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386" windowWidth="9615" windowHeight="12180" activeTab="1"/>
  </bookViews>
  <sheets>
    <sheet name="(1)県内国別輸出" sheetId="1" r:id="rId1"/>
    <sheet name="(1)県内国別輸入" sheetId="2" r:id="rId2"/>
  </sheets>
  <definedNames>
    <definedName name="_xlnm.Print_Titles" localSheetId="0">'(1)県内国別輸出'!$3:$7</definedName>
    <definedName name="_xlnm.Print_Titles" localSheetId="1">'(1)県内国別輸入'!$3:$7</definedName>
  </definedNames>
  <calcPr fullCalcOnLoad="1"/>
</workbook>
</file>

<file path=xl/sharedStrings.xml><?xml version="1.0" encoding="utf-8"?>
<sst xmlns="http://schemas.openxmlformats.org/spreadsheetml/2006/main" count="609" uniqueCount="306">
  <si>
    <t>国名</t>
  </si>
  <si>
    <t>アジア</t>
  </si>
  <si>
    <t>アジア 合計</t>
  </si>
  <si>
    <t>大洋州</t>
  </si>
  <si>
    <t>北米</t>
  </si>
  <si>
    <t>北米 合計</t>
  </si>
  <si>
    <t>中南米</t>
  </si>
  <si>
    <t>中南米 合計</t>
  </si>
  <si>
    <t>西欧</t>
  </si>
  <si>
    <t>西欧 合計</t>
  </si>
  <si>
    <t>中東</t>
  </si>
  <si>
    <t>中東 合計</t>
  </si>
  <si>
    <t>アフリカ</t>
  </si>
  <si>
    <t>アフリカ 合計</t>
  </si>
  <si>
    <t>大韓民国</t>
  </si>
  <si>
    <t>北朝鮮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</si>
  <si>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</si>
  <si>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</si>
  <si>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</si>
  <si>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</si>
  <si>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</si>
  <si>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</si>
  <si>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</si>
  <si>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</si>
  <si>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</si>
  <si>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</si>
  <si>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</si>
  <si>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</si>
  <si>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</si>
  <si>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</si>
  <si>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</si>
  <si>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</si>
  <si>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</si>
  <si>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</si>
  <si>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</si>
  <si>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</si>
  <si>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</si>
  <si>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</si>
  <si>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</si>
  <si>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</si>
  <si>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</si>
  <si>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</si>
  <si>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</si>
  <si>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</si>
  <si>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クック諸島(ニュージーランド）</t>
  </si>
  <si>
    <t>トケラウ諸島(ニュージーランド）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</si>
  <si>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</si>
  <si>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</si>
  <si>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</si>
  <si>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</si>
  <si>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</si>
  <si>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</si>
  <si>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</si>
  <si>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</si>
  <si>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</si>
  <si>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</si>
  <si>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</si>
  <si>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</si>
  <si>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米領オセアニア</t>
  </si>
  <si>
    <t>ツバル</t>
  </si>
  <si>
    <t>マーシャル</t>
  </si>
  <si>
    <t>ミクロネシア</t>
  </si>
  <si>
    <t>北マリアナ諸島(米)</t>
  </si>
  <si>
    <t>パラオ</t>
  </si>
  <si>
    <t>カナダ</t>
  </si>
  <si>
    <t>サンピエール及びミクロン(仏)</t>
  </si>
  <si>
    <t>アメリカ合衆国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</si>
  <si>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</si>
  <si>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</si>
  <si>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</si>
  <si>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</si>
  <si>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</si>
  <si>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</si>
  <si>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</si>
  <si>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</si>
  <si>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</si>
  <si>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</si>
  <si>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</si>
  <si>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</si>
  <si>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</si>
  <si>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</si>
  <si>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</si>
  <si>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</si>
  <si>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</si>
  <si>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</si>
  <si>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</si>
  <si>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</si>
  <si>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</si>
  <si>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</si>
  <si>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</si>
  <si>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</si>
  <si>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</si>
  <si>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</si>
  <si>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</si>
  <si>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</si>
  <si>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</si>
  <si>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</si>
  <si>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</si>
  <si>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</si>
  <si>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</si>
  <si>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</si>
  <si>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</si>
  <si>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</si>
  <si>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</si>
  <si>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</si>
  <si>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</si>
  <si>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</si>
  <si>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</si>
  <si>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</si>
  <si>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</si>
  <si>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</si>
  <si>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</si>
  <si>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</si>
  <si>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</si>
  <si>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</si>
  <si>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</si>
  <si>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</si>
  <si>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</si>
  <si>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</si>
  <si>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</si>
  <si>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</si>
  <si>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</si>
  <si>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</si>
  <si>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</si>
  <si>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</si>
  <si>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</si>
  <si>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</si>
  <si>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</si>
  <si>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</si>
  <si>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</si>
  <si>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</si>
  <si>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</si>
  <si>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</si>
  <si>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セルビア共和国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</si>
  <si>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</si>
  <si>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</si>
  <si>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</si>
  <si>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</si>
  <si>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</si>
  <si>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</si>
  <si>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マケドニア旧ユーゴスラビア共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</si>
  <si>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</si>
  <si>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</si>
  <si>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</si>
  <si>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</si>
  <si>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</si>
  <si>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</si>
  <si>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</si>
  <si>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</si>
  <si>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</si>
  <si>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</si>
  <si>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</si>
  <si>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</si>
  <si>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</si>
  <si>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</si>
  <si>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</si>
  <si>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</si>
  <si>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</si>
  <si>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</si>
  <si>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</si>
  <si>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</si>
  <si>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</si>
  <si>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</si>
  <si>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</si>
  <si>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</si>
  <si>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</si>
  <si>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</si>
  <si>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</si>
  <si>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</si>
  <si>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</si>
  <si>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</si>
  <si>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</si>
  <si>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</si>
  <si>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</si>
  <si>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</si>
  <si>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</si>
  <si>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</si>
  <si>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</si>
  <si>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</si>
  <si>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</si>
  <si>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</si>
  <si>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</si>
  <si>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</si>
  <si>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</si>
  <si>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</si>
  <si>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</si>
  <si>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</si>
  <si>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</si>
  <si>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</si>
  <si>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</si>
  <si>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</si>
  <si>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</si>
  <si>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</si>
  <si>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</si>
  <si>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</si>
  <si>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</si>
  <si>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</si>
  <si>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</si>
  <si>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</si>
  <si>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</si>
  <si>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</si>
  <si>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</si>
  <si>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</si>
  <si>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</si>
  <si>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</si>
  <si>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</si>
  <si>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</si>
  <si>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</si>
  <si>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</si>
  <si>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</si>
  <si>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</si>
  <si>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</si>
  <si>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</si>
  <si>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</si>
  <si>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</si>
  <si>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</si>
  <si>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</si>
  <si>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</si>
  <si>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</si>
  <si>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</si>
  <si>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</si>
  <si>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</si>
  <si>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</si>
  <si>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</si>
  <si>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</si>
  <si>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</si>
  <si>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</si>
  <si>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</si>
  <si>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</si>
  <si>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</si>
  <si>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</si>
  <si>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</si>
  <si>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</si>
  <si>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</si>
  <si>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</si>
  <si>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第５表　県内港及び全国の地域（国）別輸出入額</t>
  </si>
  <si>
    <t>（１）県内港全体</t>
  </si>
  <si>
    <t>&lt;２&gt;輸入</t>
  </si>
  <si>
    <t>(単位：百万円、%)</t>
  </si>
  <si>
    <t>県内港</t>
  </si>
  <si>
    <t>県内港</t>
  </si>
  <si>
    <t>全国</t>
  </si>
  <si>
    <t>全国</t>
  </si>
  <si>
    <t>本県の割合</t>
  </si>
  <si>
    <t>前年比</t>
  </si>
  <si>
    <t>構成比</t>
  </si>
  <si>
    <t>総　　額</t>
  </si>
  <si>
    <t>（その他）</t>
  </si>
  <si>
    <t>ピットケルン（英）</t>
  </si>
  <si>
    <t>グリーンランド(デンマーク）</t>
  </si>
  <si>
    <t>(その他）</t>
  </si>
  <si>
    <t>中東欧・ロシア等 合計</t>
  </si>
  <si>
    <t>英領インド洋地域</t>
  </si>
  <si>
    <t>特殊地域</t>
  </si>
  <si>
    <t>不明</t>
  </si>
  <si>
    <t>特殊地域合計</t>
  </si>
  <si>
    <t>英領南極地域</t>
  </si>
  <si>
    <t>アゾレス（葡）</t>
  </si>
  <si>
    <t>国コード</t>
  </si>
  <si>
    <t>地域分類</t>
  </si>
  <si>
    <t>a</t>
  </si>
  <si>
    <t>大洋州 合計</t>
  </si>
  <si>
    <t>b</t>
  </si>
  <si>
    <t>c</t>
  </si>
  <si>
    <t>d</t>
  </si>
  <si>
    <t>モンテネグロ</t>
  </si>
  <si>
    <t>(EU)</t>
  </si>
  <si>
    <t>(EFTA)</t>
  </si>
  <si>
    <t>e1</t>
  </si>
  <si>
    <t>中東欧・</t>
  </si>
  <si>
    <t>ロシア等</t>
  </si>
  <si>
    <t>（EU)</t>
  </si>
  <si>
    <t>e2</t>
  </si>
  <si>
    <t>f</t>
  </si>
  <si>
    <t>g</t>
  </si>
  <si>
    <t>h</t>
  </si>
  <si>
    <t>（１）県内港全体</t>
  </si>
  <si>
    <t>&lt;1&gt;輸出</t>
  </si>
  <si>
    <t>(単位：百万円、%)</t>
  </si>
  <si>
    <t>本県の割合</t>
  </si>
  <si>
    <t>前年比</t>
  </si>
  <si>
    <t>構成比</t>
  </si>
  <si>
    <t>総　　額</t>
  </si>
  <si>
    <t>(その他）</t>
  </si>
  <si>
    <t>a</t>
  </si>
  <si>
    <t>ピットケルン(英）</t>
  </si>
  <si>
    <t>(その他）</t>
  </si>
  <si>
    <t>e1</t>
  </si>
  <si>
    <t>中東欧・</t>
  </si>
  <si>
    <t>ロシア等</t>
  </si>
  <si>
    <t>(その他)</t>
  </si>
  <si>
    <t>中東欧・ロシア等</t>
  </si>
  <si>
    <t>e2</t>
  </si>
  <si>
    <t>英領インド洋地域</t>
  </si>
  <si>
    <t>(ASEAN)</t>
  </si>
  <si>
    <t>(ASEAN)</t>
  </si>
  <si>
    <t>グリーンランド(デンマーク領）</t>
  </si>
  <si>
    <t>皆減</t>
  </si>
  <si>
    <t>マケドニア旧ユーゴスラビア</t>
  </si>
  <si>
    <t>第５表　県内港及び全国の地域（国）別輸出入額</t>
  </si>
  <si>
    <t>コソボ</t>
  </si>
  <si>
    <t>皆増</t>
  </si>
  <si>
    <t>2009年</t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</si>
  <si>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</t>
    </r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</si>
  <si>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</t>
    </r>
  </si>
  <si>
    <t>コソボ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</si>
</sst>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;&quot;△ &quot;0.0"/>
    <numFmt numFmtId="179" formatCode="#,##0;&quot;△ &quot;#,##0"/>
    <numFmt numFmtId="180" formatCode="#,##0.0;&quot;△ &quot;#,##0.0"/>
    <numFmt numFmtId="181" formatCode="0.0%"/>
    <numFmt numFmtId="182" formatCode="0.0%;[Red]\-0.0%"/>
    <numFmt numFmtId="183" formatCode="#,##0.0;[Red]\-#,##0.0"/>
    <numFmt numFmtId="184" formatCode="#,###,"/>
    <numFmt numFmtId="185" formatCode="0.0_ "/>
    <numFmt numFmtId="186" formatCode="0.0_);[Red]\(0.0\)"/>
    <numFmt numFmtId="187" formatCode="0.0"/>
    <numFmt numFmtId="188" formatCode="0_ ;[Red]\-0\ "/>
    <numFmt numFmtId="189" formatCode="[&lt;=999]000;000\-00"/>
    <numFmt numFmtId="190" formatCode="#,##0.000;[Red]\-#,##0.000"/>
    <numFmt numFmtId="191" formatCode="[&lt;=999]000;[&lt;=99999]000\-00;000\-0000"/>
    <numFmt numFmtId="192" formatCode="0_);[Red]\(0\)"/>
    <numFmt numFmtId="193" formatCode="0.000_);[Red]\(0.000\)"/>
    <numFmt numFmtId="194" formatCode="0.00_);[Red]\(0.00\)"/>
    <numFmt numFmtId="195" formatCode="#,##0.00;&quot;△ &quot;#,##0.00"/>
    <numFmt numFmtId="196" formatCode="##########"/>
    <numFmt numFmtId="197" formatCode="\'##########"/>
    <numFmt numFmtId="198" formatCode="#,##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[Red]\-#,##0\ "/>
    <numFmt numFmtId="204" formatCode="#,##0.0_ "/>
    <numFmt numFmtId="205" formatCode="0.0000_ "/>
    <numFmt numFmtId="206" formatCode="0.000_ "/>
    <numFmt numFmtId="207" formatCode="0.00_ "/>
    <numFmt numFmtId="208" formatCode="#,##0.0_);[Red]\(#,##0.0\)"/>
    <numFmt numFmtId="209" formatCode="#,###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3" fillId="0" borderId="0">
      <alignment/>
      <protection/>
    </xf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0" fillId="33" borderId="10" xfId="0" applyNumberFormat="1" applyFont="1" applyFill="1" applyBorder="1" applyAlignment="1">
      <alignment vertical="center" shrinkToFit="1"/>
    </xf>
    <xf numFmtId="179" fontId="0" fillId="34" borderId="11" xfId="0" applyNumberFormat="1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9" fontId="0" fillId="35" borderId="12" xfId="0" applyNumberFormat="1" applyFont="1" applyFill="1" applyBorder="1" applyAlignment="1">
      <alignment vertical="center" shrinkToFit="1"/>
    </xf>
    <xf numFmtId="180" fontId="0" fillId="35" borderId="16" xfId="0" applyNumberFormat="1" applyFont="1" applyFill="1" applyBorder="1" applyAlignment="1">
      <alignment vertical="center" shrinkToFit="1"/>
    </xf>
    <xf numFmtId="180" fontId="0" fillId="35" borderId="12" xfId="0" applyNumberFormat="1" applyFont="1" applyFill="1" applyBorder="1" applyAlignment="1">
      <alignment vertical="center" shrinkToFit="1"/>
    </xf>
    <xf numFmtId="180" fontId="0" fillId="35" borderId="17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80" fontId="0" fillId="0" borderId="19" xfId="0" applyNumberFormat="1" applyFont="1" applyFill="1" applyBorder="1" applyAlignment="1">
      <alignment horizontal="right" vertical="center" shrinkToFit="1"/>
    </xf>
    <xf numFmtId="180" fontId="0" fillId="0" borderId="21" xfId="0" applyNumberFormat="1" applyFont="1" applyFill="1" applyBorder="1" applyAlignment="1">
      <alignment vertical="center" shrinkToFit="1"/>
    </xf>
    <xf numFmtId="179" fontId="0" fillId="0" borderId="17" xfId="0" applyNumberFormat="1" applyFont="1" applyFill="1" applyBorder="1" applyAlignment="1">
      <alignment vertical="center" shrinkToFit="1"/>
    </xf>
    <xf numFmtId="180" fontId="0" fillId="0" borderId="19" xfId="0" applyNumberFormat="1" applyFont="1" applyFill="1" applyBorder="1" applyAlignment="1">
      <alignment vertical="center" shrinkToFit="1"/>
    </xf>
    <xf numFmtId="180" fontId="0" fillId="0" borderId="12" xfId="0" applyNumberFormat="1" applyFont="1" applyBorder="1" applyAlignment="1">
      <alignment horizontal="right" vertical="center" shrinkToFit="1"/>
    </xf>
    <xf numFmtId="180" fontId="0" fillId="0" borderId="16" xfId="0" applyNumberFormat="1" applyFont="1" applyBorder="1" applyAlignment="1">
      <alignment vertical="center" shrinkToFit="1"/>
    </xf>
    <xf numFmtId="180" fontId="0" fillId="0" borderId="12" xfId="0" applyNumberFormat="1" applyFont="1" applyBorder="1" applyAlignment="1">
      <alignment vertical="center" shrinkToFit="1"/>
    </xf>
    <xf numFmtId="180" fontId="0" fillId="0" borderId="17" xfId="0" applyNumberFormat="1" applyFont="1" applyBorder="1" applyAlignment="1">
      <alignment vertical="center" shrinkToFit="1"/>
    </xf>
    <xf numFmtId="180" fontId="0" fillId="0" borderId="16" xfId="0" applyNumberFormat="1" applyFont="1" applyBorder="1" applyAlignment="1">
      <alignment horizontal="right" vertical="center" shrinkToFit="1"/>
    </xf>
    <xf numFmtId="179" fontId="0" fillId="33" borderId="12" xfId="0" applyNumberFormat="1" applyFont="1" applyFill="1" applyBorder="1" applyAlignment="1">
      <alignment vertical="center" shrinkToFit="1"/>
    </xf>
    <xf numFmtId="180" fontId="0" fillId="33" borderId="12" xfId="0" applyNumberFormat="1" applyFont="1" applyFill="1" applyBorder="1" applyAlignment="1">
      <alignment horizontal="right" vertical="center" shrinkToFit="1"/>
    </xf>
    <xf numFmtId="180" fontId="0" fillId="33" borderId="16" xfId="0" applyNumberFormat="1" applyFont="1" applyFill="1" applyBorder="1" applyAlignment="1">
      <alignment vertical="center" shrinkToFit="1"/>
    </xf>
    <xf numFmtId="180" fontId="0" fillId="33" borderId="12" xfId="0" applyNumberFormat="1" applyFont="1" applyFill="1" applyBorder="1" applyAlignment="1">
      <alignment vertical="center" shrinkToFit="1"/>
    </xf>
    <xf numFmtId="180" fontId="0" fillId="33" borderId="17" xfId="0" applyNumberFormat="1" applyFont="1" applyFill="1" applyBorder="1" applyAlignment="1">
      <alignment vertical="center" shrinkToFit="1"/>
    </xf>
    <xf numFmtId="180" fontId="0" fillId="33" borderId="10" xfId="0" applyNumberFormat="1" applyFont="1" applyFill="1" applyBorder="1" applyAlignment="1">
      <alignment horizontal="right" vertical="center" shrinkToFit="1"/>
    </xf>
    <xf numFmtId="180" fontId="0" fillId="33" borderId="22" xfId="0" applyNumberFormat="1" applyFont="1" applyFill="1" applyBorder="1" applyAlignment="1">
      <alignment vertical="center" shrinkToFit="1"/>
    </xf>
    <xf numFmtId="180" fontId="0" fillId="33" borderId="10" xfId="0" applyNumberFormat="1" applyFont="1" applyFill="1" applyBorder="1" applyAlignment="1">
      <alignment vertical="center" shrinkToFit="1"/>
    </xf>
    <xf numFmtId="180" fontId="0" fillId="33" borderId="23" xfId="0" applyNumberFormat="1" applyFont="1" applyFill="1" applyBorder="1" applyAlignment="1">
      <alignment vertical="center" shrinkToFit="1"/>
    </xf>
    <xf numFmtId="0" fontId="0" fillId="34" borderId="24" xfId="0" applyFont="1" applyFill="1" applyBorder="1" applyAlignment="1">
      <alignment vertical="center" shrinkToFit="1"/>
    </xf>
    <xf numFmtId="0" fontId="0" fillId="34" borderId="11" xfId="0" applyFont="1" applyFill="1" applyBorder="1" applyAlignment="1">
      <alignment horizontal="center" vertical="center" shrinkToFit="1"/>
    </xf>
    <xf numFmtId="180" fontId="0" fillId="34" borderId="11" xfId="0" applyNumberFormat="1" applyFont="1" applyFill="1" applyBorder="1" applyAlignment="1">
      <alignment horizontal="right" vertical="center" shrinkToFit="1"/>
    </xf>
    <xf numFmtId="180" fontId="0" fillId="34" borderId="25" xfId="0" applyNumberFormat="1" applyFont="1" applyFill="1" applyBorder="1" applyAlignment="1">
      <alignment vertical="center" shrinkToFit="1"/>
    </xf>
    <xf numFmtId="180" fontId="0" fillId="34" borderId="11" xfId="0" applyNumberFormat="1" applyFont="1" applyFill="1" applyBorder="1" applyAlignment="1">
      <alignment vertical="center" shrinkToFit="1"/>
    </xf>
    <xf numFmtId="180" fontId="0" fillId="34" borderId="26" xfId="0" applyNumberFormat="1" applyFont="1" applyFill="1" applyBorder="1" applyAlignment="1">
      <alignment vertical="center" shrinkToFit="1"/>
    </xf>
    <xf numFmtId="180" fontId="0" fillId="0" borderId="27" xfId="0" applyNumberFormat="1" applyFont="1" applyBorder="1" applyAlignment="1">
      <alignment horizontal="right" vertical="center" shrinkToFit="1"/>
    </xf>
    <xf numFmtId="180" fontId="0" fillId="0" borderId="28" xfId="0" applyNumberFormat="1" applyFont="1" applyBorder="1" applyAlignment="1">
      <alignment vertical="center" shrinkToFit="1"/>
    </xf>
    <xf numFmtId="180" fontId="0" fillId="0" borderId="27" xfId="0" applyNumberFormat="1" applyFont="1" applyBorder="1" applyAlignment="1">
      <alignment vertical="center" shrinkToFit="1"/>
    </xf>
    <xf numFmtId="180" fontId="0" fillId="0" borderId="29" xfId="0" applyNumberFormat="1" applyFont="1" applyBorder="1" applyAlignment="1">
      <alignment vertical="center" shrinkToFit="1"/>
    </xf>
    <xf numFmtId="0" fontId="0" fillId="0" borderId="14" xfId="0" applyFont="1" applyBorder="1" applyAlignment="1">
      <alignment horizontal="right" vertical="center" shrinkToFit="1"/>
    </xf>
    <xf numFmtId="180" fontId="0" fillId="0" borderId="22" xfId="0" applyNumberFormat="1" applyFont="1" applyBorder="1" applyAlignment="1">
      <alignment vertical="center" shrinkToFit="1"/>
    </xf>
    <xf numFmtId="180" fontId="0" fillId="0" borderId="10" xfId="0" applyNumberFormat="1" applyFont="1" applyBorder="1" applyAlignment="1">
      <alignment vertical="center" shrinkToFit="1"/>
    </xf>
    <xf numFmtId="180" fontId="0" fillId="0" borderId="23" xfId="0" applyNumberFormat="1" applyFont="1" applyBorder="1" applyAlignment="1">
      <alignment vertical="center" shrinkToFit="1"/>
    </xf>
    <xf numFmtId="180" fontId="0" fillId="0" borderId="10" xfId="0" applyNumberFormat="1" applyFont="1" applyBorder="1" applyAlignment="1">
      <alignment horizontal="right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79" fontId="0" fillId="0" borderId="12" xfId="0" applyNumberFormat="1" applyFont="1" applyFill="1" applyBorder="1" applyAlignment="1">
      <alignment vertical="center" shrinkToFit="1"/>
    </xf>
    <xf numFmtId="0" fontId="0" fillId="34" borderId="13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180" fontId="0" fillId="34" borderId="22" xfId="0" applyNumberFormat="1" applyFont="1" applyFill="1" applyBorder="1" applyAlignment="1">
      <alignment vertical="center" shrinkToFit="1"/>
    </xf>
    <xf numFmtId="180" fontId="0" fillId="34" borderId="10" xfId="0" applyNumberFormat="1" applyFont="1" applyFill="1" applyBorder="1" applyAlignment="1">
      <alignment vertical="center" shrinkToFit="1"/>
    </xf>
    <xf numFmtId="180" fontId="0" fillId="34" borderId="23" xfId="0" applyNumberFormat="1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179" fontId="0" fillId="0" borderId="31" xfId="0" applyNumberFormat="1" applyFont="1" applyFill="1" applyBorder="1" applyAlignment="1">
      <alignment vertical="center" shrinkToFit="1"/>
    </xf>
    <xf numFmtId="180" fontId="0" fillId="0" borderId="32" xfId="0" applyNumberFormat="1" applyFont="1" applyFill="1" applyBorder="1" applyAlignment="1">
      <alignment vertical="center" shrinkToFit="1"/>
    </xf>
    <xf numFmtId="180" fontId="0" fillId="0" borderId="31" xfId="0" applyNumberFormat="1" applyFont="1" applyFill="1" applyBorder="1" applyAlignment="1">
      <alignment vertical="center" shrinkToFit="1"/>
    </xf>
    <xf numFmtId="180" fontId="0" fillId="0" borderId="33" xfId="0" applyNumberFormat="1" applyFont="1" applyFill="1" applyBorder="1" applyAlignment="1">
      <alignment vertical="center" shrinkToFit="1"/>
    </xf>
    <xf numFmtId="180" fontId="0" fillId="0" borderId="34" xfId="0" applyNumberFormat="1" applyFont="1" applyBorder="1" applyAlignment="1">
      <alignment vertical="center" shrinkToFit="1"/>
    </xf>
    <xf numFmtId="180" fontId="0" fillId="0" borderId="35" xfId="0" applyNumberFormat="1" applyFont="1" applyBorder="1" applyAlignment="1">
      <alignment vertical="center" shrinkToFit="1"/>
    </xf>
    <xf numFmtId="185" fontId="0" fillId="35" borderId="12" xfId="42" applyNumberFormat="1" applyFont="1" applyFill="1" applyBorder="1" applyAlignment="1">
      <alignment horizontal="right" vertical="center" shrinkToFit="1"/>
    </xf>
    <xf numFmtId="180" fontId="0" fillId="35" borderId="16" xfId="0" applyNumberFormat="1" applyFont="1" applyFill="1" applyBorder="1" applyAlignment="1">
      <alignment horizontal="right" vertical="center" shrinkToFit="1"/>
    </xf>
    <xf numFmtId="185" fontId="0" fillId="35" borderId="12" xfId="0" applyNumberFormat="1" applyFont="1" applyFill="1" applyBorder="1" applyAlignment="1">
      <alignment horizontal="right" vertical="center" shrinkToFit="1"/>
    </xf>
    <xf numFmtId="185" fontId="0" fillId="0" borderId="19" xfId="0" applyNumberFormat="1" applyFont="1" applyFill="1" applyBorder="1" applyAlignment="1">
      <alignment horizontal="right" vertical="center" shrinkToFit="1"/>
    </xf>
    <xf numFmtId="180" fontId="0" fillId="0" borderId="21" xfId="0" applyNumberFormat="1" applyFont="1" applyFill="1" applyBorder="1" applyAlignment="1">
      <alignment horizontal="right" vertical="center" shrinkToFit="1"/>
    </xf>
    <xf numFmtId="180" fontId="0" fillId="0" borderId="21" xfId="0" applyNumberFormat="1" applyFont="1" applyBorder="1" applyAlignment="1">
      <alignment vertical="center" shrinkToFit="1"/>
    </xf>
    <xf numFmtId="180" fontId="0" fillId="33" borderId="16" xfId="0" applyNumberFormat="1" applyFont="1" applyFill="1" applyBorder="1" applyAlignment="1">
      <alignment horizontal="right" vertical="center" shrinkToFit="1"/>
    </xf>
    <xf numFmtId="180" fontId="0" fillId="33" borderId="21" xfId="0" applyNumberFormat="1" applyFont="1" applyFill="1" applyBorder="1" applyAlignment="1">
      <alignment vertical="center" shrinkToFit="1"/>
    </xf>
    <xf numFmtId="180" fontId="0" fillId="33" borderId="22" xfId="0" applyNumberFormat="1" applyFont="1" applyFill="1" applyBorder="1" applyAlignment="1">
      <alignment horizontal="right" vertical="center" shrinkToFit="1"/>
    </xf>
    <xf numFmtId="180" fontId="0" fillId="33" borderId="36" xfId="0" applyNumberFormat="1" applyFont="1" applyFill="1" applyBorder="1" applyAlignment="1">
      <alignment vertical="center" shrinkToFit="1"/>
    </xf>
    <xf numFmtId="180" fontId="0" fillId="34" borderId="25" xfId="0" applyNumberFormat="1" applyFont="1" applyFill="1" applyBorder="1" applyAlignment="1">
      <alignment horizontal="right" vertical="center" shrinkToFit="1"/>
    </xf>
    <xf numFmtId="180" fontId="0" fillId="34" borderId="37" xfId="0" applyNumberFormat="1" applyFont="1" applyFill="1" applyBorder="1" applyAlignment="1">
      <alignment vertical="center" shrinkToFit="1"/>
    </xf>
    <xf numFmtId="3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27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180" fontId="0" fillId="0" borderId="27" xfId="0" applyNumberFormat="1" applyFont="1" applyFill="1" applyBorder="1" applyAlignment="1">
      <alignment horizontal="right" vertical="center" shrinkToFit="1"/>
    </xf>
    <xf numFmtId="180" fontId="0" fillId="0" borderId="28" xfId="0" applyNumberFormat="1" applyFont="1" applyFill="1" applyBorder="1" applyAlignment="1">
      <alignment vertical="center" shrinkToFit="1"/>
    </xf>
    <xf numFmtId="179" fontId="0" fillId="0" borderId="38" xfId="0" applyNumberFormat="1" applyFont="1" applyFill="1" applyBorder="1" applyAlignment="1">
      <alignment vertical="center" shrinkToFit="1"/>
    </xf>
    <xf numFmtId="180" fontId="0" fillId="0" borderId="12" xfId="0" applyNumberFormat="1" applyFont="1" applyFill="1" applyBorder="1" applyAlignment="1">
      <alignment horizontal="right" vertical="center" shrinkToFit="1"/>
    </xf>
    <xf numFmtId="180" fontId="0" fillId="0" borderId="16" xfId="0" applyNumberFormat="1" applyFont="1" applyFill="1" applyBorder="1" applyAlignment="1">
      <alignment vertical="center" shrinkToFit="1"/>
    </xf>
    <xf numFmtId="180" fontId="0" fillId="0" borderId="10" xfId="0" applyNumberFormat="1" applyFont="1" applyFill="1" applyBorder="1" applyAlignment="1">
      <alignment horizontal="right" vertical="center" shrinkToFit="1"/>
    </xf>
    <xf numFmtId="180" fontId="0" fillId="0" borderId="22" xfId="0" applyNumberFormat="1" applyFont="1" applyFill="1" applyBorder="1" applyAlignment="1">
      <alignment vertical="center" shrinkToFit="1"/>
    </xf>
    <xf numFmtId="0" fontId="0" fillId="33" borderId="23" xfId="0" applyFont="1" applyFill="1" applyBorder="1" applyAlignment="1">
      <alignment vertical="center" shrinkToFit="1"/>
    </xf>
    <xf numFmtId="0" fontId="0" fillId="34" borderId="26" xfId="0" applyFont="1" applyFill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180" fontId="0" fillId="35" borderId="20" xfId="0" applyNumberFormat="1" applyFont="1" applyFill="1" applyBorder="1" applyAlignment="1">
      <alignment horizontal="right" vertical="center" shrinkToFit="1"/>
    </xf>
    <xf numFmtId="180" fontId="0" fillId="0" borderId="20" xfId="0" applyNumberFormat="1" applyFont="1" applyBorder="1" applyAlignment="1">
      <alignment horizontal="right" vertical="center" shrinkToFit="1"/>
    </xf>
    <xf numFmtId="180" fontId="0" fillId="33" borderId="39" xfId="0" applyNumberFormat="1" applyFont="1" applyFill="1" applyBorder="1" applyAlignment="1">
      <alignment horizontal="right" vertical="center" shrinkToFit="1"/>
    </xf>
    <xf numFmtId="180" fontId="0" fillId="34" borderId="40" xfId="0" applyNumberFormat="1" applyFont="1" applyFill="1" applyBorder="1" applyAlignment="1">
      <alignment horizontal="right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 shrinkToFit="1"/>
    </xf>
    <xf numFmtId="180" fontId="0" fillId="0" borderId="16" xfId="0" applyNumberFormat="1" applyFont="1" applyFill="1" applyBorder="1" applyAlignment="1">
      <alignment horizontal="right" vertical="center" shrinkToFit="1"/>
    </xf>
    <xf numFmtId="180" fontId="0" fillId="0" borderId="28" xfId="0" applyNumberFormat="1" applyFont="1" applyFill="1" applyBorder="1" applyAlignment="1">
      <alignment horizontal="right" vertical="center" shrinkToFit="1"/>
    </xf>
    <xf numFmtId="180" fontId="0" fillId="0" borderId="22" xfId="0" applyNumberFormat="1" applyFont="1" applyFill="1" applyBorder="1" applyAlignment="1">
      <alignment horizontal="right" vertical="center" shrinkToFit="1"/>
    </xf>
    <xf numFmtId="186" fontId="0" fillId="0" borderId="12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179" fontId="0" fillId="35" borderId="20" xfId="0" applyNumberFormat="1" applyFont="1" applyFill="1" applyBorder="1" applyAlignment="1">
      <alignment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9" fontId="0" fillId="0" borderId="42" xfId="0" applyNumberFormat="1" applyFont="1" applyFill="1" applyBorder="1" applyAlignment="1">
      <alignment vertical="center" shrinkToFit="1"/>
    </xf>
    <xf numFmtId="179" fontId="0" fillId="0" borderId="20" xfId="0" applyNumberFormat="1" applyFont="1" applyFill="1" applyBorder="1" applyAlignment="1">
      <alignment vertical="center" shrinkToFit="1"/>
    </xf>
    <xf numFmtId="179" fontId="0" fillId="33" borderId="20" xfId="0" applyNumberFormat="1" applyFont="1" applyFill="1" applyBorder="1" applyAlignment="1">
      <alignment vertical="center" shrinkToFit="1"/>
    </xf>
    <xf numFmtId="179" fontId="0" fillId="34" borderId="40" xfId="0" applyNumberFormat="1" applyFont="1" applyFill="1" applyBorder="1" applyAlignment="1">
      <alignment vertical="center" shrinkToFit="1"/>
    </xf>
    <xf numFmtId="179" fontId="0" fillId="0" borderId="39" xfId="0" applyNumberFormat="1" applyFont="1" applyFill="1" applyBorder="1" applyAlignment="1">
      <alignment vertical="center" shrinkToFit="1"/>
    </xf>
    <xf numFmtId="179" fontId="0" fillId="33" borderId="39" xfId="0" applyNumberFormat="1" applyFont="1" applyFill="1" applyBorder="1" applyAlignment="1">
      <alignment vertical="center" shrinkToFit="1"/>
    </xf>
    <xf numFmtId="179" fontId="0" fillId="0" borderId="23" xfId="0" applyNumberFormat="1" applyFont="1" applyFill="1" applyBorder="1" applyAlignment="1">
      <alignment vertical="center" shrinkToFit="1"/>
    </xf>
    <xf numFmtId="179" fontId="0" fillId="0" borderId="29" xfId="0" applyNumberFormat="1" applyFont="1" applyFill="1" applyBorder="1" applyAlignment="1">
      <alignment vertical="center" shrinkToFit="1"/>
    </xf>
    <xf numFmtId="179" fontId="0" fillId="0" borderId="41" xfId="0" applyNumberFormat="1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34" borderId="23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180" fontId="0" fillId="0" borderId="42" xfId="0" applyNumberFormat="1" applyFont="1" applyBorder="1" applyAlignment="1">
      <alignment horizontal="right" vertical="center" shrinkToFit="1"/>
    </xf>
    <xf numFmtId="180" fontId="0" fillId="0" borderId="39" xfId="0" applyNumberFormat="1" applyFont="1" applyBorder="1" applyAlignment="1">
      <alignment horizontal="right" vertical="center" shrinkToFit="1"/>
    </xf>
    <xf numFmtId="180" fontId="0" fillId="33" borderId="20" xfId="0" applyNumberFormat="1" applyFont="1" applyFill="1" applyBorder="1" applyAlignment="1">
      <alignment horizontal="right" vertical="center" shrinkToFit="1"/>
    </xf>
    <xf numFmtId="180" fontId="0" fillId="0" borderId="20" xfId="0" applyNumberFormat="1" applyFont="1" applyFill="1" applyBorder="1" applyAlignment="1">
      <alignment horizontal="right" vertical="center" shrinkToFit="1"/>
    </xf>
    <xf numFmtId="180" fontId="0" fillId="0" borderId="39" xfId="0" applyNumberFormat="1" applyFont="1" applyFill="1" applyBorder="1" applyAlignment="1">
      <alignment horizontal="right" vertical="center" shrinkToFit="1"/>
    </xf>
    <xf numFmtId="180" fontId="0" fillId="0" borderId="42" xfId="0" applyNumberFormat="1" applyFont="1" applyFill="1" applyBorder="1" applyAlignment="1">
      <alignment horizontal="right" vertical="center" shrinkToFit="1"/>
    </xf>
    <xf numFmtId="180" fontId="0" fillId="34" borderId="39" xfId="0" applyNumberFormat="1" applyFont="1" applyFill="1" applyBorder="1" applyAlignment="1">
      <alignment horizontal="right" vertical="center" shrinkToFit="1"/>
    </xf>
    <xf numFmtId="180" fontId="0" fillId="0" borderId="43" xfId="0" applyNumberFormat="1" applyFont="1" applyFill="1" applyBorder="1" applyAlignment="1">
      <alignment horizontal="right" vertical="center" shrinkToFit="1"/>
    </xf>
    <xf numFmtId="179" fontId="0" fillId="35" borderId="19" xfId="0" applyNumberFormat="1" applyFont="1" applyFill="1" applyBorder="1" applyAlignment="1">
      <alignment vertical="center" shrinkToFit="1"/>
    </xf>
    <xf numFmtId="179" fontId="0" fillId="33" borderId="19" xfId="0" applyNumberFormat="1" applyFont="1" applyFill="1" applyBorder="1" applyAlignment="1">
      <alignment vertical="center" shrinkToFit="1"/>
    </xf>
    <xf numFmtId="179" fontId="0" fillId="34" borderId="44" xfId="0" applyNumberFormat="1" applyFont="1" applyFill="1" applyBorder="1" applyAlignment="1">
      <alignment vertical="center" shrinkToFit="1"/>
    </xf>
    <xf numFmtId="198" fontId="0" fillId="0" borderId="20" xfId="0" applyNumberFormat="1" applyFill="1" applyBorder="1" applyAlignment="1">
      <alignment vertical="center"/>
    </xf>
    <xf numFmtId="179" fontId="0" fillId="0" borderId="20" xfId="0" applyNumberFormat="1" applyFont="1" applyBorder="1" applyAlignment="1">
      <alignment vertical="center" shrinkToFit="1"/>
    </xf>
    <xf numFmtId="198" fontId="0" fillId="0" borderId="45" xfId="0" applyNumberForma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 shrinkToFit="1"/>
    </xf>
    <xf numFmtId="179" fontId="0" fillId="0" borderId="45" xfId="0" applyNumberFormat="1" applyFont="1" applyBorder="1" applyAlignment="1">
      <alignment vertical="center" shrinkToFit="1"/>
    </xf>
    <xf numFmtId="0" fontId="0" fillId="0" borderId="38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98" fontId="0" fillId="33" borderId="38" xfId="0" applyNumberFormat="1" applyFont="1" applyFill="1" applyBorder="1" applyAlignment="1">
      <alignment vertical="center"/>
    </xf>
    <xf numFmtId="198" fontId="0" fillId="34" borderId="24" xfId="0" applyNumberFormat="1" applyFont="1" applyFill="1" applyBorder="1" applyAlignment="1">
      <alignment vertical="center"/>
    </xf>
    <xf numFmtId="198" fontId="0" fillId="35" borderId="38" xfId="0" applyNumberFormat="1" applyFont="1" applyFill="1" applyBorder="1" applyAlignment="1">
      <alignment vertical="center"/>
    </xf>
    <xf numFmtId="198" fontId="0" fillId="0" borderId="47" xfId="0" applyNumberFormat="1" applyBorder="1" applyAlignment="1">
      <alignment vertical="center"/>
    </xf>
    <xf numFmtId="198" fontId="0" fillId="0" borderId="48" xfId="0" applyNumberFormat="1" applyBorder="1" applyAlignment="1">
      <alignment vertical="center"/>
    </xf>
    <xf numFmtId="198" fontId="0" fillId="34" borderId="49" xfId="0" applyNumberFormat="1" applyFont="1" applyFill="1" applyBorder="1" applyAlignment="1">
      <alignment vertical="center"/>
    </xf>
    <xf numFmtId="198" fontId="0" fillId="33" borderId="50" xfId="0" applyNumberFormat="1" applyFont="1" applyFill="1" applyBorder="1" applyAlignment="1">
      <alignment vertical="center"/>
    </xf>
    <xf numFmtId="198" fontId="0" fillId="0" borderId="38" xfId="0" applyNumberFormat="1" applyFont="1" applyBorder="1" applyAlignment="1">
      <alignment vertical="center"/>
    </xf>
    <xf numFmtId="198" fontId="0" fillId="0" borderId="4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98" fontId="0" fillId="0" borderId="14" xfId="0" applyNumberFormat="1" applyFont="1" applyBorder="1" applyAlignment="1">
      <alignment vertical="center"/>
    </xf>
    <xf numFmtId="198" fontId="0" fillId="0" borderId="13" xfId="0" applyNumberFormat="1" applyFont="1" applyBorder="1" applyAlignment="1">
      <alignment vertical="center"/>
    </xf>
    <xf numFmtId="198" fontId="0" fillId="0" borderId="51" xfId="0" applyNumberFormat="1" applyFont="1" applyFill="1" applyBorder="1" applyAlignment="1">
      <alignment vertical="center"/>
    </xf>
    <xf numFmtId="198" fontId="0" fillId="0" borderId="50" xfId="0" applyNumberFormat="1" applyFont="1" applyFill="1" applyBorder="1" applyAlignment="1">
      <alignment vertical="center"/>
    </xf>
    <xf numFmtId="198" fontId="0" fillId="0" borderId="38" xfId="0" applyNumberFormat="1" applyBorder="1" applyAlignment="1">
      <alignment vertical="center"/>
    </xf>
    <xf numFmtId="198" fontId="0" fillId="34" borderId="0" xfId="0" applyNumberFormat="1" applyFont="1" applyFill="1" applyAlignment="1">
      <alignment vertical="center"/>
    </xf>
    <xf numFmtId="198" fontId="0" fillId="0" borderId="0" xfId="0" applyNumberFormat="1" applyFont="1" applyAlignment="1">
      <alignment vertical="center"/>
    </xf>
    <xf numFmtId="186" fontId="0" fillId="0" borderId="16" xfId="0" applyNumberFormat="1" applyFont="1" applyFill="1" applyBorder="1" applyAlignment="1">
      <alignment horizontal="right" vertical="center" shrinkToFit="1"/>
    </xf>
    <xf numFmtId="198" fontId="0" fillId="0" borderId="52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198" fontId="0" fillId="0" borderId="0" xfId="0" applyNumberFormat="1" applyAlignment="1">
      <alignment vertical="center"/>
    </xf>
    <xf numFmtId="198" fontId="0" fillId="0" borderId="15" xfId="0" applyNumberFormat="1" applyFont="1" applyBorder="1" applyAlignment="1">
      <alignment vertical="center"/>
    </xf>
    <xf numFmtId="198" fontId="0" fillId="0" borderId="46" xfId="0" applyNumberFormat="1" applyBorder="1" applyAlignment="1">
      <alignment vertical="center"/>
    </xf>
    <xf numFmtId="0" fontId="0" fillId="0" borderId="17" xfId="0" applyFill="1" applyBorder="1" applyAlignment="1">
      <alignment vertical="center" shrinkToFit="1"/>
    </xf>
    <xf numFmtId="177" fontId="0" fillId="0" borderId="38" xfId="0" applyNumberFormat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 shrinkToFit="1"/>
    </xf>
    <xf numFmtId="180" fontId="0" fillId="0" borderId="20" xfId="0" applyNumberFormat="1" applyBorder="1" applyAlignment="1">
      <alignment horizontal="right" vertical="center" shrinkToFit="1"/>
    </xf>
    <xf numFmtId="180" fontId="0" fillId="0" borderId="12" xfId="0" applyNumberFormat="1" applyBorder="1" applyAlignment="1">
      <alignment horizontal="right" vertical="center" shrinkToFit="1"/>
    </xf>
    <xf numFmtId="180" fontId="0" fillId="34" borderId="11" xfId="0" applyNumberFormat="1" applyFill="1" applyBorder="1" applyAlignment="1">
      <alignment horizontal="right" vertical="center" shrinkToFit="1"/>
    </xf>
    <xf numFmtId="180" fontId="0" fillId="0" borderId="20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39" xfId="0" applyNumberFormat="1" applyBorder="1" applyAlignment="1">
      <alignment horizontal="right" vertical="center" shrinkToFit="1"/>
    </xf>
    <xf numFmtId="180" fontId="0" fillId="34" borderId="40" xfId="0" applyNumberFormat="1" applyFill="1" applyBorder="1" applyAlignment="1">
      <alignment horizontal="right" vertical="center" shrinkToFit="1"/>
    </xf>
    <xf numFmtId="0" fontId="0" fillId="35" borderId="50" xfId="0" applyFont="1" applyFill="1" applyBorder="1" applyAlignment="1">
      <alignment horizontal="center" vertical="center" shrinkToFit="1"/>
    </xf>
    <xf numFmtId="0" fontId="0" fillId="35" borderId="1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_x000C_&quot;_x001B_&#13;_x0015_U_x0001_h_x0007_珣_x0007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253"/>
  <sheetViews>
    <sheetView zoomScalePageLayoutView="0" workbookViewId="0" topLeftCell="A1">
      <selection activeCell="L59" sqref="L59"/>
    </sheetView>
  </sheetViews>
  <sheetFormatPr defaultColWidth="9.00390625" defaultRowHeight="13.5"/>
  <cols>
    <col min="1" max="2" width="7.625" style="2" customWidth="1"/>
    <col min="3" max="3" width="12.375" style="7" customWidth="1"/>
    <col min="4" max="5" width="12.875" style="2" customWidth="1"/>
    <col min="6" max="7" width="8.625" style="6" customWidth="1"/>
    <col min="8" max="8" width="12.875" style="82" customWidth="1"/>
    <col min="9" max="9" width="12.875" style="2" customWidth="1"/>
    <col min="10" max="10" width="8.625" style="6" customWidth="1"/>
    <col min="11" max="12" width="8.625" style="2" customWidth="1"/>
    <col min="13" max="13" width="14.00390625" style="2" bestFit="1" customWidth="1"/>
    <col min="14" max="16384" width="9.00390625" style="2" customWidth="1"/>
  </cols>
  <sheetData>
    <row r="1" spans="1:2" ht="15.75" customHeight="1">
      <c r="A1" s="1" t="s">
        <v>299</v>
      </c>
      <c r="B1" s="5"/>
    </row>
    <row r="2" ht="15.75" customHeight="1">
      <c r="B2" s="5"/>
    </row>
    <row r="3" spans="1:2" ht="15.75" customHeight="1">
      <c r="A3" s="2" t="s">
        <v>276</v>
      </c>
      <c r="B3" s="5"/>
    </row>
    <row r="4" ht="15.75" customHeight="1">
      <c r="B4" s="5"/>
    </row>
    <row r="5" spans="1:12" ht="15.75" customHeight="1" thickBot="1">
      <c r="A5" s="82" t="s">
        <v>277</v>
      </c>
      <c r="B5" s="106"/>
      <c r="C5" s="107"/>
      <c r="D5" s="82"/>
      <c r="E5" s="82"/>
      <c r="F5" s="108"/>
      <c r="G5" s="108"/>
      <c r="I5" s="82"/>
      <c r="J5" s="108"/>
      <c r="K5" s="82"/>
      <c r="L5" s="6" t="s">
        <v>278</v>
      </c>
    </row>
    <row r="6" spans="1:12" ht="13.5">
      <c r="A6" s="194" t="s">
        <v>259</v>
      </c>
      <c r="B6" s="196" t="s">
        <v>258</v>
      </c>
      <c r="C6" s="196" t="s">
        <v>0</v>
      </c>
      <c r="D6" s="199" t="s">
        <v>240</v>
      </c>
      <c r="E6" s="190"/>
      <c r="F6" s="190"/>
      <c r="G6" s="200"/>
      <c r="H6" s="189" t="s">
        <v>242</v>
      </c>
      <c r="I6" s="190"/>
      <c r="J6" s="190"/>
      <c r="K6" s="191"/>
      <c r="L6" s="192" t="s">
        <v>279</v>
      </c>
    </row>
    <row r="7" spans="1:12" ht="13.5">
      <c r="A7" s="195"/>
      <c r="B7" s="197"/>
      <c r="C7" s="198"/>
      <c r="D7" s="172" t="s">
        <v>303</v>
      </c>
      <c r="E7" s="20" t="s">
        <v>302</v>
      </c>
      <c r="F7" s="102" t="s">
        <v>280</v>
      </c>
      <c r="G7" s="171" t="s">
        <v>281</v>
      </c>
      <c r="H7" s="172" t="s">
        <v>303</v>
      </c>
      <c r="I7" s="19" t="s">
        <v>302</v>
      </c>
      <c r="J7" s="102" t="s">
        <v>280</v>
      </c>
      <c r="K7" s="109" t="s">
        <v>281</v>
      </c>
      <c r="L7" s="193"/>
    </row>
    <row r="8" spans="1:13" ht="13.5">
      <c r="A8" s="187" t="s">
        <v>282</v>
      </c>
      <c r="B8" s="188"/>
      <c r="C8" s="188"/>
      <c r="D8" s="153">
        <f>D38+D64+D68+D115+D150+D175+D190+D250+D253</f>
        <v>11497008.582</v>
      </c>
      <c r="E8" s="117">
        <f>E38+E64+E68+E115+E150+E175+E190+E250+E253</f>
        <v>8943295.669</v>
      </c>
      <c r="F8" s="69">
        <f>D8/E8*100</f>
        <v>128.55449498166425</v>
      </c>
      <c r="G8" s="70">
        <f>D8/$D$8*100</f>
        <v>100</v>
      </c>
      <c r="H8" s="153">
        <f>H38+H64+H68+H115+H150+H175+H190+H250+H253</f>
        <v>67399626.405</v>
      </c>
      <c r="I8" s="140">
        <f>I38+I64+I68+I115+I150+I175+I190+I250+I253</f>
        <v>54170611.79399999</v>
      </c>
      <c r="J8" s="71">
        <f>H8/I8*100</f>
        <v>124.42101754602164</v>
      </c>
      <c r="K8" s="17">
        <f>H8/$H$8*100</f>
        <v>100</v>
      </c>
      <c r="L8" s="15">
        <f>D8/H8*100</f>
        <v>17.057970785943557</v>
      </c>
      <c r="M8" s="81"/>
    </row>
    <row r="9" spans="1:12" ht="18.75" customHeight="1">
      <c r="A9" s="18"/>
      <c r="B9" s="19"/>
      <c r="C9" s="19"/>
      <c r="D9" s="87"/>
      <c r="E9" s="118"/>
      <c r="F9" s="72"/>
      <c r="G9" s="73"/>
      <c r="H9" s="148"/>
      <c r="I9" s="118"/>
      <c r="J9" s="72"/>
      <c r="K9" s="24"/>
      <c r="L9" s="22"/>
    </row>
    <row r="10" spans="1:12" ht="13.5">
      <c r="A10" s="9" t="s">
        <v>1</v>
      </c>
      <c r="B10" s="102">
        <v>103</v>
      </c>
      <c r="C10" s="105" t="s">
        <v>14</v>
      </c>
      <c r="D10" s="155">
        <v>392330.842</v>
      </c>
      <c r="E10" s="143">
        <v>315810.693</v>
      </c>
      <c r="F10" s="88">
        <f>D10/E10*100</f>
        <v>124.22975241056831</v>
      </c>
      <c r="G10" s="110">
        <f>D10/$D$8*100</f>
        <v>3.412460199553498</v>
      </c>
      <c r="H10" s="165">
        <v>5460192.548</v>
      </c>
      <c r="I10" s="118">
        <v>4409728.69</v>
      </c>
      <c r="J10" s="25">
        <f aca="true" t="shared" si="0" ref="J10:J73">H10/I10*100</f>
        <v>123.82150766740254</v>
      </c>
      <c r="K10" s="27">
        <f>H10/$H$8*100</f>
        <v>8.101220791922579</v>
      </c>
      <c r="L10" s="74">
        <f>D10/H10*100</f>
        <v>7.185293165965471</v>
      </c>
    </row>
    <row r="11" spans="1:12" ht="13.5">
      <c r="A11" s="10"/>
      <c r="B11" s="102">
        <v>104</v>
      </c>
      <c r="C11" s="105" t="s">
        <v>15</v>
      </c>
      <c r="D11" s="154">
        <v>0</v>
      </c>
      <c r="E11" s="143">
        <v>7.275</v>
      </c>
      <c r="F11" s="179" t="s">
        <v>297</v>
      </c>
      <c r="G11" s="110">
        <f aca="true" t="shared" si="1" ref="G11:G74">D11/$D$8*100</f>
        <v>0</v>
      </c>
      <c r="H11" s="149">
        <v>0</v>
      </c>
      <c r="I11" s="118">
        <v>262.21</v>
      </c>
      <c r="J11" s="179" t="s">
        <v>297</v>
      </c>
      <c r="K11" s="27">
        <f aca="true" t="shared" si="2" ref="K11:K74">H11/$H$8*100</f>
        <v>0</v>
      </c>
      <c r="L11" s="74">
        <v>0</v>
      </c>
    </row>
    <row r="12" spans="1:12" ht="13.5">
      <c r="A12" s="10"/>
      <c r="B12" s="102">
        <v>105</v>
      </c>
      <c r="C12" s="105" t="s">
        <v>16</v>
      </c>
      <c r="D12" s="154">
        <v>1817824.527</v>
      </c>
      <c r="E12" s="143">
        <v>1349738.567</v>
      </c>
      <c r="F12" s="88">
        <f aca="true" t="shared" si="3" ref="F12:F74">D12/E12*100</f>
        <v>134.67974994893953</v>
      </c>
      <c r="G12" s="110">
        <f t="shared" si="1"/>
        <v>15.811282683097506</v>
      </c>
      <c r="H12" s="165">
        <v>13085564.799</v>
      </c>
      <c r="I12" s="118">
        <v>10235595.66</v>
      </c>
      <c r="J12" s="25">
        <f t="shared" si="0"/>
        <v>127.84370576631395</v>
      </c>
      <c r="K12" s="27">
        <f t="shared" si="2"/>
        <v>19.41489218407486</v>
      </c>
      <c r="L12" s="74">
        <f aca="true" t="shared" si="4" ref="L12:L74">D12/H12*100</f>
        <v>13.891830845076846</v>
      </c>
    </row>
    <row r="13" spans="1:12" ht="13.5">
      <c r="A13" s="10"/>
      <c r="B13" s="102">
        <v>106</v>
      </c>
      <c r="C13" s="105" t="s">
        <v>17</v>
      </c>
      <c r="D13" s="154">
        <v>362712.76</v>
      </c>
      <c r="E13" s="143">
        <v>277201.546</v>
      </c>
      <c r="F13" s="88">
        <f t="shared" si="3"/>
        <v>130.84802925305476</v>
      </c>
      <c r="G13" s="110">
        <f t="shared" si="1"/>
        <v>3.154844648614702</v>
      </c>
      <c r="H13" s="165">
        <v>4594237.993</v>
      </c>
      <c r="I13" s="118">
        <v>3398677.111</v>
      </c>
      <c r="J13" s="25">
        <f t="shared" si="0"/>
        <v>135.17724229025768</v>
      </c>
      <c r="K13" s="27">
        <f t="shared" si="2"/>
        <v>6.8164146272763</v>
      </c>
      <c r="L13" s="74">
        <f t="shared" si="4"/>
        <v>7.894949294151641</v>
      </c>
    </row>
    <row r="14" spans="1:12" ht="13.5">
      <c r="A14" s="10"/>
      <c r="B14" s="102">
        <v>107</v>
      </c>
      <c r="C14" s="105" t="s">
        <v>18</v>
      </c>
      <c r="D14" s="154">
        <v>2998.102</v>
      </c>
      <c r="E14" s="143">
        <v>1084.652</v>
      </c>
      <c r="F14" s="88">
        <f t="shared" si="3"/>
        <v>276.41142043715405</v>
      </c>
      <c r="G14" s="110">
        <f t="shared" si="1"/>
        <v>0.026077235470571905</v>
      </c>
      <c r="H14" s="165">
        <v>13971.383</v>
      </c>
      <c r="I14" s="118">
        <v>9937.245</v>
      </c>
      <c r="J14" s="25">
        <f t="shared" si="0"/>
        <v>140.59614108336865</v>
      </c>
      <c r="K14" s="27">
        <f t="shared" si="2"/>
        <v>0.02072916979694644</v>
      </c>
      <c r="L14" s="74">
        <f t="shared" si="4"/>
        <v>21.4588777646422</v>
      </c>
    </row>
    <row r="15" spans="1:12" ht="13.5">
      <c r="A15" s="10"/>
      <c r="B15" s="102">
        <v>108</v>
      </c>
      <c r="C15" s="105" t="s">
        <v>19</v>
      </c>
      <c r="D15" s="154">
        <v>261030.667</v>
      </c>
      <c r="E15" s="143">
        <v>203815.539</v>
      </c>
      <c r="F15" s="88">
        <f t="shared" si="3"/>
        <v>128.0720146661634</v>
      </c>
      <c r="G15" s="110">
        <f t="shared" si="1"/>
        <v>2.27042247675344</v>
      </c>
      <c r="H15" s="165">
        <v>3704778.031</v>
      </c>
      <c r="I15" s="118">
        <v>2975131.481</v>
      </c>
      <c r="J15" s="25">
        <f t="shared" si="0"/>
        <v>124.52485057079734</v>
      </c>
      <c r="K15" s="27">
        <f t="shared" si="2"/>
        <v>5.496733778223381</v>
      </c>
      <c r="L15" s="74">
        <f t="shared" si="4"/>
        <v>7.045784249847274</v>
      </c>
    </row>
    <row r="16" spans="1:12" ht="13.5">
      <c r="A16" s="10"/>
      <c r="B16" s="102">
        <v>110</v>
      </c>
      <c r="C16" s="105" t="s">
        <v>20</v>
      </c>
      <c r="D16" s="154">
        <v>78781.693</v>
      </c>
      <c r="E16" s="143">
        <v>69174.195</v>
      </c>
      <c r="F16" s="88">
        <f t="shared" si="3"/>
        <v>113.88884684527227</v>
      </c>
      <c r="G16" s="110">
        <f t="shared" si="1"/>
        <v>0.6852364459685849</v>
      </c>
      <c r="H16" s="158">
        <v>715558.575</v>
      </c>
      <c r="I16" s="118">
        <v>607825.76</v>
      </c>
      <c r="J16" s="25">
        <f t="shared" si="0"/>
        <v>117.72429240248059</v>
      </c>
      <c r="K16" s="27">
        <f t="shared" si="2"/>
        <v>1.06166549158634</v>
      </c>
      <c r="L16" s="74">
        <f t="shared" si="4"/>
        <v>11.009817470218982</v>
      </c>
    </row>
    <row r="17" spans="1:12" ht="13.5">
      <c r="A17" s="10"/>
      <c r="B17" s="102">
        <v>111</v>
      </c>
      <c r="C17" s="105" t="s">
        <v>21</v>
      </c>
      <c r="D17" s="154">
        <v>590575.204</v>
      </c>
      <c r="E17" s="143">
        <v>380667.91</v>
      </c>
      <c r="F17" s="88">
        <f t="shared" si="3"/>
        <v>155.14184108663113</v>
      </c>
      <c r="G17" s="110">
        <f t="shared" si="1"/>
        <v>5.136772750823368</v>
      </c>
      <c r="H17" s="158">
        <v>2993720.855</v>
      </c>
      <c r="I17" s="118">
        <v>2069704.776</v>
      </c>
      <c r="J17" s="25">
        <f t="shared" si="0"/>
        <v>144.6448251806131</v>
      </c>
      <c r="K17" s="27">
        <f t="shared" si="2"/>
        <v>4.4417469571877515</v>
      </c>
      <c r="L17" s="74">
        <f t="shared" si="4"/>
        <v>19.727129969838153</v>
      </c>
    </row>
    <row r="18" spans="1:12" ht="13.5">
      <c r="A18" s="10"/>
      <c r="B18" s="102">
        <v>112</v>
      </c>
      <c r="C18" s="105" t="s">
        <v>22</v>
      </c>
      <c r="D18" s="154">
        <v>116677.267</v>
      </c>
      <c r="E18" s="143">
        <v>103563.248</v>
      </c>
      <c r="F18" s="88">
        <f t="shared" si="3"/>
        <v>112.66281161826828</v>
      </c>
      <c r="G18" s="110">
        <f t="shared" si="1"/>
        <v>1.0148489162883012</v>
      </c>
      <c r="H18" s="158">
        <v>2209099.571</v>
      </c>
      <c r="I18" s="118">
        <v>1933160.212</v>
      </c>
      <c r="J18" s="25">
        <f t="shared" si="0"/>
        <v>114.27400363855615</v>
      </c>
      <c r="K18" s="27">
        <f t="shared" si="2"/>
        <v>3.277613970329247</v>
      </c>
      <c r="L18" s="74">
        <f t="shared" si="4"/>
        <v>5.281666273973488</v>
      </c>
    </row>
    <row r="19" spans="1:12" ht="13.5">
      <c r="A19" s="10"/>
      <c r="B19" s="102">
        <v>113</v>
      </c>
      <c r="C19" s="105" t="s">
        <v>23</v>
      </c>
      <c r="D19" s="154">
        <v>233115.259</v>
      </c>
      <c r="E19" s="143">
        <v>168627.173</v>
      </c>
      <c r="F19" s="88">
        <f t="shared" si="3"/>
        <v>138.24299776406735</v>
      </c>
      <c r="G19" s="110">
        <f t="shared" si="1"/>
        <v>2.027616639035749</v>
      </c>
      <c r="H19" s="158">
        <v>1544629.997</v>
      </c>
      <c r="I19" s="118">
        <v>1200109.591</v>
      </c>
      <c r="J19" s="25">
        <f t="shared" si="0"/>
        <v>128.707412105</v>
      </c>
      <c r="K19" s="27">
        <f t="shared" si="2"/>
        <v>2.2917486036471746</v>
      </c>
      <c r="L19" s="74">
        <f t="shared" si="4"/>
        <v>15.091980568340599</v>
      </c>
    </row>
    <row r="20" spans="1:12" ht="13.5">
      <c r="A20" s="10"/>
      <c r="B20" s="102">
        <v>116</v>
      </c>
      <c r="C20" s="105" t="s">
        <v>24</v>
      </c>
      <c r="D20" s="154">
        <v>3451.089</v>
      </c>
      <c r="E20" s="143">
        <v>2675.326</v>
      </c>
      <c r="F20" s="88">
        <f t="shared" si="3"/>
        <v>128.9969521471402</v>
      </c>
      <c r="G20" s="110">
        <f t="shared" si="1"/>
        <v>0.030017277758695508</v>
      </c>
      <c r="H20" s="158">
        <v>13103.172</v>
      </c>
      <c r="I20" s="118">
        <v>15183.28</v>
      </c>
      <c r="J20" s="25">
        <f t="shared" si="0"/>
        <v>86.30000895722137</v>
      </c>
      <c r="K20" s="27">
        <f t="shared" si="2"/>
        <v>0.019441015772496847</v>
      </c>
      <c r="L20" s="74">
        <f t="shared" si="4"/>
        <v>26.337813469898734</v>
      </c>
    </row>
    <row r="21" spans="1:12" ht="13.5">
      <c r="A21" s="10"/>
      <c r="B21" s="102">
        <v>117</v>
      </c>
      <c r="C21" s="105" t="s">
        <v>25</v>
      </c>
      <c r="D21" s="154">
        <v>95509.603</v>
      </c>
      <c r="E21" s="143">
        <v>68616.388</v>
      </c>
      <c r="F21" s="88">
        <f t="shared" si="3"/>
        <v>139.19357428140927</v>
      </c>
      <c r="G21" s="110">
        <f t="shared" si="1"/>
        <v>0.8307343803285681</v>
      </c>
      <c r="H21" s="158">
        <v>968784.36</v>
      </c>
      <c r="I21" s="118">
        <v>767174.761</v>
      </c>
      <c r="J21" s="25">
        <f t="shared" si="0"/>
        <v>126.27948796662771</v>
      </c>
      <c r="K21" s="27">
        <f t="shared" si="2"/>
        <v>1.4373734865808265</v>
      </c>
      <c r="L21" s="74">
        <f t="shared" si="4"/>
        <v>9.85870612114341</v>
      </c>
    </row>
    <row r="22" spans="1:12" ht="13.5">
      <c r="A22" s="10"/>
      <c r="B22" s="102">
        <v>118</v>
      </c>
      <c r="C22" s="105" t="s">
        <v>26</v>
      </c>
      <c r="D22" s="154">
        <v>162923.439</v>
      </c>
      <c r="E22" s="143">
        <v>110033.274</v>
      </c>
      <c r="F22" s="88">
        <f t="shared" si="3"/>
        <v>148.06742822175772</v>
      </c>
      <c r="G22" s="110">
        <f t="shared" si="1"/>
        <v>1.417094175741305</v>
      </c>
      <c r="H22" s="158">
        <v>1394458.642</v>
      </c>
      <c r="I22" s="118">
        <v>869687.044</v>
      </c>
      <c r="J22" s="25">
        <f t="shared" si="0"/>
        <v>160.34028006055934</v>
      </c>
      <c r="K22" s="27">
        <f t="shared" si="2"/>
        <v>2.0689412039479094</v>
      </c>
      <c r="L22" s="74">
        <f t="shared" si="4"/>
        <v>11.683633640530733</v>
      </c>
    </row>
    <row r="23" spans="1:12" ht="13.5">
      <c r="A23" s="10"/>
      <c r="B23" s="102">
        <v>120</v>
      </c>
      <c r="C23" s="105" t="s">
        <v>27</v>
      </c>
      <c r="D23" s="154">
        <v>585.169</v>
      </c>
      <c r="E23" s="143">
        <v>138.132</v>
      </c>
      <c r="F23" s="88">
        <f t="shared" si="3"/>
        <v>423.6302956592245</v>
      </c>
      <c r="G23" s="110">
        <f t="shared" si="1"/>
        <v>0.005089750049557717</v>
      </c>
      <c r="H23" s="158">
        <v>13956.747</v>
      </c>
      <c r="I23" s="118">
        <v>10500.073</v>
      </c>
      <c r="J23" s="25">
        <f t="shared" si="0"/>
        <v>132.92047588621526</v>
      </c>
      <c r="K23" s="27">
        <f t="shared" si="2"/>
        <v>0.02070745454304866</v>
      </c>
      <c r="L23" s="74">
        <f t="shared" si="4"/>
        <v>4.192732016995078</v>
      </c>
    </row>
    <row r="24" spans="1:12" ht="13.5">
      <c r="A24" s="10"/>
      <c r="B24" s="102">
        <v>121</v>
      </c>
      <c r="C24" s="105" t="s">
        <v>28</v>
      </c>
      <c r="D24" s="154">
        <v>2049.38</v>
      </c>
      <c r="E24" s="143">
        <v>1187.606</v>
      </c>
      <c r="F24" s="88">
        <f t="shared" si="3"/>
        <v>172.56396481661426</v>
      </c>
      <c r="G24" s="110">
        <f t="shared" si="1"/>
        <v>0.017825332436548404</v>
      </c>
      <c r="H24" s="158">
        <v>5454.933</v>
      </c>
      <c r="I24" s="118">
        <v>7086.303</v>
      </c>
      <c r="J24" s="25">
        <f t="shared" si="0"/>
        <v>76.9785457946125</v>
      </c>
      <c r="K24" s="27">
        <f t="shared" si="2"/>
        <v>0.008093417264988474</v>
      </c>
      <c r="L24" s="74">
        <f t="shared" si="4"/>
        <v>37.56929736808867</v>
      </c>
    </row>
    <row r="25" spans="1:12" ht="13.5">
      <c r="A25" s="10"/>
      <c r="B25" s="102">
        <v>122</v>
      </c>
      <c r="C25" s="105" t="s">
        <v>29</v>
      </c>
      <c r="D25" s="154">
        <v>2055.489</v>
      </c>
      <c r="E25" s="143">
        <v>1520.255</v>
      </c>
      <c r="F25" s="88">
        <f t="shared" si="3"/>
        <v>135.20685674442774</v>
      </c>
      <c r="G25" s="110">
        <f t="shared" si="1"/>
        <v>0.017878467997476527</v>
      </c>
      <c r="H25" s="158">
        <v>22927.312</v>
      </c>
      <c r="I25" s="118">
        <v>18807.837</v>
      </c>
      <c r="J25" s="25">
        <f t="shared" si="0"/>
        <v>121.90297055424291</v>
      </c>
      <c r="K25" s="27">
        <f t="shared" si="2"/>
        <v>0.03401697193724972</v>
      </c>
      <c r="L25" s="74">
        <f t="shared" si="4"/>
        <v>8.965241978649741</v>
      </c>
    </row>
    <row r="26" spans="1:12" ht="13.5">
      <c r="A26" s="10"/>
      <c r="B26" s="102">
        <v>123</v>
      </c>
      <c r="C26" s="105" t="s">
        <v>30</v>
      </c>
      <c r="D26" s="154">
        <v>133466.012</v>
      </c>
      <c r="E26" s="143">
        <v>81514.162</v>
      </c>
      <c r="F26" s="88">
        <f t="shared" si="3"/>
        <v>163.73352645151402</v>
      </c>
      <c r="G26" s="110">
        <f t="shared" si="1"/>
        <v>1.160875988289316</v>
      </c>
      <c r="H26" s="158">
        <v>791714.814</v>
      </c>
      <c r="I26" s="118">
        <v>591264.523</v>
      </c>
      <c r="J26" s="25">
        <f t="shared" si="0"/>
        <v>133.9019648909326</v>
      </c>
      <c r="K26" s="27">
        <f t="shared" si="2"/>
        <v>1.1746575704183237</v>
      </c>
      <c r="L26" s="74">
        <f t="shared" si="4"/>
        <v>16.857839418929956</v>
      </c>
    </row>
    <row r="27" spans="1:12" ht="13.5">
      <c r="A27" s="10"/>
      <c r="B27" s="102">
        <v>124</v>
      </c>
      <c r="C27" s="105" t="s">
        <v>31</v>
      </c>
      <c r="D27" s="154">
        <v>27987.929</v>
      </c>
      <c r="E27" s="143">
        <v>20739.753</v>
      </c>
      <c r="F27" s="88">
        <f t="shared" si="3"/>
        <v>134.9482272040559</v>
      </c>
      <c r="G27" s="110">
        <f t="shared" si="1"/>
        <v>0.24343661918995685</v>
      </c>
      <c r="H27" s="158">
        <v>115307.322</v>
      </c>
      <c r="I27" s="118">
        <v>94664.407</v>
      </c>
      <c r="J27" s="25">
        <f t="shared" si="0"/>
        <v>121.8064166397831</v>
      </c>
      <c r="K27" s="27">
        <f t="shared" si="2"/>
        <v>0.17108006104829981</v>
      </c>
      <c r="L27" s="74">
        <f t="shared" si="4"/>
        <v>24.272464674879885</v>
      </c>
    </row>
    <row r="28" spans="1:12" ht="13.5">
      <c r="A28" s="10"/>
      <c r="B28" s="102">
        <v>125</v>
      </c>
      <c r="C28" s="105" t="s">
        <v>32</v>
      </c>
      <c r="D28" s="154">
        <v>9709.711</v>
      </c>
      <c r="E28" s="143">
        <v>3015.9</v>
      </c>
      <c r="F28" s="88">
        <f t="shared" si="3"/>
        <v>321.9506946516794</v>
      </c>
      <c r="G28" s="110">
        <f t="shared" si="1"/>
        <v>0.0844542380806931</v>
      </c>
      <c r="H28" s="158">
        <v>55144.305</v>
      </c>
      <c r="I28" s="118">
        <v>19014.929</v>
      </c>
      <c r="J28" s="25">
        <f t="shared" si="0"/>
        <v>290.00531634906446</v>
      </c>
      <c r="K28" s="27">
        <f t="shared" si="2"/>
        <v>0.08181692976848483</v>
      </c>
      <c r="L28" s="74">
        <f t="shared" si="4"/>
        <v>17.607821877526607</v>
      </c>
    </row>
    <row r="29" spans="1:12" ht="13.5">
      <c r="A29" s="10"/>
      <c r="B29" s="102">
        <v>126</v>
      </c>
      <c r="C29" s="105" t="s">
        <v>33</v>
      </c>
      <c r="D29" s="154">
        <v>32.214</v>
      </c>
      <c r="E29" s="143">
        <v>84.637</v>
      </c>
      <c r="F29" s="88">
        <f t="shared" si="3"/>
        <v>38.0613679596394</v>
      </c>
      <c r="G29" s="110">
        <f t="shared" si="1"/>
        <v>0.00028019462428196347</v>
      </c>
      <c r="H29" s="158">
        <v>499.133</v>
      </c>
      <c r="I29" s="118">
        <v>595.935</v>
      </c>
      <c r="J29" s="25">
        <f t="shared" si="0"/>
        <v>83.7562821448648</v>
      </c>
      <c r="K29" s="27">
        <f t="shared" si="2"/>
        <v>0.0007405575173380666</v>
      </c>
      <c r="L29" s="74">
        <f t="shared" si="4"/>
        <v>6.453991220776826</v>
      </c>
    </row>
    <row r="30" spans="1:12" ht="13.5">
      <c r="A30" s="10"/>
      <c r="B30" s="102">
        <v>127</v>
      </c>
      <c r="C30" s="105" t="s">
        <v>34</v>
      </c>
      <c r="D30" s="154">
        <v>19489.32</v>
      </c>
      <c r="E30" s="143">
        <v>13736.088</v>
      </c>
      <c r="F30" s="88">
        <f t="shared" si="3"/>
        <v>141.88406480797153</v>
      </c>
      <c r="G30" s="110">
        <f t="shared" si="1"/>
        <v>0.16951644300338228</v>
      </c>
      <c r="H30" s="158">
        <v>89571.713</v>
      </c>
      <c r="I30" s="118">
        <v>71106.892</v>
      </c>
      <c r="J30" s="25">
        <f t="shared" si="0"/>
        <v>125.96769522706744</v>
      </c>
      <c r="K30" s="27">
        <f t="shared" si="2"/>
        <v>0.13289645325594146</v>
      </c>
      <c r="L30" s="74">
        <f t="shared" si="4"/>
        <v>21.758342390973365</v>
      </c>
    </row>
    <row r="31" spans="1:12" ht="13.5">
      <c r="A31" s="10"/>
      <c r="B31" s="102">
        <v>128</v>
      </c>
      <c r="C31" s="105" t="s">
        <v>35</v>
      </c>
      <c r="D31" s="154">
        <v>243.888</v>
      </c>
      <c r="E31" s="143">
        <v>260.466</v>
      </c>
      <c r="F31" s="88">
        <f t="shared" si="3"/>
        <v>93.63525373753197</v>
      </c>
      <c r="G31" s="110">
        <f t="shared" si="1"/>
        <v>0.002121317021384476</v>
      </c>
      <c r="H31" s="158">
        <v>690.63</v>
      </c>
      <c r="I31" s="118">
        <v>538.736</v>
      </c>
      <c r="J31" s="25">
        <f t="shared" si="0"/>
        <v>128.19451456743192</v>
      </c>
      <c r="K31" s="27">
        <f t="shared" si="2"/>
        <v>0.0010246792702529965</v>
      </c>
      <c r="L31" s="74">
        <f t="shared" si="4"/>
        <v>35.31384388167326</v>
      </c>
    </row>
    <row r="32" spans="1:12" ht="13.5">
      <c r="A32" s="10"/>
      <c r="B32" s="102">
        <v>129</v>
      </c>
      <c r="C32" s="105" t="s">
        <v>36</v>
      </c>
      <c r="D32" s="154">
        <v>1814.213</v>
      </c>
      <c r="E32" s="143">
        <v>1959.602</v>
      </c>
      <c r="F32" s="88">
        <f t="shared" si="3"/>
        <v>92.58068730282986</v>
      </c>
      <c r="G32" s="110">
        <f t="shared" si="1"/>
        <v>0.01577986992929949</v>
      </c>
      <c r="H32" s="158">
        <v>20012.61</v>
      </c>
      <c r="I32" s="118">
        <v>16866.033</v>
      </c>
      <c r="J32" s="25">
        <f t="shared" si="0"/>
        <v>118.65629576320644</v>
      </c>
      <c r="K32" s="27">
        <f t="shared" si="2"/>
        <v>0.02969246428718391</v>
      </c>
      <c r="L32" s="74">
        <f t="shared" si="4"/>
        <v>9.065349297268071</v>
      </c>
    </row>
    <row r="33" spans="1:12" ht="13.5">
      <c r="A33" s="10"/>
      <c r="B33" s="102">
        <v>130</v>
      </c>
      <c r="C33" s="105" t="s">
        <v>37</v>
      </c>
      <c r="D33" s="154">
        <v>2539.517</v>
      </c>
      <c r="E33" s="120">
        <v>2263.46</v>
      </c>
      <c r="F33" s="88">
        <f t="shared" si="3"/>
        <v>112.19623938571921</v>
      </c>
      <c r="G33" s="110">
        <f t="shared" si="1"/>
        <v>0.022088502255934037</v>
      </c>
      <c r="H33" s="158">
        <v>8482.289</v>
      </c>
      <c r="I33" s="118">
        <v>10569.711</v>
      </c>
      <c r="J33" s="25">
        <f t="shared" si="0"/>
        <v>80.25090752244787</v>
      </c>
      <c r="K33" s="27">
        <f t="shared" si="2"/>
        <v>0.012585068274756413</v>
      </c>
      <c r="L33" s="74">
        <f t="shared" si="4"/>
        <v>29.93905300797933</v>
      </c>
    </row>
    <row r="34" spans="1:12" ht="13.5">
      <c r="A34" s="10"/>
      <c r="B34" s="102">
        <v>131</v>
      </c>
      <c r="C34" s="105" t="s">
        <v>38</v>
      </c>
      <c r="D34" s="154">
        <v>809.646</v>
      </c>
      <c r="E34" s="120">
        <v>895.997</v>
      </c>
      <c r="F34" s="88">
        <f t="shared" si="3"/>
        <v>90.36257933899333</v>
      </c>
      <c r="G34" s="110">
        <f t="shared" si="1"/>
        <v>0.007042231848618446</v>
      </c>
      <c r="H34" s="158">
        <v>3778.071</v>
      </c>
      <c r="I34" s="118">
        <v>4297.921</v>
      </c>
      <c r="J34" s="25">
        <f t="shared" si="0"/>
        <v>87.9046171393099</v>
      </c>
      <c r="K34" s="27">
        <f t="shared" si="2"/>
        <v>0.005605477658433618</v>
      </c>
      <c r="L34" s="74">
        <f t="shared" si="4"/>
        <v>21.430142525114007</v>
      </c>
    </row>
    <row r="35" spans="1:12" ht="13.5">
      <c r="A35" s="10"/>
      <c r="B35" s="102">
        <v>132</v>
      </c>
      <c r="C35" s="105" t="s">
        <v>39</v>
      </c>
      <c r="D35" s="154">
        <v>575.014</v>
      </c>
      <c r="E35" s="120">
        <v>346.555</v>
      </c>
      <c r="F35" s="88">
        <f t="shared" si="3"/>
        <v>165.92286938581177</v>
      </c>
      <c r="G35" s="110">
        <f t="shared" si="1"/>
        <v>0.005001422725736294</v>
      </c>
      <c r="H35" s="158">
        <v>1770.196</v>
      </c>
      <c r="I35" s="118">
        <v>828.829</v>
      </c>
      <c r="J35" s="25">
        <f t="shared" si="0"/>
        <v>213.57795154368392</v>
      </c>
      <c r="K35" s="27">
        <f t="shared" si="2"/>
        <v>0.002626418118941797</v>
      </c>
      <c r="L35" s="74">
        <f t="shared" si="4"/>
        <v>32.483069671381024</v>
      </c>
    </row>
    <row r="36" spans="1:12" ht="13.5">
      <c r="A36" s="10"/>
      <c r="B36" s="55"/>
      <c r="C36" s="92" t="s">
        <v>294</v>
      </c>
      <c r="D36" s="151">
        <f>D16+D17+D18+D19+D20+D21+D22+D23+D24+D25</f>
        <v>1285723.592</v>
      </c>
      <c r="E36" s="121">
        <f>E16+E17+E18+E19+E20+E21+E22+E23+E24+E25</f>
        <v>906203.5070000001</v>
      </c>
      <c r="F36" s="35">
        <f t="shared" si="3"/>
        <v>141.88022691022312</v>
      </c>
      <c r="G36" s="77">
        <f t="shared" si="1"/>
        <v>11.183114136428154</v>
      </c>
      <c r="H36" s="151">
        <f>H16+H17+H18+H19+H20+H21+H22+H23+H24+H25</f>
        <v>9881694.163999999</v>
      </c>
      <c r="I36" s="141">
        <f>I16+I17+I18+I19+I20+I21+I22+I23+I24+I25</f>
        <v>7499239.637000001</v>
      </c>
      <c r="J36" s="35">
        <f t="shared" si="0"/>
        <v>131.76928118479324</v>
      </c>
      <c r="K36" s="37">
        <f t="shared" si="2"/>
        <v>14.661348572797031</v>
      </c>
      <c r="L36" s="76">
        <f t="shared" si="4"/>
        <v>13.011165602392548</v>
      </c>
    </row>
    <row r="37" spans="1:12" ht="13.5">
      <c r="A37" s="10"/>
      <c r="B37" s="55"/>
      <c r="C37" s="92" t="s">
        <v>283</v>
      </c>
      <c r="D37" s="151">
        <f>D38-D36</f>
        <v>3033564.3619999997</v>
      </c>
      <c r="E37" s="121">
        <f>E38-E36</f>
        <v>2272474.8920000005</v>
      </c>
      <c r="F37" s="35">
        <f t="shared" si="3"/>
        <v>133.49165584532227</v>
      </c>
      <c r="G37" s="77">
        <f t="shared" si="1"/>
        <v>26.385684070458314</v>
      </c>
      <c r="H37" s="151">
        <f>H38-H36</f>
        <v>27945715.837000005</v>
      </c>
      <c r="I37" s="141">
        <f>I38-I36</f>
        <v>21839080.313000005</v>
      </c>
      <c r="J37" s="35">
        <f t="shared" si="0"/>
        <v>127.96196285044542</v>
      </c>
      <c r="K37" s="37">
        <f t="shared" si="2"/>
        <v>41.46271623091203</v>
      </c>
      <c r="L37" s="78">
        <f t="shared" si="4"/>
        <v>10.855203637272995</v>
      </c>
    </row>
    <row r="38" spans="1:12" ht="16.5" customHeight="1" thickBot="1">
      <c r="A38" s="39" t="s">
        <v>2</v>
      </c>
      <c r="B38" s="40" t="s">
        <v>284</v>
      </c>
      <c r="C38" s="93"/>
      <c r="D38" s="152">
        <f>SUM(D10:D35)</f>
        <v>4319287.954</v>
      </c>
      <c r="E38" s="122">
        <f>SUM(E10:E35)</f>
        <v>3178678.3990000007</v>
      </c>
      <c r="F38" s="41">
        <f t="shared" si="3"/>
        <v>135.88313795314525</v>
      </c>
      <c r="G38" s="79">
        <f t="shared" si="1"/>
        <v>37.56879820688647</v>
      </c>
      <c r="H38" s="152">
        <f>SUM(H10:H35)</f>
        <v>37827410.001</v>
      </c>
      <c r="I38" s="142">
        <f>SUM(I10:I35)</f>
        <v>29338319.950000007</v>
      </c>
      <c r="J38" s="41">
        <f t="shared" si="0"/>
        <v>128.93516079130492</v>
      </c>
      <c r="K38" s="43">
        <f t="shared" si="2"/>
        <v>56.12406480370906</v>
      </c>
      <c r="L38" s="80">
        <f t="shared" si="4"/>
        <v>11.41840785262807</v>
      </c>
    </row>
    <row r="39" spans="1:12" ht="13.5">
      <c r="A39" s="10" t="s">
        <v>3</v>
      </c>
      <c r="B39" s="104">
        <v>601</v>
      </c>
      <c r="C39" s="105" t="s">
        <v>40</v>
      </c>
      <c r="D39" s="169">
        <v>468230.324</v>
      </c>
      <c r="E39" s="119">
        <v>361754.022</v>
      </c>
      <c r="F39" s="85">
        <f t="shared" si="3"/>
        <v>129.43334296916262</v>
      </c>
      <c r="G39" s="111">
        <f t="shared" si="1"/>
        <v>4.0726274200844985</v>
      </c>
      <c r="H39" s="163">
        <v>1391931.359</v>
      </c>
      <c r="I39" s="23">
        <v>1135115.344</v>
      </c>
      <c r="J39" s="45">
        <f t="shared" si="0"/>
        <v>122.62466245016242</v>
      </c>
      <c r="K39" s="48">
        <f t="shared" si="2"/>
        <v>2.065191505121964</v>
      </c>
      <c r="L39" s="46">
        <f t="shared" si="4"/>
        <v>33.63889468920285</v>
      </c>
    </row>
    <row r="40" spans="1:12" ht="13.5">
      <c r="A40" s="10"/>
      <c r="B40" s="102">
        <v>602</v>
      </c>
      <c r="C40" s="105" t="s">
        <v>41</v>
      </c>
      <c r="D40" s="154">
        <v>9823.391</v>
      </c>
      <c r="E40" s="120">
        <v>6125.838</v>
      </c>
      <c r="F40" s="88">
        <f t="shared" si="3"/>
        <v>160.3599540177197</v>
      </c>
      <c r="G40" s="110">
        <f t="shared" si="1"/>
        <v>0.08544301702426962</v>
      </c>
      <c r="H40" s="164">
        <v>25770.644</v>
      </c>
      <c r="I40" s="23">
        <v>14650.857</v>
      </c>
      <c r="J40" s="25">
        <f t="shared" si="0"/>
        <v>175.8985429999078</v>
      </c>
      <c r="K40" s="28">
        <f t="shared" si="2"/>
        <v>0.03823558879265275</v>
      </c>
      <c r="L40" s="26">
        <f t="shared" si="4"/>
        <v>38.118531302516146</v>
      </c>
    </row>
    <row r="41" spans="1:12" ht="13.5">
      <c r="A41" s="10"/>
      <c r="B41" s="102">
        <v>605</v>
      </c>
      <c r="C41" s="105" t="s">
        <v>42</v>
      </c>
      <c r="D41" s="154">
        <v>9.771</v>
      </c>
      <c r="E41" s="120">
        <v>7.961</v>
      </c>
      <c r="F41" s="88">
        <f t="shared" si="3"/>
        <v>122.7358372063811</v>
      </c>
      <c r="G41" s="110">
        <f t="shared" si="1"/>
        <v>8.498732457500048E-05</v>
      </c>
      <c r="H41" s="164">
        <v>140.598</v>
      </c>
      <c r="I41" s="23">
        <v>10.271</v>
      </c>
      <c r="J41" s="25">
        <f t="shared" si="0"/>
        <v>1368.8832635575893</v>
      </c>
      <c r="K41" s="28">
        <f t="shared" si="2"/>
        <v>0.00020860353016670407</v>
      </c>
      <c r="L41" s="26">
        <f t="shared" si="4"/>
        <v>6.949600990056758</v>
      </c>
    </row>
    <row r="42" spans="1:12" ht="13.5">
      <c r="A42" s="10"/>
      <c r="B42" s="102">
        <v>606</v>
      </c>
      <c r="C42" s="105" t="s">
        <v>43</v>
      </c>
      <c r="D42" s="154">
        <v>46107.456</v>
      </c>
      <c r="E42" s="120">
        <v>31719.012</v>
      </c>
      <c r="F42" s="88">
        <f t="shared" si="3"/>
        <v>145.36220737266342</v>
      </c>
      <c r="G42" s="110">
        <f t="shared" si="1"/>
        <v>0.4010387195168922</v>
      </c>
      <c r="H42" s="164">
        <v>166406.606</v>
      </c>
      <c r="I42" s="23">
        <v>140495.928</v>
      </c>
      <c r="J42" s="25">
        <f t="shared" si="0"/>
        <v>118.44229819956062</v>
      </c>
      <c r="K42" s="28">
        <f t="shared" si="2"/>
        <v>0.24689544271369318</v>
      </c>
      <c r="L42" s="26">
        <f t="shared" si="4"/>
        <v>27.707707709632633</v>
      </c>
    </row>
    <row r="43" spans="1:12" ht="13.5">
      <c r="A43" s="10"/>
      <c r="B43" s="102">
        <v>607</v>
      </c>
      <c r="C43" s="105" t="s">
        <v>44</v>
      </c>
      <c r="D43" s="154">
        <v>5.744</v>
      </c>
      <c r="E43" s="120">
        <v>7.78</v>
      </c>
      <c r="F43" s="88">
        <f t="shared" si="3"/>
        <v>73.83033419023135</v>
      </c>
      <c r="G43" s="110">
        <f t="shared" si="1"/>
        <v>4.9960822061078975E-05</v>
      </c>
      <c r="H43" s="164">
        <v>46.636</v>
      </c>
      <c r="I43" s="23">
        <v>46.635</v>
      </c>
      <c r="J43" s="25">
        <f t="shared" si="0"/>
        <v>100.00214431221185</v>
      </c>
      <c r="K43" s="28">
        <f t="shared" si="2"/>
        <v>6.919326187324436E-05</v>
      </c>
      <c r="L43" s="26">
        <f t="shared" si="4"/>
        <v>12.316665237155844</v>
      </c>
    </row>
    <row r="44" spans="1:12" ht="13.5">
      <c r="A44" s="10"/>
      <c r="B44" s="102">
        <v>608</v>
      </c>
      <c r="C44" s="105" t="s">
        <v>45</v>
      </c>
      <c r="D44" s="154">
        <v>0.855</v>
      </c>
      <c r="E44" s="120">
        <v>0.802</v>
      </c>
      <c r="F44" s="88">
        <f t="shared" si="3"/>
        <v>106.60847880299251</v>
      </c>
      <c r="G44" s="110">
        <f t="shared" si="1"/>
        <v>7.43671707211395E-06</v>
      </c>
      <c r="H44" s="164">
        <v>9.471</v>
      </c>
      <c r="I44" s="23">
        <v>1.341</v>
      </c>
      <c r="J44" s="25">
        <f t="shared" si="0"/>
        <v>706.2639821029082</v>
      </c>
      <c r="K44" s="28">
        <f t="shared" si="2"/>
        <v>1.4052006672988619E-05</v>
      </c>
      <c r="L44" s="26">
        <f t="shared" si="4"/>
        <v>9.027557808045612</v>
      </c>
    </row>
    <row r="45" spans="1:12" ht="13.5">
      <c r="A45" s="10"/>
      <c r="B45" s="102">
        <v>609</v>
      </c>
      <c r="C45" s="105" t="s">
        <v>46</v>
      </c>
      <c r="D45" s="154">
        <v>2.926</v>
      </c>
      <c r="E45" s="120">
        <v>1.661</v>
      </c>
      <c r="F45" s="88">
        <f t="shared" si="3"/>
        <v>176.15894039735102</v>
      </c>
      <c r="G45" s="110">
        <f t="shared" si="1"/>
        <v>2.5450098424567743E-05</v>
      </c>
      <c r="H45" s="164">
        <v>4.201</v>
      </c>
      <c r="I45" s="23">
        <v>1.661</v>
      </c>
      <c r="J45" s="25">
        <f t="shared" si="0"/>
        <v>252.91992775436483</v>
      </c>
      <c r="K45" s="28">
        <f t="shared" si="2"/>
        <v>6.232972234529109E-06</v>
      </c>
      <c r="L45" s="26">
        <f t="shared" si="4"/>
        <v>69.6500833134968</v>
      </c>
    </row>
    <row r="46" spans="1:12" ht="13.5">
      <c r="A46" s="10"/>
      <c r="B46" s="102">
        <v>610</v>
      </c>
      <c r="C46" s="105" t="s">
        <v>47</v>
      </c>
      <c r="D46" s="154">
        <v>373.077</v>
      </c>
      <c r="E46" s="120">
        <v>221.009</v>
      </c>
      <c r="F46" s="88">
        <f t="shared" si="3"/>
        <v>168.80624770936933</v>
      </c>
      <c r="G46" s="110">
        <f t="shared" si="1"/>
        <v>0.003244991924108837</v>
      </c>
      <c r="H46" s="164">
        <v>2822.915</v>
      </c>
      <c r="I46" s="23">
        <v>1068.479</v>
      </c>
      <c r="J46" s="25">
        <f t="shared" si="0"/>
        <v>264.19938997397236</v>
      </c>
      <c r="K46" s="28">
        <f t="shared" si="2"/>
        <v>0.004188324402626932</v>
      </c>
      <c r="L46" s="26">
        <f t="shared" si="4"/>
        <v>13.216019610934088</v>
      </c>
    </row>
    <row r="47" spans="1:12" ht="13.5">
      <c r="A47" s="10"/>
      <c r="B47" s="102">
        <v>611</v>
      </c>
      <c r="C47" s="105" t="s">
        <v>48</v>
      </c>
      <c r="D47" s="154">
        <v>179.273</v>
      </c>
      <c r="E47" s="120">
        <v>172.184</v>
      </c>
      <c r="F47" s="88">
        <f t="shared" si="3"/>
        <v>104.11710728058357</v>
      </c>
      <c r="G47" s="110">
        <f t="shared" si="1"/>
        <v>0.0015593012627708586</v>
      </c>
      <c r="H47" s="164">
        <v>3889.605</v>
      </c>
      <c r="I47" s="23">
        <v>6732.679</v>
      </c>
      <c r="J47" s="25">
        <f t="shared" si="0"/>
        <v>57.77202507352571</v>
      </c>
      <c r="K47" s="28">
        <f t="shared" si="2"/>
        <v>0.005770959287856605</v>
      </c>
      <c r="L47" s="26">
        <f t="shared" si="4"/>
        <v>4.609028423194643</v>
      </c>
    </row>
    <row r="48" spans="1:12" ht="13.5">
      <c r="A48" s="10"/>
      <c r="B48" s="102">
        <v>612</v>
      </c>
      <c r="C48" s="105" t="s">
        <v>49</v>
      </c>
      <c r="D48" s="154">
        <v>750.729</v>
      </c>
      <c r="E48" s="120">
        <v>661.415</v>
      </c>
      <c r="F48" s="88">
        <f t="shared" si="3"/>
        <v>113.50347361338949</v>
      </c>
      <c r="G48" s="110">
        <f t="shared" si="1"/>
        <v>0.006529776807989513</v>
      </c>
      <c r="H48" s="164">
        <v>2540.326</v>
      </c>
      <c r="I48" s="23">
        <v>2790.312</v>
      </c>
      <c r="J48" s="25">
        <f t="shared" si="0"/>
        <v>91.04093018988559</v>
      </c>
      <c r="K48" s="28">
        <f t="shared" si="2"/>
        <v>0.003769050565258842</v>
      </c>
      <c r="L48" s="26">
        <f t="shared" si="4"/>
        <v>29.552466888108064</v>
      </c>
    </row>
    <row r="49" spans="1:12" ht="13.5">
      <c r="A49" s="10"/>
      <c r="B49" s="102">
        <v>613</v>
      </c>
      <c r="C49" s="105" t="s">
        <v>50</v>
      </c>
      <c r="D49" s="154">
        <v>385.252</v>
      </c>
      <c r="E49" s="120">
        <v>355.13</v>
      </c>
      <c r="F49" s="88">
        <f t="shared" si="3"/>
        <v>108.48196435108271</v>
      </c>
      <c r="G49" s="110">
        <f t="shared" si="1"/>
        <v>0.0033508890356328</v>
      </c>
      <c r="H49" s="164">
        <v>1038.379</v>
      </c>
      <c r="I49" s="23">
        <v>826.206</v>
      </c>
      <c r="J49" s="25">
        <f t="shared" si="0"/>
        <v>125.68039931929809</v>
      </c>
      <c r="K49" s="28">
        <f t="shared" si="2"/>
        <v>0.0015406302013611286</v>
      </c>
      <c r="L49" s="26">
        <f t="shared" si="4"/>
        <v>37.10128960620352</v>
      </c>
    </row>
    <row r="50" spans="1:12" ht="13.5">
      <c r="A50" s="10"/>
      <c r="B50" s="102">
        <v>614</v>
      </c>
      <c r="C50" s="105" t="s">
        <v>51</v>
      </c>
      <c r="D50" s="154">
        <v>56.236</v>
      </c>
      <c r="E50" s="120">
        <v>61.314</v>
      </c>
      <c r="F50" s="88">
        <f t="shared" si="3"/>
        <v>91.71804155657762</v>
      </c>
      <c r="G50" s="110">
        <f t="shared" si="1"/>
        <v>0.0004891359313069007</v>
      </c>
      <c r="H50" s="164">
        <v>1764.279</v>
      </c>
      <c r="I50" s="23">
        <v>132.381</v>
      </c>
      <c r="J50" s="25">
        <f t="shared" si="0"/>
        <v>1332.728261608539</v>
      </c>
      <c r="K50" s="28">
        <f t="shared" si="2"/>
        <v>0.002617639138529584</v>
      </c>
      <c r="L50" s="26">
        <f t="shared" si="4"/>
        <v>3.1874777175265363</v>
      </c>
    </row>
    <row r="51" spans="1:12" ht="13.5">
      <c r="A51" s="10"/>
      <c r="B51" s="102">
        <v>615</v>
      </c>
      <c r="C51" s="105" t="s">
        <v>52</v>
      </c>
      <c r="D51" s="154">
        <v>262.384</v>
      </c>
      <c r="E51" s="120">
        <v>62.168</v>
      </c>
      <c r="F51" s="88">
        <f t="shared" si="3"/>
        <v>422.0563634023936</v>
      </c>
      <c r="G51" s="110">
        <f t="shared" si="1"/>
        <v>0.002282193651753856</v>
      </c>
      <c r="H51" s="164">
        <v>2805.852</v>
      </c>
      <c r="I51" s="23">
        <v>716.835</v>
      </c>
      <c r="J51" s="25">
        <f t="shared" si="0"/>
        <v>391.42229383330886</v>
      </c>
      <c r="K51" s="28">
        <f t="shared" si="2"/>
        <v>0.004163008238561763</v>
      </c>
      <c r="L51" s="26">
        <f t="shared" si="4"/>
        <v>9.351312898898447</v>
      </c>
    </row>
    <row r="52" spans="1:12" ht="13.5">
      <c r="A52" s="49"/>
      <c r="B52" s="102">
        <v>616</v>
      </c>
      <c r="C52" s="105" t="s">
        <v>285</v>
      </c>
      <c r="D52" s="158">
        <v>0</v>
      </c>
      <c r="E52" s="120">
        <v>0</v>
      </c>
      <c r="F52" s="25">
        <v>0</v>
      </c>
      <c r="G52" s="110">
        <f t="shared" si="1"/>
        <v>0</v>
      </c>
      <c r="H52" s="164">
        <v>1.278</v>
      </c>
      <c r="I52" s="23">
        <v>0</v>
      </c>
      <c r="J52" s="181" t="s">
        <v>301</v>
      </c>
      <c r="K52" s="28">
        <f t="shared" si="2"/>
        <v>1.8961529435201621E-06</v>
      </c>
      <c r="L52" s="26">
        <v>0</v>
      </c>
    </row>
    <row r="53" spans="1:12" ht="13.5">
      <c r="A53" s="10"/>
      <c r="B53" s="102">
        <v>617</v>
      </c>
      <c r="C53" s="105" t="s">
        <v>53</v>
      </c>
      <c r="D53" s="154">
        <v>5.865</v>
      </c>
      <c r="E53" s="120">
        <v>4.783</v>
      </c>
      <c r="F53" s="88">
        <f t="shared" si="3"/>
        <v>122.62178549027807</v>
      </c>
      <c r="G53" s="110">
        <f t="shared" si="1"/>
        <v>5.101326974029043E-05</v>
      </c>
      <c r="H53" s="164">
        <v>16.368</v>
      </c>
      <c r="I53" s="23">
        <v>145.736</v>
      </c>
      <c r="J53" s="25">
        <f t="shared" si="0"/>
        <v>11.231267497392546</v>
      </c>
      <c r="K53" s="28">
        <f t="shared" si="2"/>
        <v>2.4285001079450713E-05</v>
      </c>
      <c r="L53" s="26">
        <f t="shared" si="4"/>
        <v>35.83211143695016</v>
      </c>
    </row>
    <row r="54" spans="1:12" ht="13.5">
      <c r="A54" s="10"/>
      <c r="B54" s="102">
        <v>618</v>
      </c>
      <c r="C54" s="105" t="s">
        <v>54</v>
      </c>
      <c r="D54" s="154">
        <v>1298.795</v>
      </c>
      <c r="E54" s="120">
        <v>980.21</v>
      </c>
      <c r="F54" s="88">
        <f t="shared" si="3"/>
        <v>132.5017088174983</v>
      </c>
      <c r="G54" s="110">
        <f t="shared" si="1"/>
        <v>0.011296808128276303</v>
      </c>
      <c r="H54" s="164">
        <v>3862.24</v>
      </c>
      <c r="I54" s="23">
        <v>3555.929</v>
      </c>
      <c r="J54" s="25">
        <f t="shared" si="0"/>
        <v>108.61409212613637</v>
      </c>
      <c r="K54" s="28">
        <f t="shared" si="2"/>
        <v>0.005730358172598835</v>
      </c>
      <c r="L54" s="26">
        <f t="shared" si="4"/>
        <v>33.628024151787564</v>
      </c>
    </row>
    <row r="55" spans="1:12" ht="13.5">
      <c r="A55" s="10"/>
      <c r="B55" s="102">
        <v>619</v>
      </c>
      <c r="C55" s="105" t="s">
        <v>55</v>
      </c>
      <c r="D55" s="154">
        <v>746.563</v>
      </c>
      <c r="E55" s="120">
        <v>567.464</v>
      </c>
      <c r="F55" s="88">
        <f t="shared" si="3"/>
        <v>131.56129728053233</v>
      </c>
      <c r="G55" s="110">
        <f t="shared" si="1"/>
        <v>0.006493541295331704</v>
      </c>
      <c r="H55" s="164">
        <v>2187.721</v>
      </c>
      <c r="I55" s="23">
        <v>2111.524</v>
      </c>
      <c r="J55" s="25">
        <f t="shared" si="0"/>
        <v>103.60862580771047</v>
      </c>
      <c r="K55" s="28">
        <f t="shared" si="2"/>
        <v>0.0032458948464404325</v>
      </c>
      <c r="L55" s="26">
        <f t="shared" si="4"/>
        <v>34.125146670896335</v>
      </c>
    </row>
    <row r="56" spans="1:12" ht="13.5">
      <c r="A56" s="10"/>
      <c r="B56" s="102">
        <v>620</v>
      </c>
      <c r="C56" s="105" t="s">
        <v>56</v>
      </c>
      <c r="D56" s="154">
        <v>4287.68</v>
      </c>
      <c r="E56" s="120">
        <v>4089.674</v>
      </c>
      <c r="F56" s="88">
        <f t="shared" si="3"/>
        <v>104.84160840203889</v>
      </c>
      <c r="G56" s="110">
        <f t="shared" si="1"/>
        <v>0.03729387491901935</v>
      </c>
      <c r="H56" s="164">
        <v>9574.69</v>
      </c>
      <c r="I56" s="23">
        <v>12482.857</v>
      </c>
      <c r="J56" s="25">
        <f t="shared" si="0"/>
        <v>76.70271316894842</v>
      </c>
      <c r="K56" s="28">
        <f t="shared" si="2"/>
        <v>0.014205850255706622</v>
      </c>
      <c r="L56" s="26">
        <f t="shared" si="4"/>
        <v>44.78139762227289</v>
      </c>
    </row>
    <row r="57" spans="1:12" ht="13.5">
      <c r="A57" s="10"/>
      <c r="B57" s="102">
        <v>621</v>
      </c>
      <c r="C57" s="105" t="s">
        <v>57</v>
      </c>
      <c r="D57" s="154">
        <v>90.365</v>
      </c>
      <c r="E57" s="120">
        <v>107.901</v>
      </c>
      <c r="F57" s="88">
        <f t="shared" si="3"/>
        <v>83.74806535620614</v>
      </c>
      <c r="G57" s="110">
        <f t="shared" si="1"/>
        <v>0.0007859870622474586</v>
      </c>
      <c r="H57" s="164">
        <v>150.426</v>
      </c>
      <c r="I57" s="23">
        <v>955.236</v>
      </c>
      <c r="J57" s="25">
        <f t="shared" si="0"/>
        <v>15.747522078313631</v>
      </c>
      <c r="K57" s="28">
        <f t="shared" si="2"/>
        <v>0.00022318521336616896</v>
      </c>
      <c r="L57" s="26">
        <f t="shared" si="4"/>
        <v>60.07272678925186</v>
      </c>
    </row>
    <row r="58" spans="1:12" ht="13.5">
      <c r="A58" s="10"/>
      <c r="B58" s="102">
        <v>622</v>
      </c>
      <c r="C58" s="105" t="s">
        <v>58</v>
      </c>
      <c r="D58" s="154">
        <v>0</v>
      </c>
      <c r="E58" s="120">
        <v>1.667</v>
      </c>
      <c r="F58" s="179" t="s">
        <v>297</v>
      </c>
      <c r="G58" s="110">
        <f t="shared" si="1"/>
        <v>0</v>
      </c>
      <c r="H58" s="164">
        <v>0</v>
      </c>
      <c r="I58" s="23">
        <v>1.667</v>
      </c>
      <c r="J58" s="181" t="s">
        <v>297</v>
      </c>
      <c r="K58" s="28">
        <f t="shared" si="2"/>
        <v>0</v>
      </c>
      <c r="L58" s="26">
        <v>0</v>
      </c>
    </row>
    <row r="59" spans="1:12" ht="13.5">
      <c r="A59" s="10"/>
      <c r="B59" s="102">
        <v>624</v>
      </c>
      <c r="C59" s="105" t="s">
        <v>59</v>
      </c>
      <c r="D59" s="154">
        <v>45.852</v>
      </c>
      <c r="E59" s="120">
        <v>19.155</v>
      </c>
      <c r="F59" s="88">
        <f t="shared" si="3"/>
        <v>239.37353171495687</v>
      </c>
      <c r="G59" s="110">
        <f t="shared" si="1"/>
        <v>0.0003988167850182091</v>
      </c>
      <c r="H59" s="164">
        <v>3997.651</v>
      </c>
      <c r="I59" s="23">
        <v>5405.015</v>
      </c>
      <c r="J59" s="25">
        <f t="shared" si="0"/>
        <v>73.9618853971728</v>
      </c>
      <c r="K59" s="28">
        <f t="shared" si="2"/>
        <v>0.005931265814410266</v>
      </c>
      <c r="L59" s="26">
        <f t="shared" si="4"/>
        <v>1.146973560223241</v>
      </c>
    </row>
    <row r="60" spans="1:12" ht="13.5">
      <c r="A60" s="10"/>
      <c r="B60" s="102">
        <v>625</v>
      </c>
      <c r="C60" s="105" t="s">
        <v>60</v>
      </c>
      <c r="D60" s="154">
        <v>15.683</v>
      </c>
      <c r="E60" s="120">
        <v>3937.581</v>
      </c>
      <c r="F60" s="88">
        <f t="shared" si="3"/>
        <v>0.3982902192996156</v>
      </c>
      <c r="G60" s="110">
        <f t="shared" si="1"/>
        <v>0.00013640939630638958</v>
      </c>
      <c r="H60" s="164">
        <v>173762.097</v>
      </c>
      <c r="I60" s="23">
        <v>77695.717</v>
      </c>
      <c r="J60" s="25">
        <f t="shared" si="0"/>
        <v>223.64437025531282</v>
      </c>
      <c r="K60" s="28">
        <f t="shared" si="2"/>
        <v>0.257808694599989</v>
      </c>
      <c r="L60" s="26">
        <f t="shared" si="4"/>
        <v>0.009025558663694073</v>
      </c>
    </row>
    <row r="61" spans="1:12" ht="13.5">
      <c r="A61" s="10"/>
      <c r="B61" s="102">
        <v>626</v>
      </c>
      <c r="C61" s="105" t="s">
        <v>61</v>
      </c>
      <c r="D61" s="154">
        <v>79.814</v>
      </c>
      <c r="E61" s="120">
        <v>30.778</v>
      </c>
      <c r="F61" s="88">
        <f t="shared" si="3"/>
        <v>259.3215933458964</v>
      </c>
      <c r="G61" s="110">
        <f t="shared" si="1"/>
        <v>0.0006942153642031611</v>
      </c>
      <c r="H61" s="164">
        <v>1306.699</v>
      </c>
      <c r="I61" s="23">
        <v>3024.818</v>
      </c>
      <c r="J61" s="25">
        <f t="shared" si="0"/>
        <v>43.19926025301357</v>
      </c>
      <c r="K61" s="28">
        <f t="shared" si="2"/>
        <v>0.0019387332982354088</v>
      </c>
      <c r="L61" s="26">
        <f t="shared" si="4"/>
        <v>6.1080631423151</v>
      </c>
    </row>
    <row r="62" spans="1:12" ht="13.5">
      <c r="A62" s="10"/>
      <c r="B62" s="102">
        <v>627</v>
      </c>
      <c r="C62" s="105" t="s">
        <v>62</v>
      </c>
      <c r="D62" s="154">
        <v>285.586</v>
      </c>
      <c r="E62" s="120">
        <v>245.136</v>
      </c>
      <c r="F62" s="88">
        <f t="shared" si="3"/>
        <v>116.50104431825599</v>
      </c>
      <c r="G62" s="110">
        <f t="shared" si="1"/>
        <v>0.002484002668721327</v>
      </c>
      <c r="H62" s="164">
        <v>769.283</v>
      </c>
      <c r="I62" s="23">
        <v>941.492</v>
      </c>
      <c r="J62" s="25">
        <f t="shared" si="0"/>
        <v>81.70892583261463</v>
      </c>
      <c r="K62" s="28">
        <f t="shared" si="2"/>
        <v>0.0011413757627934437</v>
      </c>
      <c r="L62" s="26">
        <f t="shared" si="4"/>
        <v>37.12365930353329</v>
      </c>
    </row>
    <row r="63" spans="1:12" ht="13.5">
      <c r="A63" s="10"/>
      <c r="B63" s="103">
        <v>628</v>
      </c>
      <c r="C63" s="105" t="s">
        <v>63</v>
      </c>
      <c r="D63" s="154">
        <v>48.51</v>
      </c>
      <c r="E63" s="120">
        <v>26.921</v>
      </c>
      <c r="F63" s="90">
        <f t="shared" si="3"/>
        <v>180.19390067233758</v>
      </c>
      <c r="G63" s="112">
        <f t="shared" si="1"/>
        <v>0.0004219358423020441</v>
      </c>
      <c r="H63" s="164">
        <v>853.287</v>
      </c>
      <c r="I63" s="125">
        <v>525.255</v>
      </c>
      <c r="J63" s="53">
        <f t="shared" si="0"/>
        <v>162.45195190907273</v>
      </c>
      <c r="K63" s="52">
        <f t="shared" si="2"/>
        <v>0.001266011468480038</v>
      </c>
      <c r="L63" s="26">
        <f t="shared" si="4"/>
        <v>5.685074306769</v>
      </c>
    </row>
    <row r="64" spans="1:12" ht="16.5" customHeight="1" thickBot="1">
      <c r="A64" s="39" t="s">
        <v>261</v>
      </c>
      <c r="B64" s="40" t="s">
        <v>262</v>
      </c>
      <c r="C64" s="93"/>
      <c r="D64" s="152">
        <f>SUM(D39:D63)</f>
        <v>533092.131</v>
      </c>
      <c r="E64" s="122">
        <f>SUM(E39:E63)</f>
        <v>411161.5660000001</v>
      </c>
      <c r="F64" s="41">
        <f t="shared" si="3"/>
        <v>129.65514656104796</v>
      </c>
      <c r="G64" s="79">
        <f t="shared" si="1"/>
        <v>4.636789884932522</v>
      </c>
      <c r="H64" s="156">
        <f>SUM(H39:H63)</f>
        <v>1795652.6109999996</v>
      </c>
      <c r="I64" s="4">
        <f>SUM(I39:I63)</f>
        <v>1409434.175</v>
      </c>
      <c r="J64" s="41">
        <f t="shared" si="0"/>
        <v>127.40237485727204</v>
      </c>
      <c r="K64" s="43">
        <f t="shared" si="2"/>
        <v>2.6641877808194945</v>
      </c>
      <c r="L64" s="80">
        <f t="shared" si="4"/>
        <v>29.687932272329714</v>
      </c>
    </row>
    <row r="65" spans="1:12" ht="13.5">
      <c r="A65" s="10" t="s">
        <v>4</v>
      </c>
      <c r="B65" s="104">
        <v>301</v>
      </c>
      <c r="C65" s="105" t="s">
        <v>296</v>
      </c>
      <c r="D65" s="161">
        <v>0</v>
      </c>
      <c r="E65" s="119">
        <v>0</v>
      </c>
      <c r="F65" s="113">
        <v>0</v>
      </c>
      <c r="G65" s="111">
        <f t="shared" si="1"/>
        <v>0</v>
      </c>
      <c r="H65" s="163">
        <v>11.7</v>
      </c>
      <c r="I65" s="126">
        <v>58.677</v>
      </c>
      <c r="J65" s="45">
        <f t="shared" si="0"/>
        <v>19.93966971726571</v>
      </c>
      <c r="K65" s="48">
        <f t="shared" si="2"/>
        <v>1.735914666602965E-05</v>
      </c>
      <c r="L65" s="46">
        <f t="shared" si="4"/>
        <v>0</v>
      </c>
    </row>
    <row r="66" spans="1:12" ht="13.5">
      <c r="A66" s="10"/>
      <c r="B66" s="102">
        <v>302</v>
      </c>
      <c r="C66" s="105" t="s">
        <v>64</v>
      </c>
      <c r="D66" s="154">
        <v>230588.838</v>
      </c>
      <c r="E66" s="120">
        <v>205739.048</v>
      </c>
      <c r="F66" s="88">
        <f t="shared" si="3"/>
        <v>112.07830513534796</v>
      </c>
      <c r="G66" s="110">
        <f t="shared" si="1"/>
        <v>2.005642044670781</v>
      </c>
      <c r="H66" s="164">
        <v>816585.314</v>
      </c>
      <c r="I66" s="23">
        <v>722761.037</v>
      </c>
      <c r="J66" s="25">
        <f t="shared" si="0"/>
        <v>112.98136897216278</v>
      </c>
      <c r="K66" s="28">
        <f t="shared" si="2"/>
        <v>1.2115576265856307</v>
      </c>
      <c r="L66" s="26">
        <f t="shared" si="4"/>
        <v>28.23818087916286</v>
      </c>
    </row>
    <row r="67" spans="1:12" ht="13.5">
      <c r="A67" s="10"/>
      <c r="B67" s="103">
        <v>304</v>
      </c>
      <c r="C67" s="105" t="s">
        <v>66</v>
      </c>
      <c r="D67" s="154">
        <v>2611891.038</v>
      </c>
      <c r="E67" s="120">
        <v>2225954.648</v>
      </c>
      <c r="F67" s="90">
        <f t="shared" si="3"/>
        <v>117.33801676268473</v>
      </c>
      <c r="G67" s="112">
        <f t="shared" si="1"/>
        <v>22.71800546525851</v>
      </c>
      <c r="H67" s="164">
        <v>10373979.853</v>
      </c>
      <c r="I67" s="125">
        <v>8733358.862</v>
      </c>
      <c r="J67" s="53">
        <f t="shared" si="0"/>
        <v>118.78568162518273</v>
      </c>
      <c r="K67" s="52">
        <f t="shared" si="2"/>
        <v>15.391746818689208</v>
      </c>
      <c r="L67" s="26">
        <f t="shared" si="4"/>
        <v>25.1773290001588</v>
      </c>
    </row>
    <row r="68" spans="1:12" ht="16.5" customHeight="1" thickBot="1">
      <c r="A68" s="39" t="s">
        <v>5</v>
      </c>
      <c r="B68" s="40" t="s">
        <v>263</v>
      </c>
      <c r="C68" s="93"/>
      <c r="D68" s="152">
        <f>SUM(D65:D67)</f>
        <v>2842479.876</v>
      </c>
      <c r="E68" s="122">
        <f>SUM(E65:E67)</f>
        <v>2431693.696</v>
      </c>
      <c r="F68" s="41">
        <f t="shared" si="3"/>
        <v>116.89300674158594</v>
      </c>
      <c r="G68" s="79">
        <f t="shared" si="1"/>
        <v>24.723647509929293</v>
      </c>
      <c r="H68" s="156">
        <f>SUM(H65:H67)</f>
        <v>11190576.867</v>
      </c>
      <c r="I68" s="4">
        <f>SUM(I65:I67)</f>
        <v>9456178.576</v>
      </c>
      <c r="J68" s="41">
        <f t="shared" si="0"/>
        <v>118.3414291202362</v>
      </c>
      <c r="K68" s="44">
        <f t="shared" si="2"/>
        <v>16.603321804421505</v>
      </c>
      <c r="L68" s="42">
        <f t="shared" si="4"/>
        <v>25.40065547811227</v>
      </c>
    </row>
    <row r="69" spans="1:12" ht="13.5">
      <c r="A69" s="84" t="s">
        <v>6</v>
      </c>
      <c r="B69" s="104">
        <v>305</v>
      </c>
      <c r="C69" s="105" t="s">
        <v>67</v>
      </c>
      <c r="D69" s="154">
        <v>136433.562</v>
      </c>
      <c r="E69" s="119">
        <v>111454.774</v>
      </c>
      <c r="F69" s="85">
        <f t="shared" si="3"/>
        <v>122.41159091130542</v>
      </c>
      <c r="G69" s="111">
        <f t="shared" si="1"/>
        <v>1.1866874850698446</v>
      </c>
      <c r="H69" s="163">
        <v>838320.802</v>
      </c>
      <c r="I69" s="126">
        <v>636567.251</v>
      </c>
      <c r="J69" s="45">
        <f t="shared" si="0"/>
        <v>131.6939884486769</v>
      </c>
      <c r="K69" s="48">
        <f t="shared" si="2"/>
        <v>1.2438063038548381</v>
      </c>
      <c r="L69" s="46">
        <f t="shared" si="4"/>
        <v>16.274624424743784</v>
      </c>
    </row>
    <row r="70" spans="1:12" ht="13.5">
      <c r="A70" s="84"/>
      <c r="B70" s="102">
        <v>306</v>
      </c>
      <c r="C70" s="105" t="s">
        <v>68</v>
      </c>
      <c r="D70" s="154">
        <v>5444.598</v>
      </c>
      <c r="E70" s="120">
        <v>4679.129</v>
      </c>
      <c r="F70" s="88">
        <f t="shared" si="3"/>
        <v>116.35921984625772</v>
      </c>
      <c r="G70" s="110">
        <f t="shared" si="1"/>
        <v>0.047356649002804056</v>
      </c>
      <c r="H70" s="164">
        <v>20720.918</v>
      </c>
      <c r="I70" s="23">
        <v>15037.12</v>
      </c>
      <c r="J70" s="25">
        <f t="shared" si="0"/>
        <v>137.79844810708434</v>
      </c>
      <c r="K70" s="28">
        <f t="shared" si="2"/>
        <v>0.03074337218946785</v>
      </c>
      <c r="L70" s="26">
        <f t="shared" si="4"/>
        <v>26.2758532223331</v>
      </c>
    </row>
    <row r="71" spans="1:12" ht="13.5">
      <c r="A71" s="84"/>
      <c r="B71" s="102">
        <v>307</v>
      </c>
      <c r="C71" s="105" t="s">
        <v>69</v>
      </c>
      <c r="D71" s="154">
        <v>3919.612</v>
      </c>
      <c r="E71" s="120">
        <v>1256.036</v>
      </c>
      <c r="F71" s="88">
        <f t="shared" si="3"/>
        <v>312.0620746539112</v>
      </c>
      <c r="G71" s="110">
        <f t="shared" si="1"/>
        <v>0.03409245084966398</v>
      </c>
      <c r="H71" s="164">
        <v>7754.903</v>
      </c>
      <c r="I71" s="23">
        <v>3997.638</v>
      </c>
      <c r="J71" s="25">
        <f t="shared" si="0"/>
        <v>193.98712439695643</v>
      </c>
      <c r="K71" s="28">
        <f t="shared" si="2"/>
        <v>0.011505854577592595</v>
      </c>
      <c r="L71" s="26">
        <f t="shared" si="4"/>
        <v>50.543662506159</v>
      </c>
    </row>
    <row r="72" spans="1:12" ht="13.5">
      <c r="A72" s="84"/>
      <c r="B72" s="102">
        <v>308</v>
      </c>
      <c r="C72" s="105" t="s">
        <v>70</v>
      </c>
      <c r="D72" s="154">
        <v>131.362</v>
      </c>
      <c r="E72" s="120">
        <v>89.555</v>
      </c>
      <c r="F72" s="88">
        <f t="shared" si="3"/>
        <v>146.6830439394785</v>
      </c>
      <c r="G72" s="110">
        <f t="shared" si="1"/>
        <v>0.0011425754713766463</v>
      </c>
      <c r="H72" s="164">
        <v>755.37</v>
      </c>
      <c r="I72" s="23">
        <v>473.214</v>
      </c>
      <c r="J72" s="25">
        <f t="shared" si="0"/>
        <v>159.62545486819917</v>
      </c>
      <c r="K72" s="28">
        <f t="shared" si="2"/>
        <v>0.0011207332151383607</v>
      </c>
      <c r="L72" s="26">
        <f t="shared" si="4"/>
        <v>17.390417940876656</v>
      </c>
    </row>
    <row r="73" spans="1:12" ht="13.5">
      <c r="A73" s="84"/>
      <c r="B73" s="102">
        <v>309</v>
      </c>
      <c r="C73" s="105" t="s">
        <v>71</v>
      </c>
      <c r="D73" s="154">
        <v>2128.177</v>
      </c>
      <c r="E73" s="120">
        <v>1851.132</v>
      </c>
      <c r="F73" s="88">
        <f t="shared" si="3"/>
        <v>114.96624767979809</v>
      </c>
      <c r="G73" s="110">
        <f t="shared" si="1"/>
        <v>0.01851070202149737</v>
      </c>
      <c r="H73" s="164">
        <v>9319.134</v>
      </c>
      <c r="I73" s="23">
        <v>5742.629</v>
      </c>
      <c r="J73" s="25">
        <f t="shared" si="0"/>
        <v>162.279924403962</v>
      </c>
      <c r="K73" s="28">
        <f t="shared" si="2"/>
        <v>0.013826684949263555</v>
      </c>
      <c r="L73" s="26">
        <f t="shared" si="4"/>
        <v>22.83663911260424</v>
      </c>
    </row>
    <row r="74" spans="1:12" ht="13.5">
      <c r="A74" s="84"/>
      <c r="B74" s="102">
        <v>310</v>
      </c>
      <c r="C74" s="105" t="s">
        <v>72</v>
      </c>
      <c r="D74" s="154">
        <v>3637.535</v>
      </c>
      <c r="E74" s="120">
        <v>1822.264</v>
      </c>
      <c r="F74" s="88">
        <f t="shared" si="3"/>
        <v>199.61624660312665</v>
      </c>
      <c r="G74" s="110">
        <f t="shared" si="1"/>
        <v>0.031638969163639785</v>
      </c>
      <c r="H74" s="164">
        <v>7328.425</v>
      </c>
      <c r="I74" s="23">
        <v>3316.436</v>
      </c>
      <c r="J74" s="25">
        <f aca="true" t="shared" si="5" ref="J74:J137">H74/I74*100</f>
        <v>220.9729058543569</v>
      </c>
      <c r="K74" s="28">
        <f t="shared" si="2"/>
        <v>0.010873094393675075</v>
      </c>
      <c r="L74" s="26">
        <f t="shared" si="4"/>
        <v>49.63597225870497</v>
      </c>
    </row>
    <row r="75" spans="1:12" ht="13.5">
      <c r="A75" s="84"/>
      <c r="B75" s="102">
        <v>311</v>
      </c>
      <c r="C75" s="105" t="s">
        <v>73</v>
      </c>
      <c r="D75" s="154">
        <v>32190.115</v>
      </c>
      <c r="E75" s="120">
        <v>25999.25</v>
      </c>
      <c r="F75" s="88">
        <f aca="true" t="shared" si="6" ref="F75:F138">D75/E75*100</f>
        <v>123.81170610690693</v>
      </c>
      <c r="G75" s="110">
        <f aca="true" t="shared" si="7" ref="G75:G138">D75/$D$8*100</f>
        <v>0.27998687458925303</v>
      </c>
      <c r="H75" s="164">
        <v>63266.394</v>
      </c>
      <c r="I75" s="23">
        <v>42521.187</v>
      </c>
      <c r="J75" s="25">
        <f t="shared" si="5"/>
        <v>148.78793012057733</v>
      </c>
      <c r="K75" s="28">
        <f aca="true" t="shared" si="8" ref="K75:K138">H75/$H$8*100</f>
        <v>0.09386757371596739</v>
      </c>
      <c r="L75" s="26">
        <f aca="true" t="shared" si="9" ref="L75:L138">D75/H75*100</f>
        <v>50.880274605187715</v>
      </c>
    </row>
    <row r="76" spans="1:12" ht="13.5">
      <c r="A76" s="84"/>
      <c r="B76" s="102">
        <v>312</v>
      </c>
      <c r="C76" s="105" t="s">
        <v>74</v>
      </c>
      <c r="D76" s="154">
        <v>37486.476</v>
      </c>
      <c r="E76" s="120">
        <v>47761.426</v>
      </c>
      <c r="F76" s="88">
        <f t="shared" si="6"/>
        <v>78.48692792380194</v>
      </c>
      <c r="G76" s="110">
        <f t="shared" si="7"/>
        <v>0.3260541708100466</v>
      </c>
      <c r="H76" s="164">
        <v>1359322.667</v>
      </c>
      <c r="I76" s="23">
        <v>1197212.796</v>
      </c>
      <c r="J76" s="25">
        <f t="shared" si="5"/>
        <v>113.54060627664724</v>
      </c>
      <c r="K76" s="28">
        <f t="shared" si="8"/>
        <v>2.0168103882830417</v>
      </c>
      <c r="L76" s="26">
        <f t="shared" si="9"/>
        <v>2.7577319874119337</v>
      </c>
    </row>
    <row r="77" spans="1:12" ht="13.5">
      <c r="A77" s="84"/>
      <c r="B77" s="102">
        <v>314</v>
      </c>
      <c r="C77" s="105" t="s">
        <v>75</v>
      </c>
      <c r="D77" s="154">
        <v>278.688</v>
      </c>
      <c r="E77" s="120">
        <v>343.079</v>
      </c>
      <c r="F77" s="88">
        <f t="shared" si="6"/>
        <v>81.23143649130374</v>
      </c>
      <c r="G77" s="110">
        <f t="shared" si="7"/>
        <v>0.00242400445309157</v>
      </c>
      <c r="H77" s="164">
        <v>615.513</v>
      </c>
      <c r="I77" s="23">
        <v>802.029</v>
      </c>
      <c r="J77" s="25">
        <f t="shared" si="5"/>
        <v>76.74448180801443</v>
      </c>
      <c r="K77" s="28">
        <f t="shared" si="8"/>
        <v>0.0009132290975938385</v>
      </c>
      <c r="L77" s="26">
        <f t="shared" si="9"/>
        <v>45.27735401201924</v>
      </c>
    </row>
    <row r="78" spans="1:12" ht="13.5">
      <c r="A78" s="84"/>
      <c r="B78" s="102">
        <v>315</v>
      </c>
      <c r="C78" s="105" t="s">
        <v>76</v>
      </c>
      <c r="D78" s="154">
        <v>562.653</v>
      </c>
      <c r="E78" s="120">
        <v>403.023</v>
      </c>
      <c r="F78" s="88">
        <f t="shared" si="6"/>
        <v>139.6081613208179</v>
      </c>
      <c r="G78" s="110">
        <f t="shared" si="7"/>
        <v>0.004893907802077346</v>
      </c>
      <c r="H78" s="164">
        <v>79484.671</v>
      </c>
      <c r="I78" s="23">
        <v>123676.93</v>
      </c>
      <c r="J78" s="25">
        <f t="shared" si="5"/>
        <v>64.26798514484472</v>
      </c>
      <c r="K78" s="28">
        <f t="shared" si="8"/>
        <v>0.11793043261453964</v>
      </c>
      <c r="L78" s="26">
        <f t="shared" si="9"/>
        <v>0.7078761136219586</v>
      </c>
    </row>
    <row r="79" spans="1:12" ht="13.5">
      <c r="A79" s="84"/>
      <c r="B79" s="102">
        <v>316</v>
      </c>
      <c r="C79" s="105" t="s">
        <v>77</v>
      </c>
      <c r="D79" s="154">
        <v>3559.477</v>
      </c>
      <c r="E79" s="120">
        <v>3027.206</v>
      </c>
      <c r="F79" s="88">
        <f t="shared" si="6"/>
        <v>117.58291308883504</v>
      </c>
      <c r="G79" s="110">
        <f t="shared" si="7"/>
        <v>0.030960027337657247</v>
      </c>
      <c r="H79" s="164">
        <v>8319.383</v>
      </c>
      <c r="I79" s="23">
        <v>7799.519</v>
      </c>
      <c r="J79" s="25">
        <f t="shared" si="5"/>
        <v>106.66533410585959</v>
      </c>
      <c r="K79" s="28">
        <f t="shared" si="8"/>
        <v>0.01234336663827981</v>
      </c>
      <c r="L79" s="26">
        <f t="shared" si="9"/>
        <v>42.785348384609776</v>
      </c>
    </row>
    <row r="80" spans="1:12" ht="13.5">
      <c r="A80" s="84"/>
      <c r="B80" s="102">
        <v>317</v>
      </c>
      <c r="C80" s="105" t="s">
        <v>78</v>
      </c>
      <c r="D80" s="154">
        <v>26.771</v>
      </c>
      <c r="E80" s="120">
        <v>42.649</v>
      </c>
      <c r="F80" s="88">
        <f t="shared" si="6"/>
        <v>62.77052216933574</v>
      </c>
      <c r="G80" s="110">
        <f t="shared" si="7"/>
        <v>0.0002328518745468568</v>
      </c>
      <c r="H80" s="164">
        <v>83.644</v>
      </c>
      <c r="I80" s="23">
        <v>87.736</v>
      </c>
      <c r="J80" s="25">
        <f t="shared" si="5"/>
        <v>95.33600802407221</v>
      </c>
      <c r="K80" s="28">
        <f t="shared" si="8"/>
        <v>0.00012410157809687047</v>
      </c>
      <c r="L80" s="26">
        <f t="shared" si="9"/>
        <v>32.00588207163694</v>
      </c>
    </row>
    <row r="81" spans="1:12" ht="13.5">
      <c r="A81" s="84"/>
      <c r="B81" s="102">
        <v>319</v>
      </c>
      <c r="C81" s="105" t="s">
        <v>79</v>
      </c>
      <c r="D81" s="154">
        <v>1495.529</v>
      </c>
      <c r="E81" s="120">
        <v>1318.811</v>
      </c>
      <c r="F81" s="88">
        <f t="shared" si="6"/>
        <v>113.39979724160627</v>
      </c>
      <c r="G81" s="110">
        <f t="shared" si="7"/>
        <v>0.013007983679697663</v>
      </c>
      <c r="H81" s="164">
        <v>3037.644</v>
      </c>
      <c r="I81" s="23">
        <v>2871.41</v>
      </c>
      <c r="J81" s="25">
        <f t="shared" si="5"/>
        <v>105.78928122420692</v>
      </c>
      <c r="K81" s="28">
        <f t="shared" si="8"/>
        <v>0.004506915189332049</v>
      </c>
      <c r="L81" s="26">
        <f t="shared" si="9"/>
        <v>49.23318861591418</v>
      </c>
    </row>
    <row r="82" spans="1:12" ht="13.5">
      <c r="A82" s="84"/>
      <c r="B82" s="102">
        <v>320</v>
      </c>
      <c r="C82" s="105" t="s">
        <v>80</v>
      </c>
      <c r="D82" s="154">
        <v>5363.571</v>
      </c>
      <c r="E82" s="120">
        <v>3239.282</v>
      </c>
      <c r="F82" s="88">
        <f t="shared" si="6"/>
        <v>165.57900794064858</v>
      </c>
      <c r="G82" s="110">
        <f t="shared" si="7"/>
        <v>0.04665188306806467</v>
      </c>
      <c r="H82" s="164">
        <v>14336.696</v>
      </c>
      <c r="I82" s="23">
        <v>10511.928</v>
      </c>
      <c r="J82" s="25">
        <f t="shared" si="5"/>
        <v>136.38502851237183</v>
      </c>
      <c r="K82" s="28">
        <f t="shared" si="8"/>
        <v>0.02127118021968211</v>
      </c>
      <c r="L82" s="26">
        <f t="shared" si="9"/>
        <v>37.41148588210282</v>
      </c>
    </row>
    <row r="83" spans="1:12" ht="13.5">
      <c r="A83" s="84"/>
      <c r="B83" s="102">
        <v>321</v>
      </c>
      <c r="C83" s="105" t="s">
        <v>81</v>
      </c>
      <c r="D83" s="154">
        <v>65.837</v>
      </c>
      <c r="E83" s="120">
        <v>47.135</v>
      </c>
      <c r="F83" s="88">
        <f t="shared" si="6"/>
        <v>139.6775220112443</v>
      </c>
      <c r="G83" s="110">
        <f t="shared" si="7"/>
        <v>0.0005726446103821826</v>
      </c>
      <c r="H83" s="164">
        <v>2775.927</v>
      </c>
      <c r="I83" s="23">
        <v>4884.263</v>
      </c>
      <c r="J83" s="25">
        <f t="shared" si="5"/>
        <v>56.83410168535151</v>
      </c>
      <c r="K83" s="28">
        <f t="shared" si="8"/>
        <v>0.004118608882665957</v>
      </c>
      <c r="L83" s="26">
        <f t="shared" si="9"/>
        <v>2.3717122244208872</v>
      </c>
    </row>
    <row r="84" spans="1:12" ht="13.5">
      <c r="A84" s="84"/>
      <c r="B84" s="102">
        <v>322</v>
      </c>
      <c r="C84" s="105" t="s">
        <v>82</v>
      </c>
      <c r="D84" s="154">
        <v>1988.599</v>
      </c>
      <c r="E84" s="120">
        <v>1481.793</v>
      </c>
      <c r="F84" s="88">
        <f t="shared" si="6"/>
        <v>134.20221312963417</v>
      </c>
      <c r="G84" s="110">
        <f t="shared" si="7"/>
        <v>0.01729666448291079</v>
      </c>
      <c r="H84" s="164">
        <v>5710.367</v>
      </c>
      <c r="I84" s="23">
        <v>4722.748</v>
      </c>
      <c r="J84" s="25">
        <f t="shared" si="5"/>
        <v>120.91195634406071</v>
      </c>
      <c r="K84" s="28">
        <f t="shared" si="8"/>
        <v>0.008472401561526134</v>
      </c>
      <c r="L84" s="26">
        <f t="shared" si="9"/>
        <v>34.8243641783444</v>
      </c>
    </row>
    <row r="85" spans="1:12" ht="13.5">
      <c r="A85" s="84"/>
      <c r="B85" s="102">
        <v>323</v>
      </c>
      <c r="C85" s="105" t="s">
        <v>83</v>
      </c>
      <c r="D85" s="154">
        <v>7713.526</v>
      </c>
      <c r="E85" s="120">
        <v>3944.067</v>
      </c>
      <c r="F85" s="88">
        <f t="shared" si="6"/>
        <v>195.5728946795275</v>
      </c>
      <c r="G85" s="110">
        <f t="shared" si="7"/>
        <v>0.06709159121683606</v>
      </c>
      <c r="H85" s="164">
        <v>21321.246</v>
      </c>
      <c r="I85" s="23">
        <v>11268.396</v>
      </c>
      <c r="J85" s="25">
        <f t="shared" si="5"/>
        <v>189.21278591913168</v>
      </c>
      <c r="K85" s="28">
        <f t="shared" si="8"/>
        <v>0.03163407148858958</v>
      </c>
      <c r="L85" s="26">
        <f t="shared" si="9"/>
        <v>36.17765115603469</v>
      </c>
    </row>
    <row r="86" spans="1:12" ht="13.5">
      <c r="A86" s="84"/>
      <c r="B86" s="102">
        <v>324</v>
      </c>
      <c r="C86" s="105" t="s">
        <v>84</v>
      </c>
      <c r="D86" s="154">
        <v>26935.021</v>
      </c>
      <c r="E86" s="120">
        <v>26841.924</v>
      </c>
      <c r="F86" s="88">
        <f t="shared" si="6"/>
        <v>100.34683430293596</v>
      </c>
      <c r="G86" s="110">
        <f t="shared" si="7"/>
        <v>0.23427851521455878</v>
      </c>
      <c r="H86" s="164">
        <v>162524.83</v>
      </c>
      <c r="I86" s="23">
        <v>156114.586</v>
      </c>
      <c r="J86" s="25">
        <f t="shared" si="5"/>
        <v>104.10611472268194</v>
      </c>
      <c r="K86" s="28">
        <f t="shared" si="8"/>
        <v>0.2411360992172253</v>
      </c>
      <c r="L86" s="26">
        <f t="shared" si="9"/>
        <v>16.572865204658267</v>
      </c>
    </row>
    <row r="87" spans="1:12" ht="13.5">
      <c r="A87" s="84"/>
      <c r="B87" s="102">
        <v>325</v>
      </c>
      <c r="C87" s="105" t="s">
        <v>85</v>
      </c>
      <c r="D87" s="154">
        <v>1.906</v>
      </c>
      <c r="E87" s="120">
        <v>1.047</v>
      </c>
      <c r="F87" s="88">
        <f t="shared" si="6"/>
        <v>182.04393505253105</v>
      </c>
      <c r="G87" s="110">
        <f t="shared" si="7"/>
        <v>1.657822542625636E-05</v>
      </c>
      <c r="H87" s="164">
        <v>35.164</v>
      </c>
      <c r="I87" s="23">
        <v>558.358</v>
      </c>
      <c r="J87" s="25">
        <f t="shared" si="5"/>
        <v>6.297751621719399</v>
      </c>
      <c r="K87" s="28">
        <f t="shared" si="8"/>
        <v>5.21723960140399E-05</v>
      </c>
      <c r="L87" s="26">
        <f t="shared" si="9"/>
        <v>5.420316232510522</v>
      </c>
    </row>
    <row r="88" spans="1:12" ht="13.5">
      <c r="A88" s="84"/>
      <c r="B88" s="102">
        <v>326</v>
      </c>
      <c r="C88" s="105" t="s">
        <v>86</v>
      </c>
      <c r="D88" s="154">
        <v>2609.503</v>
      </c>
      <c r="E88" s="120">
        <v>2445.58</v>
      </c>
      <c r="F88" s="88">
        <f t="shared" si="6"/>
        <v>106.70282714120987</v>
      </c>
      <c r="G88" s="110">
        <f t="shared" si="7"/>
        <v>0.02269723451442406</v>
      </c>
      <c r="H88" s="164">
        <v>4048.829</v>
      </c>
      <c r="I88" s="23">
        <v>3911.441</v>
      </c>
      <c r="J88" s="25">
        <f t="shared" si="5"/>
        <v>103.51246509917958</v>
      </c>
      <c r="K88" s="28">
        <f t="shared" si="8"/>
        <v>0.006007197986040528</v>
      </c>
      <c r="L88" s="26">
        <f t="shared" si="9"/>
        <v>64.45080787556105</v>
      </c>
    </row>
    <row r="89" spans="1:12" ht="13.5">
      <c r="A89" s="84"/>
      <c r="B89" s="102">
        <v>327</v>
      </c>
      <c r="C89" s="105" t="s">
        <v>87</v>
      </c>
      <c r="D89" s="154">
        <v>1753.126</v>
      </c>
      <c r="E89" s="120">
        <v>1784.204</v>
      </c>
      <c r="F89" s="88">
        <f t="shared" si="6"/>
        <v>98.25815882040395</v>
      </c>
      <c r="G89" s="110">
        <f t="shared" si="7"/>
        <v>0.015248540413762387</v>
      </c>
      <c r="H89" s="164">
        <v>2518.799</v>
      </c>
      <c r="I89" s="23">
        <v>3014.649</v>
      </c>
      <c r="J89" s="25">
        <f t="shared" si="5"/>
        <v>83.55198233691551</v>
      </c>
      <c r="K89" s="28">
        <f t="shared" si="8"/>
        <v>0.003737111219081096</v>
      </c>
      <c r="L89" s="26">
        <f t="shared" si="9"/>
        <v>69.60166333240564</v>
      </c>
    </row>
    <row r="90" spans="1:12" ht="13.5">
      <c r="A90" s="84"/>
      <c r="B90" s="102">
        <v>328</v>
      </c>
      <c r="C90" s="105" t="s">
        <v>88</v>
      </c>
      <c r="D90" s="154">
        <v>120.159</v>
      </c>
      <c r="E90" s="120">
        <v>6216.962</v>
      </c>
      <c r="F90" s="88">
        <f t="shared" si="6"/>
        <v>1.9327607278281578</v>
      </c>
      <c r="G90" s="110">
        <f t="shared" si="7"/>
        <v>0.001045132732945193</v>
      </c>
      <c r="H90" s="164">
        <v>53548.749</v>
      </c>
      <c r="I90" s="23">
        <v>17830.402</v>
      </c>
      <c r="J90" s="25">
        <f t="shared" si="5"/>
        <v>300.3227240754303</v>
      </c>
      <c r="K90" s="28">
        <f t="shared" si="8"/>
        <v>0.07944962287806913</v>
      </c>
      <c r="L90" s="26">
        <f t="shared" si="9"/>
        <v>0.22439179671592327</v>
      </c>
    </row>
    <row r="91" spans="1:12" ht="13.5">
      <c r="A91" s="84"/>
      <c r="B91" s="102">
        <v>329</v>
      </c>
      <c r="C91" s="105" t="s">
        <v>89</v>
      </c>
      <c r="D91" s="154">
        <v>161.257</v>
      </c>
      <c r="E91" s="120">
        <v>218.999</v>
      </c>
      <c r="F91" s="88">
        <f t="shared" si="6"/>
        <v>73.63366956013499</v>
      </c>
      <c r="G91" s="110">
        <f t="shared" si="7"/>
        <v>0.001402599631459508</v>
      </c>
      <c r="H91" s="164">
        <v>464.468</v>
      </c>
      <c r="I91" s="23">
        <v>513.105</v>
      </c>
      <c r="J91" s="25">
        <f t="shared" si="5"/>
        <v>90.52104345114547</v>
      </c>
      <c r="K91" s="28">
        <f t="shared" si="8"/>
        <v>0.0006891254815108942</v>
      </c>
      <c r="L91" s="26">
        <f t="shared" si="9"/>
        <v>34.718645848583755</v>
      </c>
    </row>
    <row r="92" spans="1:12" ht="13.5">
      <c r="A92" s="84"/>
      <c r="B92" s="102">
        <v>330</v>
      </c>
      <c r="C92" s="105" t="s">
        <v>90</v>
      </c>
      <c r="D92" s="154">
        <v>464.139</v>
      </c>
      <c r="E92" s="120">
        <v>327.297</v>
      </c>
      <c r="F92" s="88">
        <f t="shared" si="6"/>
        <v>141.80973244484366</v>
      </c>
      <c r="G92" s="110">
        <f t="shared" si="7"/>
        <v>0.004037041432905142</v>
      </c>
      <c r="H92" s="164">
        <v>877.435</v>
      </c>
      <c r="I92" s="23">
        <v>724.313</v>
      </c>
      <c r="J92" s="25">
        <f t="shared" si="5"/>
        <v>121.14030812645913</v>
      </c>
      <c r="K92" s="28">
        <f t="shared" si="8"/>
        <v>0.001301839560248524</v>
      </c>
      <c r="L92" s="26">
        <f t="shared" si="9"/>
        <v>52.89725164827025</v>
      </c>
    </row>
    <row r="93" spans="1:12" ht="13.5">
      <c r="A93" s="84"/>
      <c r="B93" s="102">
        <v>331</v>
      </c>
      <c r="C93" s="105" t="s">
        <v>91</v>
      </c>
      <c r="D93" s="154">
        <v>292.374</v>
      </c>
      <c r="E93" s="120">
        <v>524.058</v>
      </c>
      <c r="F93" s="88">
        <f t="shared" si="6"/>
        <v>55.79038961336341</v>
      </c>
      <c r="G93" s="110">
        <f t="shared" si="7"/>
        <v>0.002543044113733619</v>
      </c>
      <c r="H93" s="164">
        <v>800.07</v>
      </c>
      <c r="I93" s="23">
        <v>1182.062</v>
      </c>
      <c r="J93" s="25">
        <f t="shared" si="5"/>
        <v>67.6842669843037</v>
      </c>
      <c r="K93" s="28">
        <f t="shared" si="8"/>
        <v>0.0011870540575290895</v>
      </c>
      <c r="L93" s="26">
        <f t="shared" si="9"/>
        <v>36.54355243916157</v>
      </c>
    </row>
    <row r="94" spans="1:12" ht="13.5">
      <c r="A94" s="84"/>
      <c r="B94" s="102">
        <v>332</v>
      </c>
      <c r="C94" s="105" t="s">
        <v>92</v>
      </c>
      <c r="D94" s="154">
        <v>80.314</v>
      </c>
      <c r="E94" s="120">
        <v>44.233</v>
      </c>
      <c r="F94" s="88">
        <f t="shared" si="6"/>
        <v>181.57032080121175</v>
      </c>
      <c r="G94" s="110">
        <f t="shared" si="7"/>
        <v>0.0006985643215552745</v>
      </c>
      <c r="H94" s="164">
        <v>691.729</v>
      </c>
      <c r="I94" s="23">
        <v>256.939</v>
      </c>
      <c r="J94" s="25">
        <f t="shared" si="5"/>
        <v>269.21915318421884</v>
      </c>
      <c r="K94" s="28">
        <f t="shared" si="8"/>
        <v>0.001026309843089404</v>
      </c>
      <c r="L94" s="26">
        <f t="shared" si="9"/>
        <v>11.61061629626631</v>
      </c>
    </row>
    <row r="95" spans="1:12" ht="13.5">
      <c r="A95" s="84"/>
      <c r="B95" s="102">
        <v>333</v>
      </c>
      <c r="C95" s="105" t="s">
        <v>93</v>
      </c>
      <c r="D95" s="154">
        <v>149.807</v>
      </c>
      <c r="E95" s="120">
        <v>134.042</v>
      </c>
      <c r="F95" s="88">
        <f t="shared" si="6"/>
        <v>111.7612390146372</v>
      </c>
      <c r="G95" s="110">
        <f t="shared" si="7"/>
        <v>0.0013030085080961104</v>
      </c>
      <c r="H95" s="164">
        <v>606.883</v>
      </c>
      <c r="I95" s="23">
        <v>713.17</v>
      </c>
      <c r="J95" s="25">
        <f t="shared" si="5"/>
        <v>85.0965407967245</v>
      </c>
      <c r="K95" s="28">
        <f t="shared" si="8"/>
        <v>0.0009004248723179551</v>
      </c>
      <c r="L95" s="26">
        <f t="shared" si="9"/>
        <v>24.68465915176401</v>
      </c>
    </row>
    <row r="96" spans="1:12" ht="13.5">
      <c r="A96" s="84"/>
      <c r="B96" s="102">
        <v>334</v>
      </c>
      <c r="C96" s="105" t="s">
        <v>94</v>
      </c>
      <c r="D96" s="154">
        <v>6.862</v>
      </c>
      <c r="E96" s="120">
        <v>16.481</v>
      </c>
      <c r="F96" s="88">
        <f t="shared" si="6"/>
        <v>41.63582306898853</v>
      </c>
      <c r="G96" s="110">
        <f t="shared" si="7"/>
        <v>5.968509070040459E-05</v>
      </c>
      <c r="H96" s="164">
        <v>23.408</v>
      </c>
      <c r="I96" s="23">
        <v>79.412</v>
      </c>
      <c r="J96" s="25">
        <f t="shared" si="5"/>
        <v>29.476653402508436</v>
      </c>
      <c r="K96" s="28">
        <f t="shared" si="8"/>
        <v>3.4730162834053175E-05</v>
      </c>
      <c r="L96" s="26">
        <f t="shared" si="9"/>
        <v>29.314764183185233</v>
      </c>
    </row>
    <row r="97" spans="1:12" ht="13.5">
      <c r="A97" s="84"/>
      <c r="B97" s="102">
        <v>335</v>
      </c>
      <c r="C97" s="105" t="s">
        <v>95</v>
      </c>
      <c r="D97" s="154">
        <v>316.615</v>
      </c>
      <c r="E97" s="120">
        <v>207.384</v>
      </c>
      <c r="F97" s="88">
        <f t="shared" si="6"/>
        <v>152.67089071480925</v>
      </c>
      <c r="G97" s="110">
        <f t="shared" si="7"/>
        <v>0.0027538902640787816</v>
      </c>
      <c r="H97" s="164">
        <v>568.631</v>
      </c>
      <c r="I97" s="23">
        <v>482.864</v>
      </c>
      <c r="J97" s="25">
        <f t="shared" si="5"/>
        <v>117.76214420623612</v>
      </c>
      <c r="K97" s="28">
        <f t="shared" si="8"/>
        <v>0.0008436708485342827</v>
      </c>
      <c r="L97" s="26">
        <f t="shared" si="9"/>
        <v>55.68022144413513</v>
      </c>
    </row>
    <row r="98" spans="1:12" ht="13.5">
      <c r="A98" s="84"/>
      <c r="B98" s="102">
        <v>336</v>
      </c>
      <c r="C98" s="105" t="s">
        <v>96</v>
      </c>
      <c r="D98" s="154">
        <v>171.02</v>
      </c>
      <c r="E98" s="120">
        <v>221.376</v>
      </c>
      <c r="F98" s="88">
        <f t="shared" si="6"/>
        <v>77.25318010985835</v>
      </c>
      <c r="G98" s="110">
        <f t="shared" si="7"/>
        <v>0.0014875173727168746</v>
      </c>
      <c r="H98" s="164">
        <v>426.159</v>
      </c>
      <c r="I98" s="23">
        <v>469.089</v>
      </c>
      <c r="J98" s="25">
        <f t="shared" si="5"/>
        <v>90.84821856833139</v>
      </c>
      <c r="K98" s="28">
        <f t="shared" si="8"/>
        <v>0.0006322868875255155</v>
      </c>
      <c r="L98" s="26">
        <f t="shared" si="9"/>
        <v>40.130561597901256</v>
      </c>
    </row>
    <row r="99" spans="1:12" ht="13.5">
      <c r="A99" s="84"/>
      <c r="B99" s="102">
        <v>337</v>
      </c>
      <c r="C99" s="105" t="s">
        <v>97</v>
      </c>
      <c r="D99" s="154">
        <v>9.14</v>
      </c>
      <c r="E99" s="120">
        <v>6.705</v>
      </c>
      <c r="F99" s="88">
        <f t="shared" si="6"/>
        <v>136.31618195376583</v>
      </c>
      <c r="G99" s="110">
        <f t="shared" si="7"/>
        <v>7.949894039663334E-05</v>
      </c>
      <c r="H99" s="164">
        <v>70.746</v>
      </c>
      <c r="I99" s="23">
        <v>54.812</v>
      </c>
      <c r="J99" s="25">
        <f t="shared" si="5"/>
        <v>129.07027658177043</v>
      </c>
      <c r="K99" s="28">
        <f t="shared" si="8"/>
        <v>0.0001049649735072593</v>
      </c>
      <c r="L99" s="26">
        <f t="shared" si="9"/>
        <v>12.919458343934643</v>
      </c>
    </row>
    <row r="100" spans="1:12" ht="13.5">
      <c r="A100" s="84"/>
      <c r="B100" s="102">
        <v>401</v>
      </c>
      <c r="C100" s="105" t="s">
        <v>98</v>
      </c>
      <c r="D100" s="154">
        <v>18360.764</v>
      </c>
      <c r="E100" s="120">
        <v>8386.881</v>
      </c>
      <c r="F100" s="88">
        <f t="shared" si="6"/>
        <v>218.9224337390742</v>
      </c>
      <c r="G100" s="110">
        <f t="shared" si="7"/>
        <v>0.15970035917643885</v>
      </c>
      <c r="H100" s="164">
        <v>108874.424</v>
      </c>
      <c r="I100" s="23">
        <v>72382.51</v>
      </c>
      <c r="J100" s="25">
        <f t="shared" si="5"/>
        <v>150.4153752059717</v>
      </c>
      <c r="K100" s="28">
        <f t="shared" si="8"/>
        <v>0.16153564909363238</v>
      </c>
      <c r="L100" s="26">
        <f t="shared" si="9"/>
        <v>16.86416637207651</v>
      </c>
    </row>
    <row r="101" spans="1:12" ht="13.5">
      <c r="A101" s="84"/>
      <c r="B101" s="102">
        <v>402</v>
      </c>
      <c r="C101" s="105" t="s">
        <v>99</v>
      </c>
      <c r="D101" s="154">
        <v>19165.373</v>
      </c>
      <c r="E101" s="120">
        <v>6915.826</v>
      </c>
      <c r="F101" s="88">
        <f t="shared" si="6"/>
        <v>277.1234123010035</v>
      </c>
      <c r="G101" s="110">
        <f t="shared" si="7"/>
        <v>0.1666987796286921</v>
      </c>
      <c r="H101" s="164">
        <v>53969.085</v>
      </c>
      <c r="I101" s="23">
        <v>50001.253</v>
      </c>
      <c r="J101" s="25">
        <f t="shared" si="5"/>
        <v>107.93546513724365</v>
      </c>
      <c r="K101" s="28">
        <f t="shared" si="8"/>
        <v>0.08007327025183086</v>
      </c>
      <c r="L101" s="26">
        <f t="shared" si="9"/>
        <v>35.51176196520656</v>
      </c>
    </row>
    <row r="102" spans="1:12" ht="13.5">
      <c r="A102" s="84"/>
      <c r="B102" s="102">
        <v>403</v>
      </c>
      <c r="C102" s="105" t="s">
        <v>100</v>
      </c>
      <c r="D102" s="154">
        <v>712.017</v>
      </c>
      <c r="E102" s="120">
        <v>591.459</v>
      </c>
      <c r="F102" s="88">
        <f t="shared" si="6"/>
        <v>120.38315420003755</v>
      </c>
      <c r="G102" s="110">
        <f t="shared" si="7"/>
        <v>0.0061930631339594845</v>
      </c>
      <c r="H102" s="164">
        <v>3721.167</v>
      </c>
      <c r="I102" s="23">
        <v>2604.619</v>
      </c>
      <c r="J102" s="25">
        <f t="shared" si="5"/>
        <v>142.86799720035827</v>
      </c>
      <c r="K102" s="28">
        <f t="shared" si="8"/>
        <v>0.005521049890751245</v>
      </c>
      <c r="L102" s="26">
        <f t="shared" si="9"/>
        <v>19.134239339433034</v>
      </c>
    </row>
    <row r="103" spans="1:12" ht="13.5">
      <c r="A103" s="84"/>
      <c r="B103" s="102">
        <v>404</v>
      </c>
      <c r="C103" s="105" t="s">
        <v>101</v>
      </c>
      <c r="D103" s="154">
        <v>590.45</v>
      </c>
      <c r="E103" s="120">
        <v>724.556</v>
      </c>
      <c r="F103" s="88">
        <f t="shared" si="6"/>
        <v>81.49128569772385</v>
      </c>
      <c r="G103" s="110">
        <f t="shared" si="7"/>
        <v>0.005135683737110739</v>
      </c>
      <c r="H103" s="164">
        <v>6613.816</v>
      </c>
      <c r="I103" s="23">
        <v>6787.654</v>
      </c>
      <c r="J103" s="25">
        <f t="shared" si="5"/>
        <v>97.4389089367254</v>
      </c>
      <c r="K103" s="28">
        <f t="shared" si="8"/>
        <v>0.009812837774883211</v>
      </c>
      <c r="L103" s="26">
        <f t="shared" si="9"/>
        <v>8.927523837977954</v>
      </c>
    </row>
    <row r="104" spans="1:12" ht="13.5">
      <c r="A104" s="84"/>
      <c r="B104" s="102">
        <v>405</v>
      </c>
      <c r="C104" s="105" t="s">
        <v>102</v>
      </c>
      <c r="D104" s="154">
        <v>330.582</v>
      </c>
      <c r="E104" s="120">
        <v>224.979</v>
      </c>
      <c r="F104" s="88">
        <f t="shared" si="6"/>
        <v>146.93904764444682</v>
      </c>
      <c r="G104" s="110">
        <f t="shared" si="7"/>
        <v>0.002875374038752718</v>
      </c>
      <c r="H104" s="164">
        <v>394.667</v>
      </c>
      <c r="I104" s="23">
        <v>314.557</v>
      </c>
      <c r="J104" s="25">
        <f t="shared" si="5"/>
        <v>125.46756231779929</v>
      </c>
      <c r="K104" s="28">
        <f t="shared" si="8"/>
        <v>0.0005855625929266602</v>
      </c>
      <c r="L104" s="26">
        <f t="shared" si="9"/>
        <v>83.76226033592877</v>
      </c>
    </row>
    <row r="105" spans="1:12" ht="13.5">
      <c r="A105" s="84"/>
      <c r="B105" s="102">
        <v>406</v>
      </c>
      <c r="C105" s="105" t="s">
        <v>103</v>
      </c>
      <c r="D105" s="154">
        <v>25385.845</v>
      </c>
      <c r="E105" s="120">
        <v>21730.969</v>
      </c>
      <c r="F105" s="88">
        <f t="shared" si="6"/>
        <v>116.8187437937075</v>
      </c>
      <c r="G105" s="110">
        <f t="shared" si="7"/>
        <v>0.22080391450472348</v>
      </c>
      <c r="H105" s="164">
        <v>59729.133</v>
      </c>
      <c r="I105" s="23">
        <v>47075.081</v>
      </c>
      <c r="J105" s="25">
        <f t="shared" si="5"/>
        <v>126.88057403448761</v>
      </c>
      <c r="K105" s="28">
        <f t="shared" si="8"/>
        <v>0.08861938290442664</v>
      </c>
      <c r="L105" s="26">
        <f t="shared" si="9"/>
        <v>42.50161307380772</v>
      </c>
    </row>
    <row r="106" spans="1:12" ht="13.5">
      <c r="A106" s="84"/>
      <c r="B106" s="102">
        <v>407</v>
      </c>
      <c r="C106" s="105" t="s">
        <v>104</v>
      </c>
      <c r="D106" s="154">
        <v>36434.826</v>
      </c>
      <c r="E106" s="120">
        <v>18654.467</v>
      </c>
      <c r="F106" s="88">
        <f t="shared" si="6"/>
        <v>195.3142161606654</v>
      </c>
      <c r="G106" s="110">
        <f t="shared" si="7"/>
        <v>0.3169070088113465</v>
      </c>
      <c r="H106" s="164">
        <v>87275.28</v>
      </c>
      <c r="I106" s="23">
        <v>53420.668</v>
      </c>
      <c r="J106" s="25">
        <f t="shared" si="5"/>
        <v>163.37362161027264</v>
      </c>
      <c r="K106" s="28">
        <f t="shared" si="8"/>
        <v>0.12948926374690636</v>
      </c>
      <c r="L106" s="26">
        <f t="shared" si="9"/>
        <v>41.747017024752026</v>
      </c>
    </row>
    <row r="107" spans="1:12" ht="13.5">
      <c r="A107" s="84"/>
      <c r="B107" s="102">
        <v>408</v>
      </c>
      <c r="C107" s="105" t="s">
        <v>105</v>
      </c>
      <c r="D107" s="154">
        <v>3300.882</v>
      </c>
      <c r="E107" s="120">
        <v>1933.611</v>
      </c>
      <c r="F107" s="88">
        <f t="shared" si="6"/>
        <v>170.71075826523534</v>
      </c>
      <c r="G107" s="110">
        <f t="shared" si="7"/>
        <v>0.028710790084717705</v>
      </c>
      <c r="H107" s="164">
        <v>9471.081</v>
      </c>
      <c r="I107" s="23">
        <v>6907.433</v>
      </c>
      <c r="J107" s="25">
        <f t="shared" si="5"/>
        <v>137.1143375549209</v>
      </c>
      <c r="K107" s="28">
        <f t="shared" si="8"/>
        <v>0.014052126851696309</v>
      </c>
      <c r="L107" s="26">
        <f t="shared" si="9"/>
        <v>34.852220142558174</v>
      </c>
    </row>
    <row r="108" spans="1:12" ht="13.5">
      <c r="A108" s="84"/>
      <c r="B108" s="102">
        <v>409</v>
      </c>
      <c r="C108" s="105" t="s">
        <v>106</v>
      </c>
      <c r="D108" s="154">
        <v>60472.075</v>
      </c>
      <c r="E108" s="120">
        <v>24362.707</v>
      </c>
      <c r="F108" s="88">
        <f t="shared" si="6"/>
        <v>248.21574630438238</v>
      </c>
      <c r="G108" s="110">
        <f t="shared" si="7"/>
        <v>0.5259809503376084</v>
      </c>
      <c r="H108" s="164">
        <v>237464.004</v>
      </c>
      <c r="I108" s="23">
        <v>124933.377</v>
      </c>
      <c r="J108" s="25">
        <f t="shared" si="5"/>
        <v>190.07250880603348</v>
      </c>
      <c r="K108" s="28">
        <f t="shared" si="8"/>
        <v>0.3523224336186882</v>
      </c>
      <c r="L108" s="26">
        <f t="shared" si="9"/>
        <v>25.46578596392235</v>
      </c>
    </row>
    <row r="109" spans="1:12" ht="13.5">
      <c r="A109" s="84"/>
      <c r="B109" s="102">
        <v>410</v>
      </c>
      <c r="C109" s="105" t="s">
        <v>107</v>
      </c>
      <c r="D109" s="154">
        <v>164657.706</v>
      </c>
      <c r="E109" s="120">
        <v>121191.303</v>
      </c>
      <c r="F109" s="88">
        <f t="shared" si="6"/>
        <v>135.86594245958392</v>
      </c>
      <c r="G109" s="110">
        <f t="shared" si="7"/>
        <v>1.4321786821816604</v>
      </c>
      <c r="H109" s="164">
        <v>542950.494</v>
      </c>
      <c r="I109" s="23">
        <v>395041.739</v>
      </c>
      <c r="J109" s="25">
        <f t="shared" si="5"/>
        <v>137.44129807002494</v>
      </c>
      <c r="K109" s="28">
        <f t="shared" si="8"/>
        <v>0.8055689963879703</v>
      </c>
      <c r="L109" s="26">
        <f t="shared" si="9"/>
        <v>30.32646766502436</v>
      </c>
    </row>
    <row r="110" spans="1:12" ht="13.5">
      <c r="A110" s="84"/>
      <c r="B110" s="102">
        <v>411</v>
      </c>
      <c r="C110" s="105" t="s">
        <v>108</v>
      </c>
      <c r="D110" s="154">
        <v>2892.786</v>
      </c>
      <c r="E110" s="120">
        <v>1627.839</v>
      </c>
      <c r="F110" s="88">
        <f t="shared" si="6"/>
        <v>177.7071319706679</v>
      </c>
      <c r="G110" s="110">
        <f t="shared" si="7"/>
        <v>0.02516120588558155</v>
      </c>
      <c r="H110" s="164">
        <v>9456.07</v>
      </c>
      <c r="I110" s="23">
        <v>4793.279</v>
      </c>
      <c r="J110" s="25">
        <f t="shared" si="5"/>
        <v>197.27768819632655</v>
      </c>
      <c r="K110" s="28">
        <f t="shared" si="8"/>
        <v>0.014029855214892566</v>
      </c>
      <c r="L110" s="26">
        <f t="shared" si="9"/>
        <v>30.591842065466945</v>
      </c>
    </row>
    <row r="111" spans="1:12" ht="13.5">
      <c r="A111" s="84"/>
      <c r="B111" s="102">
        <v>412</v>
      </c>
      <c r="C111" s="105" t="s">
        <v>109</v>
      </c>
      <c r="D111" s="154">
        <v>1631.122</v>
      </c>
      <c r="E111" s="120">
        <v>2021.081</v>
      </c>
      <c r="F111" s="88">
        <f t="shared" si="6"/>
        <v>80.70542447333878</v>
      </c>
      <c r="G111" s="110">
        <f t="shared" si="7"/>
        <v>0.014187360028187896</v>
      </c>
      <c r="H111" s="164">
        <v>9366.581</v>
      </c>
      <c r="I111" s="23">
        <v>6718.16</v>
      </c>
      <c r="J111" s="25">
        <f t="shared" si="5"/>
        <v>139.42182085571048</v>
      </c>
      <c r="K111" s="28">
        <f t="shared" si="8"/>
        <v>0.013897081481901427</v>
      </c>
      <c r="L111" s="26">
        <f t="shared" si="9"/>
        <v>17.414273148334487</v>
      </c>
    </row>
    <row r="112" spans="1:12" ht="13.5">
      <c r="A112" s="84"/>
      <c r="B112" s="102">
        <v>413</v>
      </c>
      <c r="C112" s="105" t="s">
        <v>110</v>
      </c>
      <c r="D112" s="154">
        <v>38332.358</v>
      </c>
      <c r="E112" s="120">
        <v>28050.231</v>
      </c>
      <c r="F112" s="88">
        <f t="shared" si="6"/>
        <v>136.65612236847534</v>
      </c>
      <c r="G112" s="110">
        <f t="shared" si="7"/>
        <v>0.3334115802958874</v>
      </c>
      <c r="H112" s="164">
        <v>74852.022</v>
      </c>
      <c r="I112" s="23">
        <v>56731.354</v>
      </c>
      <c r="J112" s="25">
        <f t="shared" si="5"/>
        <v>131.9411872313148</v>
      </c>
      <c r="K112" s="28">
        <f t="shared" si="8"/>
        <v>0.11105702804674172</v>
      </c>
      <c r="L112" s="26">
        <f t="shared" si="9"/>
        <v>51.21085172555526</v>
      </c>
    </row>
    <row r="113" spans="1:12" ht="13.5">
      <c r="A113" s="84"/>
      <c r="B113" s="103">
        <v>414</v>
      </c>
      <c r="C113" s="105" t="s">
        <v>111</v>
      </c>
      <c r="D113" s="154">
        <v>0</v>
      </c>
      <c r="E113" s="120">
        <v>1.412</v>
      </c>
      <c r="F113" s="179" t="s">
        <v>297</v>
      </c>
      <c r="G113" s="112">
        <f t="shared" si="7"/>
        <v>0</v>
      </c>
      <c r="H113" s="164">
        <v>7.981</v>
      </c>
      <c r="I113" s="125">
        <v>1.412</v>
      </c>
      <c r="J113" s="25">
        <f t="shared" si="5"/>
        <v>565.2266288951841</v>
      </c>
      <c r="K113" s="52">
        <f t="shared" si="8"/>
        <v>1.1841311926630998E-05</v>
      </c>
      <c r="L113" s="26">
        <f t="shared" si="9"/>
        <v>0</v>
      </c>
    </row>
    <row r="114" spans="1:12" ht="13.5">
      <c r="A114" s="84"/>
      <c r="B114" s="103">
        <v>415</v>
      </c>
      <c r="C114" s="115" t="s">
        <v>256</v>
      </c>
      <c r="D114" s="162">
        <v>0</v>
      </c>
      <c r="E114" s="123">
        <v>0</v>
      </c>
      <c r="F114" s="113">
        <v>0</v>
      </c>
      <c r="G114" s="112">
        <f t="shared" si="7"/>
        <v>0</v>
      </c>
      <c r="H114" s="164">
        <v>0</v>
      </c>
      <c r="I114" s="125">
        <v>0</v>
      </c>
      <c r="J114" s="53">
        <v>0</v>
      </c>
      <c r="K114" s="52">
        <f t="shared" si="8"/>
        <v>0</v>
      </c>
      <c r="L114" s="168">
        <v>0</v>
      </c>
    </row>
    <row r="115" spans="1:12" ht="16.5" customHeight="1" thickBot="1">
      <c r="A115" s="39" t="s">
        <v>7</v>
      </c>
      <c r="B115" s="40" t="s">
        <v>264</v>
      </c>
      <c r="C115" s="93"/>
      <c r="D115" s="152">
        <f>SUM(D69:D114)</f>
        <v>647764.117</v>
      </c>
      <c r="E115" s="122">
        <f>SUM(E69:E114)</f>
        <v>484168.2239999998</v>
      </c>
      <c r="F115" s="41">
        <f t="shared" si="6"/>
        <v>133.78906026678865</v>
      </c>
      <c r="G115" s="79">
        <f t="shared" si="7"/>
        <v>5.6341970381248165</v>
      </c>
      <c r="H115" s="156">
        <f>SUM(H69:H114)</f>
        <v>3873825.4089999977</v>
      </c>
      <c r="I115" s="4">
        <f>SUM(I69:I114)</f>
        <v>3085111.528</v>
      </c>
      <c r="J115" s="41">
        <f t="shared" si="5"/>
        <v>125.5651659216126</v>
      </c>
      <c r="K115" s="44">
        <f t="shared" si="8"/>
        <v>5.747547302001989</v>
      </c>
      <c r="L115" s="42">
        <f t="shared" si="9"/>
        <v>16.72156198611997</v>
      </c>
    </row>
    <row r="116" spans="1:12" ht="13.5">
      <c r="A116" s="10" t="s">
        <v>8</v>
      </c>
      <c r="B116" s="104">
        <v>201</v>
      </c>
      <c r="C116" s="105" t="s">
        <v>112</v>
      </c>
      <c r="D116" s="154">
        <v>674.684</v>
      </c>
      <c r="E116" s="119">
        <v>171.761</v>
      </c>
      <c r="F116" s="85">
        <f t="shared" si="6"/>
        <v>392.8039543318914</v>
      </c>
      <c r="G116" s="111">
        <f t="shared" si="7"/>
        <v>0.005868343884306583</v>
      </c>
      <c r="H116" s="167">
        <v>5765.888</v>
      </c>
      <c r="I116" s="126">
        <v>1540.248</v>
      </c>
      <c r="J116" s="45">
        <f t="shared" si="5"/>
        <v>374.3480270709652</v>
      </c>
      <c r="K116" s="48">
        <f t="shared" si="8"/>
        <v>0.008554777389051315</v>
      </c>
      <c r="L116" s="46">
        <f t="shared" si="9"/>
        <v>11.701302557385782</v>
      </c>
    </row>
    <row r="117" spans="1:12" ht="13.5">
      <c r="A117" s="10"/>
      <c r="B117" s="102">
        <v>202</v>
      </c>
      <c r="C117" s="105" t="s">
        <v>113</v>
      </c>
      <c r="D117" s="154">
        <v>36540.039</v>
      </c>
      <c r="E117" s="120">
        <v>24890.376</v>
      </c>
      <c r="F117" s="88">
        <f t="shared" si="6"/>
        <v>146.80388516429</v>
      </c>
      <c r="G117" s="110">
        <f t="shared" si="7"/>
        <v>0.31782214251112223</v>
      </c>
      <c r="H117" s="158">
        <v>96732.061</v>
      </c>
      <c r="I117" s="23">
        <v>98175.662</v>
      </c>
      <c r="J117" s="25">
        <f t="shared" si="5"/>
        <v>98.52957344968044</v>
      </c>
      <c r="K117" s="28">
        <f t="shared" si="8"/>
        <v>0.14352017386378865</v>
      </c>
      <c r="L117" s="26">
        <f t="shared" si="9"/>
        <v>37.774486165450355</v>
      </c>
    </row>
    <row r="118" spans="1:12" ht="13.5">
      <c r="A118" s="10"/>
      <c r="B118" s="102">
        <v>203</v>
      </c>
      <c r="C118" s="105" t="s">
        <v>114</v>
      </c>
      <c r="D118" s="154">
        <v>24406.582</v>
      </c>
      <c r="E118" s="120">
        <v>21136.536</v>
      </c>
      <c r="F118" s="88">
        <f t="shared" si="6"/>
        <v>115.47105921235152</v>
      </c>
      <c r="G118" s="110">
        <f t="shared" si="7"/>
        <v>0.21228636845771814</v>
      </c>
      <c r="H118" s="158">
        <v>160772.285</v>
      </c>
      <c r="I118" s="23">
        <v>134999.257</v>
      </c>
      <c r="J118" s="25">
        <f t="shared" si="5"/>
        <v>119.09123692436322</v>
      </c>
      <c r="K118" s="28">
        <f t="shared" si="8"/>
        <v>0.23853586967074522</v>
      </c>
      <c r="L118" s="26">
        <f t="shared" si="9"/>
        <v>15.180839160182366</v>
      </c>
    </row>
    <row r="119" spans="1:12" ht="13.5">
      <c r="A119" s="10"/>
      <c r="B119" s="102">
        <v>204</v>
      </c>
      <c r="C119" s="105" t="s">
        <v>115</v>
      </c>
      <c r="D119" s="154">
        <v>5270.605</v>
      </c>
      <c r="E119" s="120">
        <v>5036.478</v>
      </c>
      <c r="F119" s="88">
        <f t="shared" si="6"/>
        <v>104.64862548789054</v>
      </c>
      <c r="G119" s="110">
        <f t="shared" si="7"/>
        <v>0.045843272729671515</v>
      </c>
      <c r="H119" s="158">
        <v>36462.128</v>
      </c>
      <c r="I119" s="23">
        <v>36467.841</v>
      </c>
      <c r="J119" s="25">
        <f t="shared" si="5"/>
        <v>99.98433414251203</v>
      </c>
      <c r="K119" s="28">
        <f t="shared" si="8"/>
        <v>0.054098412624576625</v>
      </c>
      <c r="L119" s="26">
        <f t="shared" si="9"/>
        <v>14.455012060733264</v>
      </c>
    </row>
    <row r="120" spans="1:12" ht="13.5">
      <c r="A120" s="10"/>
      <c r="B120" s="102">
        <v>205</v>
      </c>
      <c r="C120" s="105" t="s">
        <v>116</v>
      </c>
      <c r="D120" s="154">
        <v>225612.999</v>
      </c>
      <c r="E120" s="120">
        <v>166927.297</v>
      </c>
      <c r="F120" s="88">
        <f t="shared" si="6"/>
        <v>135.15644418539887</v>
      </c>
      <c r="G120" s="110">
        <f t="shared" si="7"/>
        <v>1.962362621466816</v>
      </c>
      <c r="H120" s="158">
        <v>1241017.87</v>
      </c>
      <c r="I120" s="23">
        <v>1102080.516</v>
      </c>
      <c r="J120" s="25">
        <f t="shared" si="5"/>
        <v>112.60682427308242</v>
      </c>
      <c r="K120" s="28">
        <f t="shared" si="8"/>
        <v>1.841283010298609</v>
      </c>
      <c r="L120" s="26">
        <f t="shared" si="9"/>
        <v>18.17967367383678</v>
      </c>
    </row>
    <row r="121" spans="1:12" ht="13.5">
      <c r="A121" s="10"/>
      <c r="B121" s="102">
        <v>206</v>
      </c>
      <c r="C121" s="105" t="s">
        <v>117</v>
      </c>
      <c r="D121" s="154">
        <v>8888.665</v>
      </c>
      <c r="E121" s="120">
        <v>3668.456</v>
      </c>
      <c r="F121" s="88">
        <f t="shared" si="6"/>
        <v>242.2998940153569</v>
      </c>
      <c r="G121" s="110">
        <f t="shared" si="7"/>
        <v>0.07731285000444649</v>
      </c>
      <c r="H121" s="158">
        <v>78369.282</v>
      </c>
      <c r="I121" s="23">
        <v>70012.425</v>
      </c>
      <c r="J121" s="25">
        <f t="shared" si="5"/>
        <v>111.93624845875571</v>
      </c>
      <c r="K121" s="28">
        <f t="shared" si="8"/>
        <v>0.11627554361961008</v>
      </c>
      <c r="L121" s="26">
        <f t="shared" si="9"/>
        <v>11.342026841588265</v>
      </c>
    </row>
    <row r="122" spans="1:12" ht="13.5">
      <c r="A122" s="10"/>
      <c r="B122" s="102">
        <v>207</v>
      </c>
      <c r="C122" s="105" t="s">
        <v>118</v>
      </c>
      <c r="D122" s="154">
        <v>241043.945</v>
      </c>
      <c r="E122" s="120">
        <v>230582.658</v>
      </c>
      <c r="F122" s="88">
        <f t="shared" si="6"/>
        <v>104.53689236247767</v>
      </c>
      <c r="G122" s="110">
        <f t="shared" si="7"/>
        <v>2.0965796735803464</v>
      </c>
      <c r="H122" s="158">
        <v>1430544.723</v>
      </c>
      <c r="I122" s="23">
        <v>1260281.42</v>
      </c>
      <c r="J122" s="25">
        <f t="shared" si="5"/>
        <v>113.50994312048176</v>
      </c>
      <c r="K122" s="28">
        <f t="shared" si="8"/>
        <v>2.12248168024545</v>
      </c>
      <c r="L122" s="26">
        <f t="shared" si="9"/>
        <v>16.849801416519576</v>
      </c>
    </row>
    <row r="123" spans="1:12" ht="13.5">
      <c r="A123" s="10"/>
      <c r="B123" s="102">
        <v>208</v>
      </c>
      <c r="C123" s="105" t="s">
        <v>119</v>
      </c>
      <c r="D123" s="154">
        <v>185102.405</v>
      </c>
      <c r="E123" s="120">
        <v>143347.316</v>
      </c>
      <c r="F123" s="88">
        <f t="shared" si="6"/>
        <v>129.12861584377347</v>
      </c>
      <c r="G123" s="110">
        <f t="shared" si="7"/>
        <v>1.610004930237252</v>
      </c>
      <c r="H123" s="158">
        <v>585961.538</v>
      </c>
      <c r="I123" s="23">
        <v>498297.967</v>
      </c>
      <c r="J123" s="25">
        <f t="shared" si="5"/>
        <v>117.5926005734637</v>
      </c>
      <c r="K123" s="28">
        <f t="shared" si="8"/>
        <v>0.8693839554525049</v>
      </c>
      <c r="L123" s="26">
        <f t="shared" si="9"/>
        <v>31.58951449813418</v>
      </c>
    </row>
    <row r="124" spans="1:12" ht="13.5">
      <c r="A124" s="10"/>
      <c r="B124" s="102">
        <v>209</v>
      </c>
      <c r="C124" s="105" t="s">
        <v>120</v>
      </c>
      <c r="D124" s="154">
        <v>59.683</v>
      </c>
      <c r="E124" s="120">
        <v>22.544</v>
      </c>
      <c r="F124" s="88">
        <f t="shared" si="6"/>
        <v>264.7400638750887</v>
      </c>
      <c r="G124" s="110">
        <f t="shared" si="7"/>
        <v>0.0005191176432923706</v>
      </c>
      <c r="H124" s="158">
        <v>17145.05</v>
      </c>
      <c r="I124" s="23">
        <v>4771.381</v>
      </c>
      <c r="J124" s="25">
        <f t="shared" si="5"/>
        <v>359.3309777609459</v>
      </c>
      <c r="K124" s="28">
        <f t="shared" si="8"/>
        <v>0.02543790064499245</v>
      </c>
      <c r="L124" s="26">
        <f t="shared" si="9"/>
        <v>0.348106304735186</v>
      </c>
    </row>
    <row r="125" spans="1:12" ht="13.5">
      <c r="A125" s="10"/>
      <c r="B125" s="102">
        <v>210</v>
      </c>
      <c r="C125" s="105" t="s">
        <v>121</v>
      </c>
      <c r="D125" s="154">
        <v>124314.781</v>
      </c>
      <c r="E125" s="120">
        <v>136913.022</v>
      </c>
      <c r="F125" s="88">
        <f t="shared" si="6"/>
        <v>90.79836175115615</v>
      </c>
      <c r="G125" s="110">
        <f t="shared" si="7"/>
        <v>1.0812793616126397</v>
      </c>
      <c r="H125" s="158">
        <v>584516.753</v>
      </c>
      <c r="I125" s="23">
        <v>577431.951</v>
      </c>
      <c r="J125" s="25">
        <f t="shared" si="5"/>
        <v>101.22695011727885</v>
      </c>
      <c r="K125" s="28">
        <f t="shared" si="8"/>
        <v>0.867240345647729</v>
      </c>
      <c r="L125" s="26">
        <f t="shared" si="9"/>
        <v>21.267958593481065</v>
      </c>
    </row>
    <row r="126" spans="1:12" ht="13.5">
      <c r="A126" s="10"/>
      <c r="B126" s="102">
        <v>211</v>
      </c>
      <c r="C126" s="105" t="s">
        <v>122</v>
      </c>
      <c r="D126" s="154">
        <v>6.572</v>
      </c>
      <c r="E126" s="120">
        <v>13.418</v>
      </c>
      <c r="F126" s="88">
        <f t="shared" si="6"/>
        <v>48.97898345506037</v>
      </c>
      <c r="G126" s="110">
        <f t="shared" si="7"/>
        <v>5.716269543617881E-05</v>
      </c>
      <c r="H126" s="158">
        <v>53.146</v>
      </c>
      <c r="I126" s="23">
        <v>35.649</v>
      </c>
      <c r="J126" s="25">
        <f t="shared" si="5"/>
        <v>149.0813206541558</v>
      </c>
      <c r="K126" s="28">
        <f t="shared" si="8"/>
        <v>7.885206912075316E-05</v>
      </c>
      <c r="L126" s="26">
        <f t="shared" si="9"/>
        <v>12.365935347909533</v>
      </c>
    </row>
    <row r="127" spans="1:12" ht="13.5">
      <c r="A127" s="10"/>
      <c r="B127" s="102">
        <v>212</v>
      </c>
      <c r="C127" s="105" t="s">
        <v>123</v>
      </c>
      <c r="D127" s="158">
        <v>0</v>
      </c>
      <c r="E127" s="120">
        <v>0</v>
      </c>
      <c r="F127" s="113">
        <v>0</v>
      </c>
      <c r="G127" s="110">
        <f t="shared" si="7"/>
        <v>0</v>
      </c>
      <c r="H127" s="158">
        <v>40.174</v>
      </c>
      <c r="I127" s="23">
        <v>37.066</v>
      </c>
      <c r="J127" s="25">
        <f t="shared" si="5"/>
        <v>108.38504289645496</v>
      </c>
      <c r="K127" s="28">
        <f t="shared" si="8"/>
        <v>5.960567163769875E-05</v>
      </c>
      <c r="L127" s="26">
        <f t="shared" si="9"/>
        <v>0</v>
      </c>
    </row>
    <row r="128" spans="1:12" ht="13.5">
      <c r="A128" s="10"/>
      <c r="B128" s="102">
        <v>213</v>
      </c>
      <c r="C128" s="105" t="s">
        <v>124</v>
      </c>
      <c r="D128" s="154">
        <v>319694.756</v>
      </c>
      <c r="E128" s="120">
        <v>240763.477</v>
      </c>
      <c r="F128" s="88">
        <f t="shared" si="6"/>
        <v>132.78374277673353</v>
      </c>
      <c r="G128" s="110">
        <f t="shared" si="7"/>
        <v>2.7806777190766123</v>
      </c>
      <c r="H128" s="158">
        <v>1776553.401</v>
      </c>
      <c r="I128" s="23">
        <v>1553459.579</v>
      </c>
      <c r="J128" s="25">
        <f t="shared" si="5"/>
        <v>114.36109603467193</v>
      </c>
      <c r="K128" s="28">
        <f t="shared" si="8"/>
        <v>2.635850516922461</v>
      </c>
      <c r="L128" s="26">
        <f t="shared" si="9"/>
        <v>17.995223550277057</v>
      </c>
    </row>
    <row r="129" spans="1:12" ht="13.5">
      <c r="A129" s="10"/>
      <c r="B129" s="102">
        <v>215</v>
      </c>
      <c r="C129" s="105" t="s">
        <v>125</v>
      </c>
      <c r="D129" s="154">
        <v>28714.598</v>
      </c>
      <c r="E129" s="120">
        <v>25801.591</v>
      </c>
      <c r="F129" s="88">
        <f t="shared" si="6"/>
        <v>111.29002858777197</v>
      </c>
      <c r="G129" s="110">
        <f t="shared" si="7"/>
        <v>0.24975712417016271</v>
      </c>
      <c r="H129" s="158">
        <v>681427.497</v>
      </c>
      <c r="I129" s="23">
        <v>586400.384</v>
      </c>
      <c r="J129" s="25">
        <f t="shared" si="5"/>
        <v>116.20515872649906</v>
      </c>
      <c r="K129" s="28">
        <f t="shared" si="8"/>
        <v>1.0110256292896138</v>
      </c>
      <c r="L129" s="26">
        <f t="shared" si="9"/>
        <v>4.213888950242934</v>
      </c>
    </row>
    <row r="130" spans="1:12" ht="13.5">
      <c r="A130" s="10"/>
      <c r="B130" s="102">
        <v>217</v>
      </c>
      <c r="C130" s="105" t="s">
        <v>126</v>
      </c>
      <c r="D130" s="154">
        <v>9441.764</v>
      </c>
      <c r="E130" s="120">
        <v>7907.125</v>
      </c>
      <c r="F130" s="88">
        <f t="shared" si="6"/>
        <v>119.40830580014858</v>
      </c>
      <c r="G130" s="110">
        <f t="shared" si="7"/>
        <v>0.08212365792943964</v>
      </c>
      <c r="H130" s="158">
        <v>42149.342</v>
      </c>
      <c r="I130" s="23">
        <v>37088.888</v>
      </c>
      <c r="J130" s="25">
        <f t="shared" si="5"/>
        <v>113.64412435336426</v>
      </c>
      <c r="K130" s="28">
        <f t="shared" si="8"/>
        <v>0.06253646236364475</v>
      </c>
      <c r="L130" s="26">
        <f t="shared" si="9"/>
        <v>22.400738782588824</v>
      </c>
    </row>
    <row r="131" spans="1:12" ht="13.5">
      <c r="A131" s="10"/>
      <c r="B131" s="102">
        <v>218</v>
      </c>
      <c r="C131" s="105" t="s">
        <v>127</v>
      </c>
      <c r="D131" s="154">
        <v>69301.33</v>
      </c>
      <c r="E131" s="120">
        <v>53627.467</v>
      </c>
      <c r="F131" s="88">
        <f t="shared" si="6"/>
        <v>129.2273043587906</v>
      </c>
      <c r="G131" s="110">
        <f t="shared" si="7"/>
        <v>0.6027770572294768</v>
      </c>
      <c r="H131" s="158">
        <v>279147.814</v>
      </c>
      <c r="I131" s="23">
        <v>239035.157</v>
      </c>
      <c r="J131" s="25">
        <f t="shared" si="5"/>
        <v>116.78106999130675</v>
      </c>
      <c r="K131" s="28">
        <f t="shared" si="8"/>
        <v>0.414168191857057</v>
      </c>
      <c r="L131" s="26">
        <f t="shared" si="9"/>
        <v>24.82603356514194</v>
      </c>
    </row>
    <row r="132" spans="1:12" ht="13.5">
      <c r="A132" s="10"/>
      <c r="B132" s="102">
        <v>219</v>
      </c>
      <c r="C132" s="105" t="s">
        <v>128</v>
      </c>
      <c r="D132" s="154">
        <v>7219.008</v>
      </c>
      <c r="E132" s="120">
        <v>6595.75</v>
      </c>
      <c r="F132" s="88">
        <f t="shared" si="6"/>
        <v>109.44938786339688</v>
      </c>
      <c r="G132" s="110">
        <f t="shared" si="7"/>
        <v>0.06279031583313122</v>
      </c>
      <c r="H132" s="158">
        <v>7310.401</v>
      </c>
      <c r="I132" s="23">
        <v>6791.165</v>
      </c>
      <c r="J132" s="25">
        <f t="shared" si="5"/>
        <v>107.6457573921411</v>
      </c>
      <c r="K132" s="28">
        <f t="shared" si="8"/>
        <v>0.010846352405682894</v>
      </c>
      <c r="L132" s="26">
        <f t="shared" si="9"/>
        <v>98.74982234216701</v>
      </c>
    </row>
    <row r="133" spans="1:12" ht="13.5">
      <c r="A133" s="10"/>
      <c r="B133" s="102">
        <v>220</v>
      </c>
      <c r="C133" s="105" t="s">
        <v>129</v>
      </c>
      <c r="D133" s="154">
        <v>96786.741</v>
      </c>
      <c r="E133" s="120">
        <v>84317.762</v>
      </c>
      <c r="F133" s="88">
        <f t="shared" si="6"/>
        <v>114.78808106884999</v>
      </c>
      <c r="G133" s="110">
        <f t="shared" si="7"/>
        <v>0.8418428177180949</v>
      </c>
      <c r="H133" s="158">
        <v>489660.324</v>
      </c>
      <c r="I133" s="23">
        <v>448120.511</v>
      </c>
      <c r="J133" s="25">
        <f t="shared" si="5"/>
        <v>109.26978613572098</v>
      </c>
      <c r="K133" s="28">
        <f t="shared" si="8"/>
        <v>0.7265030240044104</v>
      </c>
      <c r="L133" s="26">
        <f t="shared" si="9"/>
        <v>19.76609830450547</v>
      </c>
    </row>
    <row r="134" spans="1:12" ht="13.5">
      <c r="A134" s="10"/>
      <c r="B134" s="102">
        <v>221</v>
      </c>
      <c r="C134" s="105" t="s">
        <v>130</v>
      </c>
      <c r="D134" s="154">
        <v>159.023</v>
      </c>
      <c r="E134" s="120">
        <v>270.187</v>
      </c>
      <c r="F134" s="88">
        <f t="shared" si="6"/>
        <v>58.8566437319338</v>
      </c>
      <c r="G134" s="110">
        <f t="shared" si="7"/>
        <v>0.0013831684900102652</v>
      </c>
      <c r="H134" s="158">
        <v>14793.771</v>
      </c>
      <c r="I134" s="23">
        <v>18966.577</v>
      </c>
      <c r="J134" s="25">
        <f t="shared" si="5"/>
        <v>77.99916136686129</v>
      </c>
      <c r="K134" s="28">
        <f t="shared" si="8"/>
        <v>0.02194933679766292</v>
      </c>
      <c r="L134" s="26">
        <f t="shared" si="9"/>
        <v>1.0749321454279641</v>
      </c>
    </row>
    <row r="135" spans="1:12" ht="13.5">
      <c r="A135" s="10"/>
      <c r="B135" s="102">
        <v>222</v>
      </c>
      <c r="C135" s="105" t="s">
        <v>131</v>
      </c>
      <c r="D135" s="154">
        <v>17455.646</v>
      </c>
      <c r="E135" s="120">
        <v>15898.218</v>
      </c>
      <c r="F135" s="88">
        <f t="shared" si="6"/>
        <v>109.79624257259523</v>
      </c>
      <c r="G135" s="110">
        <f t="shared" si="7"/>
        <v>0.15182772001517847</v>
      </c>
      <c r="H135" s="158">
        <v>87128.2</v>
      </c>
      <c r="I135" s="23">
        <v>79699.679</v>
      </c>
      <c r="J135" s="25">
        <f t="shared" si="5"/>
        <v>109.32064105302103</v>
      </c>
      <c r="K135" s="28">
        <f t="shared" si="8"/>
        <v>0.12927104295274913</v>
      </c>
      <c r="L135" s="26">
        <f t="shared" si="9"/>
        <v>20.034438907265386</v>
      </c>
    </row>
    <row r="136" spans="1:12" ht="13.5">
      <c r="A136" s="10"/>
      <c r="B136" s="102">
        <v>225</v>
      </c>
      <c r="C136" s="105" t="s">
        <v>132</v>
      </c>
      <c r="D136" s="154">
        <v>20071.85</v>
      </c>
      <c r="E136" s="120">
        <v>18716.416</v>
      </c>
      <c r="F136" s="88">
        <f t="shared" si="6"/>
        <v>107.24195273283088</v>
      </c>
      <c r="G136" s="110">
        <f t="shared" si="7"/>
        <v>0.17458323925603553</v>
      </c>
      <c r="H136" s="158">
        <v>84744.699</v>
      </c>
      <c r="I136" s="23">
        <v>73895.124</v>
      </c>
      <c r="J136" s="25">
        <f t="shared" si="5"/>
        <v>114.68239636488057</v>
      </c>
      <c r="K136" s="28">
        <f t="shared" si="8"/>
        <v>0.1257346717187638</v>
      </c>
      <c r="L136" s="26">
        <f t="shared" si="9"/>
        <v>23.68508029039079</v>
      </c>
    </row>
    <row r="137" spans="1:12" ht="13.5">
      <c r="A137" s="10"/>
      <c r="B137" s="102">
        <v>228</v>
      </c>
      <c r="C137" s="105" t="s">
        <v>133</v>
      </c>
      <c r="D137" s="154">
        <v>133.661</v>
      </c>
      <c r="E137" s="120">
        <v>105.501</v>
      </c>
      <c r="F137" s="88">
        <f t="shared" si="6"/>
        <v>126.69169012615993</v>
      </c>
      <c r="G137" s="110">
        <f t="shared" si="7"/>
        <v>0.001162571977281664</v>
      </c>
      <c r="H137" s="174">
        <v>1073.204</v>
      </c>
      <c r="I137" s="23">
        <v>982.732</v>
      </c>
      <c r="J137" s="25">
        <f t="shared" si="5"/>
        <v>109.2061721812254</v>
      </c>
      <c r="K137" s="28">
        <f t="shared" si="8"/>
        <v>0.0015922996272281786</v>
      </c>
      <c r="L137" s="26">
        <f t="shared" si="9"/>
        <v>12.454388913943669</v>
      </c>
    </row>
    <row r="138" spans="1:12" ht="13.5">
      <c r="A138" s="10"/>
      <c r="B138" s="102">
        <v>230</v>
      </c>
      <c r="C138" s="105" t="s">
        <v>134</v>
      </c>
      <c r="D138" s="154">
        <v>6534.022</v>
      </c>
      <c r="E138" s="120">
        <v>12083.653</v>
      </c>
      <c r="F138" s="88">
        <f t="shared" si="6"/>
        <v>54.073234310849536</v>
      </c>
      <c r="G138" s="110">
        <f t="shared" si="7"/>
        <v>0.05683236603154168</v>
      </c>
      <c r="H138" s="165">
        <v>48055.824</v>
      </c>
      <c r="I138" s="23">
        <v>64043.654</v>
      </c>
      <c r="J138" s="25">
        <f aca="true" t="shared" si="10" ref="J138:J201">H138/I138*100</f>
        <v>75.0360433837832</v>
      </c>
      <c r="K138" s="28">
        <f t="shared" si="8"/>
        <v>0.07129983734811178</v>
      </c>
      <c r="L138" s="26">
        <f t="shared" si="9"/>
        <v>13.596732833048497</v>
      </c>
    </row>
    <row r="139" spans="1:12" ht="13.5">
      <c r="A139" s="10"/>
      <c r="B139" s="102">
        <v>233</v>
      </c>
      <c r="C139" s="105" t="s">
        <v>135</v>
      </c>
      <c r="D139" s="154">
        <v>1400.086</v>
      </c>
      <c r="E139" s="120">
        <v>1437.285</v>
      </c>
      <c r="F139" s="88">
        <f aca="true" t="shared" si="11" ref="F139:F202">D139/E139*100</f>
        <v>97.41185638199799</v>
      </c>
      <c r="G139" s="110">
        <f aca="true" t="shared" si="12" ref="G139:G202">D139/$D$8*100</f>
        <v>0.012177828606582144</v>
      </c>
      <c r="H139" s="158">
        <v>17831.133</v>
      </c>
      <c r="I139" s="23">
        <v>21805.656</v>
      </c>
      <c r="J139" s="25">
        <f t="shared" si="10"/>
        <v>81.77297211329025</v>
      </c>
      <c r="K139" s="28">
        <f aca="true" t="shared" si="13" ref="K139:K202">H139/$H$8*100</f>
        <v>0.02645583358704969</v>
      </c>
      <c r="L139" s="26">
        <f aca="true" t="shared" si="14" ref="L139:L202">D139/H139*100</f>
        <v>7.851918327343528</v>
      </c>
    </row>
    <row r="140" spans="1:12" ht="13.5">
      <c r="A140" s="10"/>
      <c r="B140" s="102">
        <v>234</v>
      </c>
      <c r="C140" s="105" t="s">
        <v>136</v>
      </c>
      <c r="D140" s="154">
        <v>64773.654</v>
      </c>
      <c r="E140" s="120">
        <v>40868.666</v>
      </c>
      <c r="F140" s="88">
        <f t="shared" si="11"/>
        <v>158.49221503828878</v>
      </c>
      <c r="G140" s="110">
        <f t="shared" si="12"/>
        <v>0.5633957175731018</v>
      </c>
      <c r="H140" s="158">
        <v>223816.141</v>
      </c>
      <c r="I140" s="23">
        <v>149529.68</v>
      </c>
      <c r="J140" s="25">
        <f t="shared" si="10"/>
        <v>149.68007756052177</v>
      </c>
      <c r="K140" s="28">
        <f t="shared" si="13"/>
        <v>0.3320732664823738</v>
      </c>
      <c r="L140" s="26">
        <f t="shared" si="14"/>
        <v>28.94056421069292</v>
      </c>
    </row>
    <row r="141" spans="1:12" ht="13.5">
      <c r="A141" s="10"/>
      <c r="B141" s="102">
        <v>241</v>
      </c>
      <c r="C141" s="105" t="s">
        <v>137</v>
      </c>
      <c r="D141" s="154">
        <v>180.514</v>
      </c>
      <c r="E141" s="120">
        <v>201.516</v>
      </c>
      <c r="F141" s="88">
        <f t="shared" si="11"/>
        <v>89.5779987693285</v>
      </c>
      <c r="G141" s="110">
        <f t="shared" si="12"/>
        <v>0.0015700953749188044</v>
      </c>
      <c r="H141" s="158">
        <v>3263.952</v>
      </c>
      <c r="I141" s="23">
        <v>4503.302</v>
      </c>
      <c r="J141" s="25">
        <f t="shared" si="10"/>
        <v>72.47908312611503</v>
      </c>
      <c r="K141" s="28">
        <f t="shared" si="13"/>
        <v>0.004842685596485541</v>
      </c>
      <c r="L141" s="26">
        <f t="shared" si="14"/>
        <v>5.530534762766119</v>
      </c>
    </row>
    <row r="142" spans="1:12" ht="13.5">
      <c r="A142" s="10"/>
      <c r="B142" s="102">
        <v>242</v>
      </c>
      <c r="C142" s="105" t="s">
        <v>138</v>
      </c>
      <c r="D142" s="154">
        <v>3492.644</v>
      </c>
      <c r="E142" s="120">
        <v>2644.323</v>
      </c>
      <c r="F142" s="88">
        <f t="shared" si="11"/>
        <v>132.08083883852314</v>
      </c>
      <c r="G142" s="110">
        <f t="shared" si="12"/>
        <v>0.03037871960422965</v>
      </c>
      <c r="H142" s="158">
        <v>8946.529</v>
      </c>
      <c r="I142" s="23">
        <v>8064.585</v>
      </c>
      <c r="J142" s="25">
        <f t="shared" si="10"/>
        <v>110.93601220645577</v>
      </c>
      <c r="K142" s="28">
        <f t="shared" si="13"/>
        <v>0.013273855475460481</v>
      </c>
      <c r="L142" s="26">
        <f t="shared" si="14"/>
        <v>39.039095497259325</v>
      </c>
    </row>
    <row r="143" spans="1:12" ht="13.5">
      <c r="A143" s="10"/>
      <c r="B143" s="102">
        <v>243</v>
      </c>
      <c r="C143" s="105" t="s">
        <v>139</v>
      </c>
      <c r="D143" s="158">
        <v>0.358</v>
      </c>
      <c r="E143" s="120">
        <v>0</v>
      </c>
      <c r="F143" s="179">
        <v>0</v>
      </c>
      <c r="G143" s="110">
        <f t="shared" si="12"/>
        <v>3.113853464113209E-06</v>
      </c>
      <c r="H143" s="158">
        <v>71.055</v>
      </c>
      <c r="I143" s="23">
        <v>86.64</v>
      </c>
      <c r="J143" s="25">
        <f t="shared" si="10"/>
        <v>82.0117728531856</v>
      </c>
      <c r="K143" s="28">
        <f t="shared" si="13"/>
        <v>0.00010542343302177241</v>
      </c>
      <c r="L143" s="26">
        <f t="shared" si="14"/>
        <v>0.5038350573499402</v>
      </c>
    </row>
    <row r="144" spans="1:12" ht="13.5">
      <c r="A144" s="10"/>
      <c r="B144" s="102">
        <v>244</v>
      </c>
      <c r="C144" s="105" t="s">
        <v>140</v>
      </c>
      <c r="D144" s="154">
        <v>149.043</v>
      </c>
      <c r="E144" s="120">
        <v>27.226</v>
      </c>
      <c r="F144" s="88">
        <f t="shared" si="11"/>
        <v>547.4289282303681</v>
      </c>
      <c r="G144" s="110">
        <f t="shared" si="12"/>
        <v>0.0012963633012620813</v>
      </c>
      <c r="H144" s="158">
        <v>619.561</v>
      </c>
      <c r="I144" s="23">
        <v>327.177</v>
      </c>
      <c r="J144" s="25">
        <f t="shared" si="10"/>
        <v>189.3656950213493</v>
      </c>
      <c r="K144" s="28">
        <f t="shared" si="13"/>
        <v>0.000919235065602735</v>
      </c>
      <c r="L144" s="26">
        <f t="shared" si="14"/>
        <v>24.056226909053347</v>
      </c>
    </row>
    <row r="145" spans="1:12" ht="13.5">
      <c r="A145" s="10"/>
      <c r="B145" s="102">
        <v>247</v>
      </c>
      <c r="C145" s="105" t="s">
        <v>265</v>
      </c>
      <c r="D145" s="154">
        <v>244.636</v>
      </c>
      <c r="E145" s="120">
        <v>10.009</v>
      </c>
      <c r="F145" s="88">
        <f t="shared" si="11"/>
        <v>2444.160255769807</v>
      </c>
      <c r="G145" s="110">
        <f t="shared" si="12"/>
        <v>0.0021278230615832377</v>
      </c>
      <c r="H145" s="158">
        <v>281.616</v>
      </c>
      <c r="I145" s="23">
        <v>163.349</v>
      </c>
      <c r="J145" s="25">
        <f t="shared" si="10"/>
        <v>172.40142272067783</v>
      </c>
      <c r="K145" s="28">
        <f t="shared" si="13"/>
        <v>0.000417830209188086</v>
      </c>
      <c r="L145" s="26">
        <f t="shared" si="14"/>
        <v>86.86864382705528</v>
      </c>
    </row>
    <row r="146" spans="1:12" ht="13.5">
      <c r="A146" s="10"/>
      <c r="B146" s="102">
        <v>248</v>
      </c>
      <c r="C146" s="105" t="s">
        <v>300</v>
      </c>
      <c r="D146" s="165">
        <v>0.269</v>
      </c>
      <c r="E146" s="123">
        <v>0.697</v>
      </c>
      <c r="F146" s="88">
        <f t="shared" si="11"/>
        <v>38.593974175035875</v>
      </c>
      <c r="G146" s="110">
        <f t="shared" si="12"/>
        <v>2.3397390554370204E-06</v>
      </c>
      <c r="H146" s="164">
        <v>59.64</v>
      </c>
      <c r="I146" s="125">
        <v>74.155</v>
      </c>
      <c r="J146" s="25">
        <f t="shared" si="10"/>
        <v>80.42613444811543</v>
      </c>
      <c r="K146" s="28">
        <f t="shared" si="13"/>
        <v>8.848713736427423E-05</v>
      </c>
      <c r="L146" s="168">
        <f t="shared" si="14"/>
        <v>0.45103957075788065</v>
      </c>
    </row>
    <row r="147" spans="1:12" ht="13.5">
      <c r="A147" s="10"/>
      <c r="B147" s="54"/>
      <c r="C147" s="116" t="s">
        <v>266</v>
      </c>
      <c r="D147" s="151">
        <f>D118+D119+D120+D121+D122+D123+D124+D125+D128+D130+D131+D133+D134+D135+D136+D138+D139+D142</f>
        <v>1359037.527</v>
      </c>
      <c r="E147" s="124">
        <f>E118+E119+E120+E121+E122+E123+E124+E125+E128+E130+E131+E133+E134+E135+E136+E138+E139+E142</f>
        <v>1145300.22</v>
      </c>
      <c r="F147" s="31">
        <f t="shared" si="11"/>
        <v>118.66212048749978</v>
      </c>
      <c r="G147" s="75">
        <f t="shared" si="12"/>
        <v>11.820792489689385</v>
      </c>
      <c r="H147" s="157">
        <f>H118+H119+H120+H121+H122+H123+H124+H125+H128+H130+H131+H133+H134+H135+H136+H138+H139+H142</f>
        <v>6983800.666</v>
      </c>
      <c r="I147" s="3">
        <f>I118+I119+I120+I121+I122+I123+I124+I125+I128+I130+I131+I133+I134+I135+I136+I138+I139+I142</f>
        <v>6228522.167999999</v>
      </c>
      <c r="J147" s="31">
        <f t="shared" si="10"/>
        <v>112.1261268343936</v>
      </c>
      <c r="K147" s="34">
        <f t="shared" si="13"/>
        <v>10.361779491231587</v>
      </c>
      <c r="L147" s="32">
        <f t="shared" si="14"/>
        <v>19.459855628703018</v>
      </c>
    </row>
    <row r="148" spans="1:12" ht="13.5">
      <c r="A148" s="10"/>
      <c r="B148" s="55"/>
      <c r="C148" s="92" t="s">
        <v>267</v>
      </c>
      <c r="D148" s="151">
        <f>D116+D117+D129</f>
        <v>65929.321</v>
      </c>
      <c r="E148" s="121">
        <f>E116+E117+E129</f>
        <v>50863.728</v>
      </c>
      <c r="F148" s="35">
        <f t="shared" si="11"/>
        <v>129.61952179360506</v>
      </c>
      <c r="G148" s="77">
        <f t="shared" si="12"/>
        <v>0.5734476105655915</v>
      </c>
      <c r="H148" s="157">
        <f>H116+H117+H129</f>
        <v>783925.446</v>
      </c>
      <c r="I148" s="30">
        <f>I116+I117+I129</f>
        <v>686116.294</v>
      </c>
      <c r="J148" s="35">
        <f t="shared" si="10"/>
        <v>114.25547722089225</v>
      </c>
      <c r="K148" s="38">
        <f t="shared" si="13"/>
        <v>1.1631005805424537</v>
      </c>
      <c r="L148" s="32">
        <f t="shared" si="14"/>
        <v>8.410151926615736</v>
      </c>
    </row>
    <row r="149" spans="1:12" ht="13.5">
      <c r="A149" s="10"/>
      <c r="B149" s="55"/>
      <c r="C149" s="92" t="s">
        <v>286</v>
      </c>
      <c r="D149" s="151">
        <f>D150-D147-D148</f>
        <v>72707.71500000032</v>
      </c>
      <c r="E149" s="124">
        <f>E150-E147-E148</f>
        <v>47822.78299999994</v>
      </c>
      <c r="F149" s="35">
        <f t="shared" si="11"/>
        <v>152.0357253152758</v>
      </c>
      <c r="G149" s="77">
        <f t="shared" si="12"/>
        <v>0.6324055034092373</v>
      </c>
      <c r="H149" s="157">
        <f>H150-H147-H148</f>
        <v>236588.88999999734</v>
      </c>
      <c r="I149" s="3">
        <f>I150-I147-I148</f>
        <v>162530.91500000074</v>
      </c>
      <c r="J149" s="35">
        <f t="shared" si="10"/>
        <v>145.56546980615735</v>
      </c>
      <c r="K149" s="38">
        <f t="shared" si="13"/>
        <v>0.35102403769770174</v>
      </c>
      <c r="L149" s="36">
        <f t="shared" si="14"/>
        <v>30.73166918362106</v>
      </c>
    </row>
    <row r="150" spans="1:12" ht="14.25" thickBot="1">
      <c r="A150" s="39" t="s">
        <v>9</v>
      </c>
      <c r="B150" s="40" t="s">
        <v>287</v>
      </c>
      <c r="C150" s="93"/>
      <c r="D150" s="152">
        <f>SUM(D116:D146)</f>
        <v>1497674.5630000003</v>
      </c>
      <c r="E150" s="122">
        <f>SUM(E116:E146)</f>
        <v>1243986.731</v>
      </c>
      <c r="F150" s="41">
        <f t="shared" si="11"/>
        <v>120.39313006144923</v>
      </c>
      <c r="G150" s="79">
        <f t="shared" si="12"/>
        <v>13.026645603664214</v>
      </c>
      <c r="H150" s="156">
        <f>SUM(H116:H146)</f>
        <v>8004315.0019999975</v>
      </c>
      <c r="I150" s="4">
        <f>SUM(I116:I146)</f>
        <v>7077169.376999999</v>
      </c>
      <c r="J150" s="41">
        <f t="shared" si="10"/>
        <v>113.10051484726532</v>
      </c>
      <c r="K150" s="44">
        <f t="shared" si="13"/>
        <v>11.875904109471744</v>
      </c>
      <c r="L150" s="42">
        <f t="shared" si="14"/>
        <v>18.710839873565497</v>
      </c>
    </row>
    <row r="151" spans="1:12" ht="13.5">
      <c r="A151" s="10" t="s">
        <v>288</v>
      </c>
      <c r="B151" s="104">
        <v>150</v>
      </c>
      <c r="C151" s="105" t="s">
        <v>141</v>
      </c>
      <c r="D151" s="169">
        <v>1879.737</v>
      </c>
      <c r="E151" s="119">
        <v>104.47</v>
      </c>
      <c r="F151" s="85">
        <f t="shared" si="11"/>
        <v>1799.3079352924287</v>
      </c>
      <c r="G151" s="111">
        <f t="shared" si="12"/>
        <v>0.016349792092379252</v>
      </c>
      <c r="H151" s="163">
        <v>7569.09</v>
      </c>
      <c r="I151" s="126">
        <v>4736.302</v>
      </c>
      <c r="J151" s="45">
        <f t="shared" si="10"/>
        <v>159.81012190523325</v>
      </c>
      <c r="K151" s="48">
        <f t="shared" si="13"/>
        <v>0.011230166105844307</v>
      </c>
      <c r="L151" s="46">
        <f t="shared" si="14"/>
        <v>24.834385639489028</v>
      </c>
    </row>
    <row r="152" spans="1:12" ht="13.5">
      <c r="A152" s="10" t="s">
        <v>289</v>
      </c>
      <c r="B152" s="102">
        <v>151</v>
      </c>
      <c r="C152" s="105" t="s">
        <v>142</v>
      </c>
      <c r="D152" s="154">
        <v>119.387</v>
      </c>
      <c r="E152" s="120">
        <v>81.931</v>
      </c>
      <c r="F152" s="88">
        <f t="shared" si="11"/>
        <v>145.71651755745688</v>
      </c>
      <c r="G152" s="110">
        <f t="shared" si="12"/>
        <v>0.00103841794279353</v>
      </c>
      <c r="H152" s="164">
        <v>1301.264</v>
      </c>
      <c r="I152" s="23">
        <v>1827.975</v>
      </c>
      <c r="J152" s="25">
        <f t="shared" si="10"/>
        <v>71.18609390172185</v>
      </c>
      <c r="K152" s="28">
        <f t="shared" si="13"/>
        <v>0.0019306694553183255</v>
      </c>
      <c r="L152" s="26">
        <f t="shared" si="14"/>
        <v>9.174694758327288</v>
      </c>
    </row>
    <row r="153" spans="1:12" ht="13.5">
      <c r="A153" s="10"/>
      <c r="B153" s="102">
        <v>152</v>
      </c>
      <c r="C153" s="105" t="s">
        <v>143</v>
      </c>
      <c r="D153" s="154">
        <v>286.667</v>
      </c>
      <c r="E153" s="120">
        <v>150.553</v>
      </c>
      <c r="F153" s="88">
        <f t="shared" si="11"/>
        <v>190.40935750200924</v>
      </c>
      <c r="G153" s="110">
        <f t="shared" si="12"/>
        <v>0.0024934051145165956</v>
      </c>
      <c r="H153" s="164">
        <v>6765.693</v>
      </c>
      <c r="I153" s="23">
        <v>7881.717</v>
      </c>
      <c r="J153" s="25">
        <f t="shared" si="10"/>
        <v>85.84034417881283</v>
      </c>
      <c r="K153" s="28">
        <f t="shared" si="13"/>
        <v>0.010038175819173519</v>
      </c>
      <c r="L153" s="26">
        <f t="shared" si="14"/>
        <v>4.237067806653361</v>
      </c>
    </row>
    <row r="154" spans="1:12" ht="13.5">
      <c r="A154" s="10"/>
      <c r="B154" s="102">
        <v>153</v>
      </c>
      <c r="C154" s="105" t="s">
        <v>144</v>
      </c>
      <c r="D154" s="154">
        <v>10651.491</v>
      </c>
      <c r="E154" s="120">
        <v>4108.827</v>
      </c>
      <c r="F154" s="88">
        <f t="shared" si="11"/>
        <v>259.2343508256736</v>
      </c>
      <c r="G154" s="110">
        <f t="shared" si="12"/>
        <v>0.09264576019083987</v>
      </c>
      <c r="H154" s="164">
        <v>19299.135</v>
      </c>
      <c r="I154" s="23">
        <v>13833.175</v>
      </c>
      <c r="J154" s="25">
        <f t="shared" si="10"/>
        <v>139.51341611741339</v>
      </c>
      <c r="K154" s="28">
        <f t="shared" si="13"/>
        <v>0.028633890170299676</v>
      </c>
      <c r="L154" s="26">
        <f t="shared" si="14"/>
        <v>55.19154614960723</v>
      </c>
    </row>
    <row r="155" spans="1:12" ht="13.5">
      <c r="A155" s="10"/>
      <c r="B155" s="102">
        <v>154</v>
      </c>
      <c r="C155" s="105" t="s">
        <v>145</v>
      </c>
      <c r="D155" s="154">
        <v>793.787</v>
      </c>
      <c r="E155" s="120">
        <v>412.733</v>
      </c>
      <c r="F155" s="88">
        <f t="shared" si="11"/>
        <v>192.3245778748004</v>
      </c>
      <c r="G155" s="110">
        <f t="shared" si="12"/>
        <v>0.006904291619324113</v>
      </c>
      <c r="H155" s="164">
        <v>3145.581</v>
      </c>
      <c r="I155" s="23">
        <v>2364.772</v>
      </c>
      <c r="J155" s="25">
        <f t="shared" si="10"/>
        <v>133.0183628696551</v>
      </c>
      <c r="K155" s="28">
        <f t="shared" si="13"/>
        <v>0.004667059993921045</v>
      </c>
      <c r="L155" s="26">
        <f t="shared" si="14"/>
        <v>25.234988385293526</v>
      </c>
    </row>
    <row r="156" spans="1:12" ht="13.5">
      <c r="A156" s="10"/>
      <c r="B156" s="102">
        <v>155</v>
      </c>
      <c r="C156" s="105" t="s">
        <v>146</v>
      </c>
      <c r="D156" s="154">
        <v>18.96</v>
      </c>
      <c r="E156" s="120">
        <v>16.027</v>
      </c>
      <c r="F156" s="88">
        <f t="shared" si="11"/>
        <v>118.30036812878268</v>
      </c>
      <c r="G156" s="110">
        <f t="shared" si="12"/>
        <v>0.00016491246279214092</v>
      </c>
      <c r="H156" s="164">
        <v>122.602</v>
      </c>
      <c r="I156" s="23">
        <v>868.315</v>
      </c>
      <c r="J156" s="25">
        <f t="shared" si="10"/>
        <v>14.119530354767567</v>
      </c>
      <c r="K156" s="28">
        <f t="shared" si="13"/>
        <v>0.00018190308543150152</v>
      </c>
      <c r="L156" s="26">
        <f t="shared" si="14"/>
        <v>15.464674312001437</v>
      </c>
    </row>
    <row r="157" spans="1:12" ht="13.5">
      <c r="A157" s="10"/>
      <c r="B157" s="102">
        <v>156</v>
      </c>
      <c r="C157" s="105" t="s">
        <v>147</v>
      </c>
      <c r="D157" s="154">
        <v>43.807</v>
      </c>
      <c r="E157" s="120">
        <v>29.956</v>
      </c>
      <c r="F157" s="88">
        <f t="shared" si="11"/>
        <v>146.2378154626786</v>
      </c>
      <c r="G157" s="110">
        <f t="shared" si="12"/>
        <v>0.0003810295494480653</v>
      </c>
      <c r="H157" s="164">
        <v>2179.374</v>
      </c>
      <c r="I157" s="23">
        <v>2510.696</v>
      </c>
      <c r="J157" s="25">
        <f t="shared" si="10"/>
        <v>86.8035795651883</v>
      </c>
      <c r="K157" s="28">
        <f t="shared" si="13"/>
        <v>0.003233510504797582</v>
      </c>
      <c r="L157" s="26">
        <f t="shared" si="14"/>
        <v>2.0100726171827326</v>
      </c>
    </row>
    <row r="158" spans="1:12" ht="13.5">
      <c r="A158" s="10"/>
      <c r="B158" s="102">
        <v>157</v>
      </c>
      <c r="C158" s="105" t="s">
        <v>148</v>
      </c>
      <c r="D158" s="154">
        <v>9342.279</v>
      </c>
      <c r="E158" s="120">
        <v>2221.447</v>
      </c>
      <c r="F158" s="88">
        <f t="shared" si="11"/>
        <v>420.5492636106106</v>
      </c>
      <c r="G158" s="110">
        <f t="shared" si="12"/>
        <v>0.08125834588508965</v>
      </c>
      <c r="H158" s="164">
        <v>13727.647</v>
      </c>
      <c r="I158" s="23">
        <v>5134.957</v>
      </c>
      <c r="J158" s="25">
        <f t="shared" si="10"/>
        <v>267.33713641613747</v>
      </c>
      <c r="K158" s="28">
        <f t="shared" si="13"/>
        <v>0.020367541679699317</v>
      </c>
      <c r="L158" s="26">
        <f t="shared" si="14"/>
        <v>68.05448158741261</v>
      </c>
    </row>
    <row r="159" spans="1:12" ht="13.5">
      <c r="A159" s="10"/>
      <c r="B159" s="102">
        <v>223</v>
      </c>
      <c r="C159" s="105" t="s">
        <v>149</v>
      </c>
      <c r="D159" s="154">
        <v>51699.885</v>
      </c>
      <c r="E159" s="120">
        <v>41929.234</v>
      </c>
      <c r="F159" s="88">
        <f t="shared" si="11"/>
        <v>123.30271762179106</v>
      </c>
      <c r="G159" s="110">
        <f t="shared" si="12"/>
        <v>0.4496811899483368</v>
      </c>
      <c r="H159" s="164">
        <v>210715.114</v>
      </c>
      <c r="I159" s="23">
        <v>129635.18</v>
      </c>
      <c r="J159" s="25">
        <f t="shared" si="10"/>
        <v>162.54469967180208</v>
      </c>
      <c r="K159" s="28">
        <f t="shared" si="13"/>
        <v>0.312635433220099</v>
      </c>
      <c r="L159" s="26">
        <f t="shared" si="14"/>
        <v>24.53544219898721</v>
      </c>
    </row>
    <row r="160" spans="1:12" ht="13.5">
      <c r="A160" s="10"/>
      <c r="B160" s="102">
        <v>224</v>
      </c>
      <c r="C160" s="105" t="s">
        <v>150</v>
      </c>
      <c r="D160" s="154">
        <v>277889.047</v>
      </c>
      <c r="E160" s="120">
        <v>80445.481</v>
      </c>
      <c r="F160" s="88">
        <f t="shared" si="11"/>
        <v>345.43773440797753</v>
      </c>
      <c r="G160" s="110">
        <f t="shared" si="12"/>
        <v>2.4170552280448843</v>
      </c>
      <c r="H160" s="164">
        <v>702744.989</v>
      </c>
      <c r="I160" s="23">
        <v>306513.758</v>
      </c>
      <c r="J160" s="25">
        <f t="shared" si="10"/>
        <v>229.2702923305648</v>
      </c>
      <c r="K160" s="28">
        <f t="shared" si="13"/>
        <v>1.0426541310143926</v>
      </c>
      <c r="L160" s="26">
        <f t="shared" si="14"/>
        <v>39.54336940850104</v>
      </c>
    </row>
    <row r="161" spans="1:12" ht="13.5">
      <c r="A161" s="10"/>
      <c r="B161" s="102">
        <v>227</v>
      </c>
      <c r="C161" s="105" t="s">
        <v>151</v>
      </c>
      <c r="D161" s="154">
        <v>25169.47</v>
      </c>
      <c r="E161" s="120">
        <v>28664.18</v>
      </c>
      <c r="F161" s="88">
        <f t="shared" si="11"/>
        <v>87.80809358579245</v>
      </c>
      <c r="G161" s="110">
        <f t="shared" si="12"/>
        <v>0.21892190321059637</v>
      </c>
      <c r="H161" s="164">
        <v>169835.453</v>
      </c>
      <c r="I161" s="23">
        <v>161475.913</v>
      </c>
      <c r="J161" s="25">
        <f t="shared" si="10"/>
        <v>105.17695787854132</v>
      </c>
      <c r="K161" s="28">
        <f t="shared" si="13"/>
        <v>0.25198278100158855</v>
      </c>
      <c r="L161" s="26">
        <f t="shared" si="14"/>
        <v>14.819915132796213</v>
      </c>
    </row>
    <row r="162" spans="1:12" ht="13.5">
      <c r="A162" s="10"/>
      <c r="B162" s="102">
        <v>229</v>
      </c>
      <c r="C162" s="105" t="s">
        <v>152</v>
      </c>
      <c r="D162" s="154">
        <v>25.731</v>
      </c>
      <c r="E162" s="120">
        <v>9.32</v>
      </c>
      <c r="F162" s="88">
        <f t="shared" si="11"/>
        <v>276.0836909871245</v>
      </c>
      <c r="G162" s="110">
        <f t="shared" si="12"/>
        <v>0.0002238060432544609</v>
      </c>
      <c r="H162" s="164">
        <v>556.612</v>
      </c>
      <c r="I162" s="23">
        <v>252.213</v>
      </c>
      <c r="J162" s="25">
        <f t="shared" si="10"/>
        <v>220.69124113348636</v>
      </c>
      <c r="K162" s="28">
        <f t="shared" si="13"/>
        <v>0.0008258384054762476</v>
      </c>
      <c r="L162" s="26">
        <f t="shared" si="14"/>
        <v>4.622789303859781</v>
      </c>
    </row>
    <row r="163" spans="1:12" ht="13.5">
      <c r="A163" s="10"/>
      <c r="B163" s="102">
        <v>231</v>
      </c>
      <c r="C163" s="105" t="s">
        <v>153</v>
      </c>
      <c r="D163" s="154">
        <v>7141.689</v>
      </c>
      <c r="E163" s="120">
        <v>4647.616</v>
      </c>
      <c r="F163" s="88">
        <f t="shared" si="11"/>
        <v>153.66349113179746</v>
      </c>
      <c r="G163" s="110">
        <f t="shared" si="12"/>
        <v>0.062117801766115095</v>
      </c>
      <c r="H163" s="164">
        <v>24386.327</v>
      </c>
      <c r="I163" s="23">
        <v>20984.232</v>
      </c>
      <c r="J163" s="25">
        <f t="shared" si="10"/>
        <v>116.21262574679885</v>
      </c>
      <c r="K163" s="28">
        <f t="shared" si="13"/>
        <v>0.036181694618697344</v>
      </c>
      <c r="L163" s="26">
        <f t="shared" si="14"/>
        <v>29.28562796685208</v>
      </c>
    </row>
    <row r="164" spans="1:12" ht="13.5">
      <c r="A164" s="10"/>
      <c r="B164" s="102">
        <v>232</v>
      </c>
      <c r="C164" s="105" t="s">
        <v>154</v>
      </c>
      <c r="D164" s="154">
        <v>540.357</v>
      </c>
      <c r="E164" s="120">
        <v>336.169</v>
      </c>
      <c r="F164" s="88">
        <f t="shared" si="11"/>
        <v>160.73968747861937</v>
      </c>
      <c r="G164" s="110">
        <f t="shared" si="12"/>
        <v>0.004699979095831903</v>
      </c>
      <c r="H164" s="164">
        <v>6565.106</v>
      </c>
      <c r="I164" s="23">
        <v>7070.916</v>
      </c>
      <c r="J164" s="25">
        <f t="shared" si="10"/>
        <v>92.84661280094403</v>
      </c>
      <c r="K164" s="28">
        <f t="shared" si="13"/>
        <v>0.009740567344618057</v>
      </c>
      <c r="L164" s="26">
        <f t="shared" si="14"/>
        <v>8.230742961347463</v>
      </c>
    </row>
    <row r="165" spans="1:12" ht="13.5">
      <c r="A165" s="10"/>
      <c r="B165" s="102">
        <v>235</v>
      </c>
      <c r="C165" s="105" t="s">
        <v>155</v>
      </c>
      <c r="D165" s="154">
        <v>4850.937</v>
      </c>
      <c r="E165" s="120">
        <v>2319.306</v>
      </c>
      <c r="F165" s="88">
        <f t="shared" si="11"/>
        <v>209.15467816665844</v>
      </c>
      <c r="G165" s="110">
        <f t="shared" si="12"/>
        <v>0.04219303626157805</v>
      </c>
      <c r="H165" s="164">
        <v>8120.276</v>
      </c>
      <c r="I165" s="23">
        <v>4338.66</v>
      </c>
      <c r="J165" s="25">
        <f t="shared" si="10"/>
        <v>187.16092065292048</v>
      </c>
      <c r="K165" s="28">
        <f t="shared" si="13"/>
        <v>0.012047954021593215</v>
      </c>
      <c r="L165" s="26">
        <f t="shared" si="14"/>
        <v>59.73857292535377</v>
      </c>
    </row>
    <row r="166" spans="1:12" ht="13.5">
      <c r="A166" s="10"/>
      <c r="B166" s="102">
        <v>236</v>
      </c>
      <c r="C166" s="105" t="s">
        <v>156</v>
      </c>
      <c r="D166" s="154">
        <v>669.106</v>
      </c>
      <c r="E166" s="120">
        <v>329.868</v>
      </c>
      <c r="F166" s="88">
        <f t="shared" si="11"/>
        <v>202.84053015145452</v>
      </c>
      <c r="G166" s="110">
        <f t="shared" si="12"/>
        <v>0.005819826916086406</v>
      </c>
      <c r="H166" s="164">
        <v>3457.787</v>
      </c>
      <c r="I166" s="23">
        <v>2042.832</v>
      </c>
      <c r="J166" s="25">
        <f t="shared" si="10"/>
        <v>169.26438395325704</v>
      </c>
      <c r="K166" s="28">
        <f t="shared" si="13"/>
        <v>0.005130276211358177</v>
      </c>
      <c r="L166" s="26">
        <f t="shared" si="14"/>
        <v>19.350700317862263</v>
      </c>
    </row>
    <row r="167" spans="1:12" ht="13.5">
      <c r="A167" s="10"/>
      <c r="B167" s="102">
        <v>237</v>
      </c>
      <c r="C167" s="105" t="s">
        <v>157</v>
      </c>
      <c r="D167" s="154">
        <v>775.29</v>
      </c>
      <c r="E167" s="120">
        <v>555.358</v>
      </c>
      <c r="F167" s="88">
        <f t="shared" si="11"/>
        <v>139.60184241516285</v>
      </c>
      <c r="G167" s="110">
        <f t="shared" si="12"/>
        <v>0.006743406291040028</v>
      </c>
      <c r="H167" s="164">
        <v>4115.112</v>
      </c>
      <c r="I167" s="23">
        <v>2444.712</v>
      </c>
      <c r="J167" s="25">
        <f t="shared" si="10"/>
        <v>168.3270667465125</v>
      </c>
      <c r="K167" s="28">
        <f t="shared" si="13"/>
        <v>0.00610554126112296</v>
      </c>
      <c r="L167" s="26">
        <f t="shared" si="14"/>
        <v>18.840070452517452</v>
      </c>
    </row>
    <row r="168" spans="1:12" ht="13.5">
      <c r="A168" s="10"/>
      <c r="B168" s="102">
        <v>238</v>
      </c>
      <c r="C168" s="105" t="s">
        <v>158</v>
      </c>
      <c r="D168" s="154">
        <v>19825.169</v>
      </c>
      <c r="E168" s="120">
        <v>7023.122</v>
      </c>
      <c r="F168" s="88">
        <f t="shared" si="11"/>
        <v>282.28427471429376</v>
      </c>
      <c r="G168" s="110">
        <f t="shared" si="12"/>
        <v>0.17243762895888218</v>
      </c>
      <c r="H168" s="164">
        <v>40131.999</v>
      </c>
      <c r="I168" s="23">
        <v>36154.476</v>
      </c>
      <c r="J168" s="25">
        <f t="shared" si="10"/>
        <v>111.00146770209034</v>
      </c>
      <c r="K168" s="28">
        <f t="shared" si="13"/>
        <v>0.05954335526854321</v>
      </c>
      <c r="L168" s="26">
        <f t="shared" si="14"/>
        <v>49.39990405162723</v>
      </c>
    </row>
    <row r="169" spans="1:12" ht="13.5">
      <c r="A169" s="10"/>
      <c r="B169" s="102">
        <v>239</v>
      </c>
      <c r="C169" s="105" t="s">
        <v>159</v>
      </c>
      <c r="D169" s="154">
        <v>567.751</v>
      </c>
      <c r="E169" s="120">
        <v>178.31</v>
      </c>
      <c r="F169" s="88">
        <f t="shared" si="11"/>
        <v>318.4067074196624</v>
      </c>
      <c r="G169" s="110">
        <f t="shared" si="12"/>
        <v>0.004938249771239494</v>
      </c>
      <c r="H169" s="164">
        <v>4456.008</v>
      </c>
      <c r="I169" s="23">
        <v>1797.971</v>
      </c>
      <c r="J169" s="25">
        <f t="shared" si="10"/>
        <v>247.83536553147965</v>
      </c>
      <c r="K169" s="28">
        <f t="shared" si="13"/>
        <v>0.0066113244800855946</v>
      </c>
      <c r="L169" s="26">
        <f t="shared" si="14"/>
        <v>12.741247322715758</v>
      </c>
    </row>
    <row r="170" spans="1:12" ht="13.5">
      <c r="A170" s="10"/>
      <c r="B170" s="102">
        <v>240</v>
      </c>
      <c r="C170" s="105" t="s">
        <v>160</v>
      </c>
      <c r="D170" s="154">
        <v>397.246</v>
      </c>
      <c r="E170" s="120">
        <v>15.314</v>
      </c>
      <c r="F170" s="88">
        <f t="shared" si="11"/>
        <v>2594.005485176962</v>
      </c>
      <c r="G170" s="110">
        <f t="shared" si="12"/>
        <v>0.003455211824595296</v>
      </c>
      <c r="H170" s="164">
        <v>651.502</v>
      </c>
      <c r="I170" s="23">
        <v>680.418</v>
      </c>
      <c r="J170" s="25">
        <f t="shared" si="10"/>
        <v>95.75025939936921</v>
      </c>
      <c r="K170" s="28">
        <f t="shared" si="13"/>
        <v>0.0009666255360009958</v>
      </c>
      <c r="L170" s="26">
        <f t="shared" si="14"/>
        <v>60.97387268189507</v>
      </c>
    </row>
    <row r="171" spans="1:12" ht="13.5">
      <c r="A171" s="10"/>
      <c r="B171" s="102">
        <v>245</v>
      </c>
      <c r="C171" s="105" t="s">
        <v>161</v>
      </c>
      <c r="D171" s="154">
        <v>30715.422</v>
      </c>
      <c r="E171" s="120">
        <v>24832.065</v>
      </c>
      <c r="F171" s="88">
        <f t="shared" si="11"/>
        <v>123.6925805405229</v>
      </c>
      <c r="G171" s="110">
        <f t="shared" si="12"/>
        <v>0.2671601206603326</v>
      </c>
      <c r="H171" s="164">
        <v>154774.635</v>
      </c>
      <c r="I171" s="23">
        <v>158462.384</v>
      </c>
      <c r="J171" s="25">
        <f t="shared" si="10"/>
        <v>97.67279217508177</v>
      </c>
      <c r="K171" s="28">
        <f t="shared" si="13"/>
        <v>0.22963722984155616</v>
      </c>
      <c r="L171" s="26">
        <f t="shared" si="14"/>
        <v>19.84525565187086</v>
      </c>
    </row>
    <row r="172" spans="1:12" ht="13.5">
      <c r="A172" s="10"/>
      <c r="B172" s="103">
        <v>246</v>
      </c>
      <c r="C172" s="105" t="s">
        <v>162</v>
      </c>
      <c r="D172" s="154">
        <v>8905.864</v>
      </c>
      <c r="E172" s="120">
        <v>7587.608</v>
      </c>
      <c r="F172" s="90">
        <f t="shared" si="11"/>
        <v>117.37380212578192</v>
      </c>
      <c r="G172" s="112">
        <f t="shared" si="12"/>
        <v>0.07746244543944449</v>
      </c>
      <c r="H172" s="164">
        <v>50038.448</v>
      </c>
      <c r="I172" s="125">
        <v>34216.237</v>
      </c>
      <c r="J172" s="53">
        <f t="shared" si="10"/>
        <v>146.24182080571865</v>
      </c>
      <c r="K172" s="52">
        <f t="shared" si="13"/>
        <v>0.07424143228824771</v>
      </c>
      <c r="L172" s="26">
        <f t="shared" si="14"/>
        <v>17.79804201761014</v>
      </c>
    </row>
    <row r="173" spans="1:12" ht="13.5">
      <c r="A173" s="10"/>
      <c r="B173" s="55"/>
      <c r="C173" s="116" t="s">
        <v>266</v>
      </c>
      <c r="D173" s="151">
        <f>D159+D161+D163+D164+D165+D166+D167+D171+D172</f>
        <v>130468.02000000002</v>
      </c>
      <c r="E173" s="124">
        <f>E159+E161+E163+E164+E165+E166+E167+E171+E172</f>
        <v>111201.40399999998</v>
      </c>
      <c r="F173" s="35">
        <f t="shared" si="11"/>
        <v>117.3258747704301</v>
      </c>
      <c r="G173" s="77">
        <f t="shared" si="12"/>
        <v>1.134799709589362</v>
      </c>
      <c r="H173" s="157">
        <f>H159+H161+H163+H164+H165+H166+H167+H171+H172</f>
        <v>632008.258</v>
      </c>
      <c r="I173" s="3">
        <f>I159+I161+I163+I164+I165+I166+I167+I171+I172</f>
        <v>520671.06600000005</v>
      </c>
      <c r="J173" s="35">
        <f t="shared" si="10"/>
        <v>121.38340293332143</v>
      </c>
      <c r="K173" s="38">
        <f t="shared" si="13"/>
        <v>0.9377029098088812</v>
      </c>
      <c r="L173" s="36">
        <f t="shared" si="14"/>
        <v>20.643404314505016</v>
      </c>
    </row>
    <row r="174" spans="1:12" ht="13.5">
      <c r="A174" s="10"/>
      <c r="B174" s="55"/>
      <c r="C174" s="92" t="s">
        <v>290</v>
      </c>
      <c r="D174" s="151">
        <f>D175-D173</f>
        <v>321841.059</v>
      </c>
      <c r="E174" s="124">
        <f>E175-E173</f>
        <v>94797.49100000007</v>
      </c>
      <c r="F174" s="35">
        <f t="shared" si="11"/>
        <v>339.50377336463447</v>
      </c>
      <c r="G174" s="77">
        <f t="shared" si="12"/>
        <v>2.7993460795000384</v>
      </c>
      <c r="H174" s="157">
        <f>H175-H173</f>
        <v>802651.4960000002</v>
      </c>
      <c r="I174" s="3">
        <f>I175-I173</f>
        <v>384556.74499999994</v>
      </c>
      <c r="J174" s="35">
        <f t="shared" si="10"/>
        <v>208.7212112220266</v>
      </c>
      <c r="K174" s="38">
        <f t="shared" si="13"/>
        <v>1.1908841915189843</v>
      </c>
      <c r="L174" s="36">
        <f t="shared" si="14"/>
        <v>40.09723530123464</v>
      </c>
    </row>
    <row r="175" spans="1:12" ht="14.25" thickBot="1">
      <c r="A175" s="39" t="s">
        <v>291</v>
      </c>
      <c r="B175" s="40" t="s">
        <v>292</v>
      </c>
      <c r="C175" s="93"/>
      <c r="D175" s="152">
        <f>SUM(D151:D172)</f>
        <v>452309.079</v>
      </c>
      <c r="E175" s="122">
        <f>SUM(E151:E172)</f>
        <v>205998.89500000005</v>
      </c>
      <c r="F175" s="41">
        <f t="shared" si="11"/>
        <v>219.5686918611869</v>
      </c>
      <c r="G175" s="79">
        <f t="shared" si="12"/>
        <v>3.934145789089401</v>
      </c>
      <c r="H175" s="156">
        <f>SUM(H151:H172)</f>
        <v>1434659.7540000002</v>
      </c>
      <c r="I175" s="4">
        <f>SUM(I151:I172)</f>
        <v>905227.811</v>
      </c>
      <c r="J175" s="41">
        <f t="shared" si="10"/>
        <v>158.4860447907737</v>
      </c>
      <c r="K175" s="44">
        <f t="shared" si="13"/>
        <v>2.128587101327865</v>
      </c>
      <c r="L175" s="42">
        <f t="shared" si="14"/>
        <v>31.527271726896156</v>
      </c>
    </row>
    <row r="176" spans="1:12" ht="13.5">
      <c r="A176" s="84" t="s">
        <v>10</v>
      </c>
      <c r="B176" s="104">
        <v>133</v>
      </c>
      <c r="C176" s="105" t="s">
        <v>163</v>
      </c>
      <c r="D176" s="169">
        <v>15950.945</v>
      </c>
      <c r="E176" s="119">
        <v>8238.907</v>
      </c>
      <c r="F176" s="85">
        <f t="shared" si="11"/>
        <v>193.6051104837086</v>
      </c>
      <c r="G176" s="111">
        <f t="shared" si="12"/>
        <v>0.13873995906181363</v>
      </c>
      <c r="H176" s="176">
        <v>182418.503</v>
      </c>
      <c r="I176" s="126">
        <v>153349.001</v>
      </c>
      <c r="J176" s="45">
        <f t="shared" si="10"/>
        <v>118.95643389290811</v>
      </c>
      <c r="K176" s="48">
        <f t="shared" si="13"/>
        <v>0.2706520981345787</v>
      </c>
      <c r="L176" s="46">
        <f t="shared" si="14"/>
        <v>8.744148613038448</v>
      </c>
    </row>
    <row r="177" spans="1:12" ht="13.5">
      <c r="A177" s="84"/>
      <c r="B177" s="102">
        <v>134</v>
      </c>
      <c r="C177" s="105" t="s">
        <v>164</v>
      </c>
      <c r="D177" s="154">
        <v>9377.872</v>
      </c>
      <c r="E177" s="120">
        <v>8136.204</v>
      </c>
      <c r="F177" s="88">
        <f t="shared" si="11"/>
        <v>115.26102344533152</v>
      </c>
      <c r="G177" s="110">
        <f t="shared" si="12"/>
        <v>0.08156793076315719</v>
      </c>
      <c r="H177" s="165">
        <v>27098.268</v>
      </c>
      <c r="I177" s="23">
        <v>29726.181</v>
      </c>
      <c r="J177" s="25">
        <f t="shared" si="10"/>
        <v>91.1596010264487</v>
      </c>
      <c r="K177" s="28">
        <f t="shared" si="13"/>
        <v>0.04020536825704086</v>
      </c>
      <c r="L177" s="26">
        <f t="shared" si="14"/>
        <v>34.60690550407133</v>
      </c>
    </row>
    <row r="178" spans="1:12" ht="13.5">
      <c r="A178" s="84"/>
      <c r="B178" s="102">
        <v>135</v>
      </c>
      <c r="C178" s="105" t="s">
        <v>165</v>
      </c>
      <c r="D178" s="154">
        <v>29592.256</v>
      </c>
      <c r="E178" s="120">
        <v>24790.234</v>
      </c>
      <c r="F178" s="88">
        <f t="shared" si="11"/>
        <v>119.37061989814215</v>
      </c>
      <c r="G178" s="110">
        <f t="shared" si="12"/>
        <v>0.257390918593645</v>
      </c>
      <c r="H178" s="165">
        <v>51635.152</v>
      </c>
      <c r="I178" s="23">
        <v>40270.72</v>
      </c>
      <c r="J178" s="25">
        <f t="shared" si="10"/>
        <v>128.2200864548734</v>
      </c>
      <c r="K178" s="28">
        <f t="shared" si="13"/>
        <v>0.07661044245219953</v>
      </c>
      <c r="L178" s="26">
        <f t="shared" si="14"/>
        <v>57.31029125274968</v>
      </c>
    </row>
    <row r="179" spans="1:12" ht="13.5">
      <c r="A179" s="84"/>
      <c r="B179" s="102">
        <v>137</v>
      </c>
      <c r="C179" s="105" t="s">
        <v>166</v>
      </c>
      <c r="D179" s="154">
        <v>243923.99</v>
      </c>
      <c r="E179" s="120">
        <v>223818.64</v>
      </c>
      <c r="F179" s="88">
        <f t="shared" si="11"/>
        <v>108.98287559963727</v>
      </c>
      <c r="G179" s="110">
        <f t="shared" si="12"/>
        <v>2.121630059334681</v>
      </c>
      <c r="H179" s="165">
        <v>567925.844</v>
      </c>
      <c r="I179" s="23">
        <v>502293.918</v>
      </c>
      <c r="J179" s="25">
        <f t="shared" si="10"/>
        <v>113.06643852295262</v>
      </c>
      <c r="K179" s="28">
        <f t="shared" si="13"/>
        <v>0.8426246172157844</v>
      </c>
      <c r="L179" s="26">
        <f t="shared" si="14"/>
        <v>42.949971827659944</v>
      </c>
    </row>
    <row r="180" spans="1:12" ht="13.5">
      <c r="A180" s="84"/>
      <c r="B180" s="102">
        <v>138</v>
      </c>
      <c r="C180" s="105" t="s">
        <v>167</v>
      </c>
      <c r="D180" s="154">
        <v>70117.286</v>
      </c>
      <c r="E180" s="120">
        <v>54361.295</v>
      </c>
      <c r="F180" s="88">
        <f t="shared" si="11"/>
        <v>128.98384043279322</v>
      </c>
      <c r="G180" s="110">
        <f t="shared" si="12"/>
        <v>0.6098741729198789</v>
      </c>
      <c r="H180" s="165">
        <v>124536.887</v>
      </c>
      <c r="I180" s="23">
        <v>114814.637</v>
      </c>
      <c r="J180" s="25">
        <f t="shared" si="10"/>
        <v>108.4677792431639</v>
      </c>
      <c r="K180" s="28">
        <f t="shared" si="13"/>
        <v>0.18477385356955228</v>
      </c>
      <c r="L180" s="26">
        <f t="shared" si="14"/>
        <v>56.30242387542575</v>
      </c>
    </row>
    <row r="181" spans="1:12" ht="13.5">
      <c r="A181" s="84"/>
      <c r="B181" s="102">
        <v>140</v>
      </c>
      <c r="C181" s="105" t="s">
        <v>168</v>
      </c>
      <c r="D181" s="154">
        <v>56347.319</v>
      </c>
      <c r="E181" s="120">
        <v>40463.672</v>
      </c>
      <c r="F181" s="88">
        <f t="shared" si="11"/>
        <v>139.2540919173129</v>
      </c>
      <c r="G181" s="110">
        <f t="shared" si="12"/>
        <v>0.49010417447386057</v>
      </c>
      <c r="H181" s="165">
        <v>100032.953</v>
      </c>
      <c r="I181" s="23">
        <v>152552.733</v>
      </c>
      <c r="J181" s="25">
        <f t="shared" si="10"/>
        <v>65.57270462011321</v>
      </c>
      <c r="K181" s="28">
        <f t="shared" si="13"/>
        <v>0.14841766688573085</v>
      </c>
      <c r="L181" s="26">
        <f t="shared" si="14"/>
        <v>56.328756984710836</v>
      </c>
    </row>
    <row r="182" spans="1:12" ht="13.5">
      <c r="A182" s="84"/>
      <c r="B182" s="102">
        <v>141</v>
      </c>
      <c r="C182" s="105" t="s">
        <v>169</v>
      </c>
      <c r="D182" s="154">
        <v>228857.666</v>
      </c>
      <c r="E182" s="120">
        <v>182529.634</v>
      </c>
      <c r="F182" s="88">
        <f t="shared" si="11"/>
        <v>125.38110167908407</v>
      </c>
      <c r="G182" s="110">
        <f t="shared" si="12"/>
        <v>1.9905844582764354</v>
      </c>
      <c r="H182" s="165">
        <v>273822.125</v>
      </c>
      <c r="I182" s="23">
        <v>217748.282</v>
      </c>
      <c r="J182" s="25">
        <f t="shared" si="10"/>
        <v>125.75168101670717</v>
      </c>
      <c r="K182" s="28">
        <f t="shared" si="13"/>
        <v>0.4062665323315303</v>
      </c>
      <c r="L182" s="26">
        <f t="shared" si="14"/>
        <v>83.57895330773582</v>
      </c>
    </row>
    <row r="183" spans="1:12" ht="13.5">
      <c r="A183" s="84"/>
      <c r="B183" s="102">
        <v>143</v>
      </c>
      <c r="C183" s="105" t="s">
        <v>170</v>
      </c>
      <c r="D183" s="154">
        <v>35714.896</v>
      </c>
      <c r="E183" s="120">
        <v>28637.242</v>
      </c>
      <c r="F183" s="88">
        <f t="shared" si="11"/>
        <v>124.71485906359278</v>
      </c>
      <c r="G183" s="110">
        <f t="shared" si="12"/>
        <v>0.3106451190783325</v>
      </c>
      <c r="H183" s="165">
        <v>155104.478</v>
      </c>
      <c r="I183" s="23">
        <v>106230.725</v>
      </c>
      <c r="J183" s="25">
        <f t="shared" si="10"/>
        <v>146.0071725953108</v>
      </c>
      <c r="K183" s="28">
        <f t="shared" si="13"/>
        <v>0.2301266138598265</v>
      </c>
      <c r="L183" s="26">
        <f t="shared" si="14"/>
        <v>23.02634744046526</v>
      </c>
    </row>
    <row r="184" spans="1:12" ht="13.5">
      <c r="A184" s="84"/>
      <c r="B184" s="102">
        <v>144</v>
      </c>
      <c r="C184" s="105" t="s">
        <v>171</v>
      </c>
      <c r="D184" s="154">
        <v>6209.214</v>
      </c>
      <c r="E184" s="120">
        <v>7312.393</v>
      </c>
      <c r="F184" s="88">
        <f t="shared" si="11"/>
        <v>84.9135707011371</v>
      </c>
      <c r="G184" s="110">
        <f t="shared" si="12"/>
        <v>0.054007213752291165</v>
      </c>
      <c r="H184" s="165">
        <v>19147.202</v>
      </c>
      <c r="I184" s="23">
        <v>23634.87</v>
      </c>
      <c r="J184" s="25">
        <f t="shared" si="10"/>
        <v>81.01251244453641</v>
      </c>
      <c r="K184" s="28">
        <f t="shared" si="13"/>
        <v>0.028408469039495413</v>
      </c>
      <c r="L184" s="26">
        <f t="shared" si="14"/>
        <v>32.42883216043786</v>
      </c>
    </row>
    <row r="185" spans="1:12" ht="13.5">
      <c r="A185" s="84"/>
      <c r="B185" s="102">
        <v>145</v>
      </c>
      <c r="C185" s="105" t="s">
        <v>172</v>
      </c>
      <c r="D185" s="154">
        <v>6044.685</v>
      </c>
      <c r="E185" s="120">
        <v>8377.613</v>
      </c>
      <c r="F185" s="88">
        <f t="shared" si="11"/>
        <v>72.15283160012285</v>
      </c>
      <c r="G185" s="110">
        <f t="shared" si="12"/>
        <v>0.05257615454391944</v>
      </c>
      <c r="H185" s="165">
        <v>19472.539</v>
      </c>
      <c r="I185" s="23">
        <v>26126.656</v>
      </c>
      <c r="J185" s="25">
        <f t="shared" si="10"/>
        <v>74.5313100918847</v>
      </c>
      <c r="K185" s="28">
        <f t="shared" si="13"/>
        <v>0.028891167560767726</v>
      </c>
      <c r="L185" s="26">
        <f t="shared" si="14"/>
        <v>31.04209985148829</v>
      </c>
    </row>
    <row r="186" spans="1:12" ht="13.5">
      <c r="A186" s="84"/>
      <c r="B186" s="102">
        <v>146</v>
      </c>
      <c r="C186" s="105" t="s">
        <v>173</v>
      </c>
      <c r="D186" s="154">
        <v>5975.884</v>
      </c>
      <c r="E186" s="120">
        <v>5446.667</v>
      </c>
      <c r="F186" s="88">
        <f t="shared" si="11"/>
        <v>109.71634579459328</v>
      </c>
      <c r="G186" s="110">
        <f t="shared" si="12"/>
        <v>0.05197772931435392</v>
      </c>
      <c r="H186" s="165">
        <v>26038.054</v>
      </c>
      <c r="I186" s="23">
        <v>24585.47</v>
      </c>
      <c r="J186" s="25">
        <f t="shared" si="10"/>
        <v>105.90830274955086</v>
      </c>
      <c r="K186" s="28">
        <f t="shared" si="13"/>
        <v>0.038632341733675225</v>
      </c>
      <c r="L186" s="26">
        <f t="shared" si="14"/>
        <v>22.950578411120894</v>
      </c>
    </row>
    <row r="187" spans="1:12" ht="13.5">
      <c r="A187" s="84"/>
      <c r="B187" s="102">
        <v>147</v>
      </c>
      <c r="C187" s="105" t="s">
        <v>174</v>
      </c>
      <c r="D187" s="154">
        <v>209820.246</v>
      </c>
      <c r="E187" s="120">
        <v>158936.954</v>
      </c>
      <c r="F187" s="88">
        <f t="shared" si="11"/>
        <v>132.01476479787075</v>
      </c>
      <c r="G187" s="110">
        <f t="shared" si="12"/>
        <v>1.8249986029278933</v>
      </c>
      <c r="H187" s="165">
        <v>642624.66</v>
      </c>
      <c r="I187" s="23">
        <v>605373.245</v>
      </c>
      <c r="J187" s="25">
        <f t="shared" si="10"/>
        <v>106.15346239822674</v>
      </c>
      <c r="K187" s="28">
        <f t="shared" si="13"/>
        <v>0.953454335397217</v>
      </c>
      <c r="L187" s="26">
        <f t="shared" si="14"/>
        <v>32.650512664733405</v>
      </c>
    </row>
    <row r="188" spans="1:12" ht="13.5">
      <c r="A188" s="84"/>
      <c r="B188" s="102">
        <v>149</v>
      </c>
      <c r="C188" s="105" t="s">
        <v>175</v>
      </c>
      <c r="D188" s="154">
        <v>21064.511</v>
      </c>
      <c r="E188" s="120">
        <v>10531.372</v>
      </c>
      <c r="F188" s="88">
        <f t="shared" si="11"/>
        <v>200.01677844064383</v>
      </c>
      <c r="G188" s="110">
        <f t="shared" si="12"/>
        <v>0.18321731996424806</v>
      </c>
      <c r="H188" s="165">
        <v>26305.218</v>
      </c>
      <c r="I188" s="23">
        <v>16463.354</v>
      </c>
      <c r="J188" s="25">
        <f t="shared" si="10"/>
        <v>159.78043113207673</v>
      </c>
      <c r="K188" s="28">
        <f t="shared" si="13"/>
        <v>0.03902872968751139</v>
      </c>
      <c r="L188" s="26">
        <f t="shared" si="14"/>
        <v>80.07731013671886</v>
      </c>
    </row>
    <row r="189" spans="1:12" ht="13.5">
      <c r="A189" s="84"/>
      <c r="B189" s="103">
        <v>158</v>
      </c>
      <c r="C189" s="105" t="s">
        <v>176</v>
      </c>
      <c r="D189" s="158">
        <v>0.386</v>
      </c>
      <c r="E189" s="120">
        <v>0</v>
      </c>
      <c r="F189" s="88">
        <v>0</v>
      </c>
      <c r="G189" s="112">
        <f t="shared" si="12"/>
        <v>3.3573950758315613E-06</v>
      </c>
      <c r="H189" s="164">
        <v>303.877</v>
      </c>
      <c r="I189" s="125">
        <v>134.508</v>
      </c>
      <c r="J189" s="53">
        <f t="shared" si="10"/>
        <v>225.91741755137238</v>
      </c>
      <c r="K189" s="52">
        <f t="shared" si="13"/>
        <v>0.00045085858217376866</v>
      </c>
      <c r="L189" s="26">
        <f t="shared" si="14"/>
        <v>0.12702507922613426</v>
      </c>
    </row>
    <row r="190" spans="1:12" ht="14.25" thickBot="1">
      <c r="A190" s="39" t="s">
        <v>11</v>
      </c>
      <c r="B190" s="40" t="s">
        <v>273</v>
      </c>
      <c r="C190" s="93"/>
      <c r="D190" s="152">
        <f>SUM(D176:D189)</f>
        <v>938997.1560000001</v>
      </c>
      <c r="E190" s="122">
        <f>SUM(E176:E189)</f>
        <v>761580.827</v>
      </c>
      <c r="F190" s="41">
        <f t="shared" si="11"/>
        <v>123.29579772889949</v>
      </c>
      <c r="G190" s="79">
        <f t="shared" si="12"/>
        <v>8.167317170399587</v>
      </c>
      <c r="H190" s="156">
        <f>SUM(H176:H189)</f>
        <v>2216465.76</v>
      </c>
      <c r="I190" s="4">
        <f>SUM(I176:I189)</f>
        <v>2013304.3</v>
      </c>
      <c r="J190" s="41">
        <f t="shared" si="10"/>
        <v>110.09094651017234</v>
      </c>
      <c r="K190" s="44">
        <f t="shared" si="13"/>
        <v>3.2885430947070837</v>
      </c>
      <c r="L190" s="42">
        <f t="shared" si="14"/>
        <v>42.364613654126565</v>
      </c>
    </row>
    <row r="191" spans="1:12" ht="13.5">
      <c r="A191" s="84" t="s">
        <v>12</v>
      </c>
      <c r="B191" s="104">
        <v>501</v>
      </c>
      <c r="C191" s="105" t="s">
        <v>177</v>
      </c>
      <c r="D191" s="154">
        <v>6049.873</v>
      </c>
      <c r="E191" s="119">
        <v>6334.324</v>
      </c>
      <c r="F191" s="85">
        <f t="shared" si="11"/>
        <v>95.50937084999124</v>
      </c>
      <c r="G191" s="111">
        <f t="shared" si="12"/>
        <v>0.05262127932540495</v>
      </c>
      <c r="H191" s="163">
        <v>23479.195</v>
      </c>
      <c r="I191" s="126">
        <v>24288.081</v>
      </c>
      <c r="J191" s="45">
        <f t="shared" si="10"/>
        <v>96.66961749674667</v>
      </c>
      <c r="K191" s="48">
        <f t="shared" si="13"/>
        <v>0.03483579398335984</v>
      </c>
      <c r="L191" s="46">
        <f t="shared" si="14"/>
        <v>25.766952401903044</v>
      </c>
    </row>
    <row r="192" spans="1:12" ht="13.5">
      <c r="A192" s="84"/>
      <c r="B192" s="102">
        <v>502</v>
      </c>
      <c r="C192" s="105" t="s">
        <v>178</v>
      </c>
      <c r="D192" s="154">
        <v>12.504</v>
      </c>
      <c r="E192" s="120">
        <v>51.579</v>
      </c>
      <c r="F192" s="88">
        <f t="shared" si="11"/>
        <v>24.24242424242424</v>
      </c>
      <c r="G192" s="110">
        <f t="shared" si="12"/>
        <v>0.00010875872546165243</v>
      </c>
      <c r="H192" s="164">
        <v>372.411</v>
      </c>
      <c r="I192" s="23">
        <v>395.776</v>
      </c>
      <c r="J192" s="25">
        <f t="shared" si="10"/>
        <v>94.09640806921087</v>
      </c>
      <c r="K192" s="28">
        <f t="shared" si="13"/>
        <v>0.0005525416383797239</v>
      </c>
      <c r="L192" s="26">
        <f t="shared" si="14"/>
        <v>3.357580737411086</v>
      </c>
    </row>
    <row r="193" spans="1:12" ht="13.5">
      <c r="A193" s="84"/>
      <c r="B193" s="102">
        <v>503</v>
      </c>
      <c r="C193" s="105" t="s">
        <v>179</v>
      </c>
      <c r="D193" s="154">
        <v>11786.983</v>
      </c>
      <c r="E193" s="120">
        <v>19411.206</v>
      </c>
      <c r="F193" s="88">
        <f t="shared" si="11"/>
        <v>60.722569221098375</v>
      </c>
      <c r="G193" s="110">
        <f t="shared" si="12"/>
        <v>0.10252217275417183</v>
      </c>
      <c r="H193" s="164">
        <v>83951.908</v>
      </c>
      <c r="I193" s="23">
        <v>67197.926</v>
      </c>
      <c r="J193" s="25">
        <f t="shared" si="10"/>
        <v>124.93229032098398</v>
      </c>
      <c r="K193" s="28">
        <f t="shared" si="13"/>
        <v>0.12455841742436138</v>
      </c>
      <c r="L193" s="26">
        <f t="shared" si="14"/>
        <v>14.040160945478453</v>
      </c>
    </row>
    <row r="194" spans="1:12" ht="13.5">
      <c r="A194" s="84"/>
      <c r="B194" s="102">
        <v>504</v>
      </c>
      <c r="C194" s="105" t="s">
        <v>180</v>
      </c>
      <c r="D194" s="154">
        <v>1792.904</v>
      </c>
      <c r="E194" s="120">
        <v>1404.475</v>
      </c>
      <c r="F194" s="88">
        <f t="shared" si="11"/>
        <v>127.65652646006515</v>
      </c>
      <c r="G194" s="110">
        <f t="shared" si="12"/>
        <v>0.015594526064867121</v>
      </c>
      <c r="H194" s="164">
        <v>10824.828</v>
      </c>
      <c r="I194" s="23">
        <v>7938.288</v>
      </c>
      <c r="J194" s="25">
        <f t="shared" si="10"/>
        <v>136.36224838403444</v>
      </c>
      <c r="K194" s="28">
        <f t="shared" si="13"/>
        <v>0.016060664691157644</v>
      </c>
      <c r="L194" s="26">
        <f t="shared" si="14"/>
        <v>16.56288672669903</v>
      </c>
    </row>
    <row r="195" spans="1:12" ht="13.5">
      <c r="A195" s="84"/>
      <c r="B195" s="102">
        <v>505</v>
      </c>
      <c r="C195" s="105" t="s">
        <v>181</v>
      </c>
      <c r="D195" s="154">
        <v>6220.038</v>
      </c>
      <c r="E195" s="120">
        <v>6766.287</v>
      </c>
      <c r="F195" s="88">
        <f t="shared" si="11"/>
        <v>91.92690171138173</v>
      </c>
      <c r="G195" s="110">
        <f t="shared" si="12"/>
        <v>0.054101359981049715</v>
      </c>
      <c r="H195" s="164">
        <v>30514.575</v>
      </c>
      <c r="I195" s="23">
        <v>22457.261</v>
      </c>
      <c r="J195" s="25">
        <f t="shared" si="10"/>
        <v>135.87843593214686</v>
      </c>
      <c r="K195" s="28">
        <f t="shared" si="13"/>
        <v>0.04527410110056084</v>
      </c>
      <c r="L195" s="26">
        <f t="shared" si="14"/>
        <v>20.383826417375957</v>
      </c>
    </row>
    <row r="196" spans="1:12" ht="13.5">
      <c r="A196" s="84"/>
      <c r="B196" s="102">
        <v>506</v>
      </c>
      <c r="C196" s="105" t="s">
        <v>182</v>
      </c>
      <c r="D196" s="154">
        <v>16245.662</v>
      </c>
      <c r="E196" s="120">
        <v>12970.712</v>
      </c>
      <c r="F196" s="88">
        <f t="shared" si="11"/>
        <v>125.24880669619371</v>
      </c>
      <c r="G196" s="110">
        <f t="shared" si="12"/>
        <v>0.14130338238969925</v>
      </c>
      <c r="H196" s="164">
        <v>127506.143</v>
      </c>
      <c r="I196" s="23">
        <v>126860.488</v>
      </c>
      <c r="J196" s="25">
        <f t="shared" si="10"/>
        <v>100.50894885411445</v>
      </c>
      <c r="K196" s="28">
        <f t="shared" si="13"/>
        <v>0.18917930232108976</v>
      </c>
      <c r="L196" s="26">
        <f t="shared" si="14"/>
        <v>12.741081815956115</v>
      </c>
    </row>
    <row r="197" spans="1:12" ht="13.5">
      <c r="A197" s="84"/>
      <c r="B197" s="102">
        <v>507</v>
      </c>
      <c r="C197" s="105" t="s">
        <v>183</v>
      </c>
      <c r="D197" s="154">
        <v>3186.301</v>
      </c>
      <c r="E197" s="120">
        <v>2405.476</v>
      </c>
      <c r="F197" s="88">
        <f t="shared" si="11"/>
        <v>132.4603113895129</v>
      </c>
      <c r="G197" s="110">
        <f t="shared" si="12"/>
        <v>0.02771417431999269</v>
      </c>
      <c r="H197" s="164">
        <v>8108.164</v>
      </c>
      <c r="I197" s="23">
        <v>9764.31</v>
      </c>
      <c r="J197" s="25">
        <f t="shared" si="10"/>
        <v>83.03878103009839</v>
      </c>
      <c r="K197" s="28">
        <f t="shared" si="13"/>
        <v>0.0120299835955745</v>
      </c>
      <c r="L197" s="26">
        <f t="shared" si="14"/>
        <v>39.297441442970324</v>
      </c>
    </row>
    <row r="198" spans="1:12" ht="13.5">
      <c r="A198" s="84"/>
      <c r="B198" s="102">
        <v>508</v>
      </c>
      <c r="C198" s="105" t="s">
        <v>184</v>
      </c>
      <c r="D198" s="154">
        <v>5.673</v>
      </c>
      <c r="E198" s="120">
        <v>0.817</v>
      </c>
      <c r="F198" s="88">
        <f t="shared" si="11"/>
        <v>694.3696450428397</v>
      </c>
      <c r="G198" s="110">
        <f t="shared" si="12"/>
        <v>4.9343270117078876E-05</v>
      </c>
      <c r="H198" s="164">
        <v>31.39</v>
      </c>
      <c r="I198" s="23">
        <v>13.162</v>
      </c>
      <c r="J198" s="25">
        <f t="shared" si="10"/>
        <v>238.48959124753074</v>
      </c>
      <c r="K198" s="28">
        <f t="shared" si="13"/>
        <v>4.6572958448433406E-05</v>
      </c>
      <c r="L198" s="26">
        <f t="shared" si="14"/>
        <v>18.072634597005415</v>
      </c>
    </row>
    <row r="199" spans="1:12" ht="13.5">
      <c r="A199" s="84"/>
      <c r="B199" s="102">
        <v>509</v>
      </c>
      <c r="C199" s="105" t="s">
        <v>185</v>
      </c>
      <c r="D199" s="154">
        <v>797.756</v>
      </c>
      <c r="E199" s="120">
        <v>483.498</v>
      </c>
      <c r="F199" s="88">
        <f t="shared" si="11"/>
        <v>164.996752830415</v>
      </c>
      <c r="G199" s="110">
        <f t="shared" si="12"/>
        <v>0.006938813642785188</v>
      </c>
      <c r="H199" s="164">
        <v>2803.244</v>
      </c>
      <c r="I199" s="23">
        <v>1587.321</v>
      </c>
      <c r="J199" s="25">
        <f t="shared" si="10"/>
        <v>176.60221215494536</v>
      </c>
      <c r="K199" s="28">
        <f t="shared" si="13"/>
        <v>0.004159138780911763</v>
      </c>
      <c r="L199" s="26">
        <f t="shared" si="14"/>
        <v>28.458314723941257</v>
      </c>
    </row>
    <row r="200" spans="1:12" ht="13.5">
      <c r="A200" s="84"/>
      <c r="B200" s="102">
        <v>510</v>
      </c>
      <c r="C200" s="105" t="s">
        <v>186</v>
      </c>
      <c r="D200" s="154">
        <v>186.825</v>
      </c>
      <c r="E200" s="120">
        <v>195.042</v>
      </c>
      <c r="F200" s="88">
        <f t="shared" si="11"/>
        <v>95.7870612483465</v>
      </c>
      <c r="G200" s="110">
        <f t="shared" si="12"/>
        <v>0.0016249879146171796</v>
      </c>
      <c r="H200" s="164">
        <v>4848.371</v>
      </c>
      <c r="I200" s="23">
        <v>3706.495</v>
      </c>
      <c r="J200" s="25">
        <f t="shared" si="10"/>
        <v>130.80743397738294</v>
      </c>
      <c r="K200" s="28">
        <f t="shared" si="13"/>
        <v>0.007193468656438023</v>
      </c>
      <c r="L200" s="26">
        <f t="shared" si="14"/>
        <v>3.8533561066180786</v>
      </c>
    </row>
    <row r="201" spans="1:12" ht="13.5">
      <c r="A201" s="84"/>
      <c r="B201" s="102">
        <v>511</v>
      </c>
      <c r="C201" s="105" t="s">
        <v>187</v>
      </c>
      <c r="D201" s="154">
        <v>62.225</v>
      </c>
      <c r="E201" s="120">
        <v>13.787</v>
      </c>
      <c r="F201" s="88">
        <f t="shared" si="11"/>
        <v>451.33096395154854</v>
      </c>
      <c r="G201" s="110">
        <f t="shared" si="12"/>
        <v>0.0005412277424705152</v>
      </c>
      <c r="H201" s="164">
        <v>348.712</v>
      </c>
      <c r="I201" s="23">
        <v>457.701</v>
      </c>
      <c r="J201" s="25">
        <f t="shared" si="10"/>
        <v>76.18772954395992</v>
      </c>
      <c r="K201" s="28">
        <f t="shared" si="13"/>
        <v>0.0005173797224106438</v>
      </c>
      <c r="L201" s="26">
        <f t="shared" si="14"/>
        <v>17.844238225240314</v>
      </c>
    </row>
    <row r="202" spans="1:12" ht="13.5">
      <c r="A202" s="84"/>
      <c r="B202" s="102">
        <v>512</v>
      </c>
      <c r="C202" s="105" t="s">
        <v>188</v>
      </c>
      <c r="D202" s="154">
        <v>12.877</v>
      </c>
      <c r="E202" s="120">
        <v>11.36</v>
      </c>
      <c r="F202" s="88">
        <f t="shared" si="11"/>
        <v>113.35387323943664</v>
      </c>
      <c r="G202" s="110">
        <f t="shared" si="12"/>
        <v>0.00011200304764632905</v>
      </c>
      <c r="H202" s="164">
        <v>55.281</v>
      </c>
      <c r="I202" s="23">
        <v>26.685</v>
      </c>
      <c r="J202" s="25">
        <f aca="true" t="shared" si="15" ref="J202:J250">H202/I202*100</f>
        <v>207.16132658797076</v>
      </c>
      <c r="K202" s="28">
        <f t="shared" si="13"/>
        <v>8.201974246536626E-05</v>
      </c>
      <c r="L202" s="26">
        <f t="shared" si="14"/>
        <v>23.293717552142688</v>
      </c>
    </row>
    <row r="203" spans="1:12" ht="13.5">
      <c r="A203" s="84"/>
      <c r="B203" s="102">
        <v>513</v>
      </c>
      <c r="C203" s="105" t="s">
        <v>189</v>
      </c>
      <c r="D203" s="154">
        <v>54.825</v>
      </c>
      <c r="E203" s="120">
        <v>63.467</v>
      </c>
      <c r="F203" s="88">
        <f aca="true" t="shared" si="16" ref="F203:F250">D203/E203*100</f>
        <v>86.3834748767076</v>
      </c>
      <c r="G203" s="110">
        <f aca="true" t="shared" si="17" ref="G203:G253">D203/$D$8*100</f>
        <v>0.0004768631736592367</v>
      </c>
      <c r="H203" s="164">
        <v>1554.088</v>
      </c>
      <c r="I203" s="23">
        <v>2233.592</v>
      </c>
      <c r="J203" s="25">
        <f t="shared" si="15"/>
        <v>69.5779712678054</v>
      </c>
      <c r="K203" s="28">
        <f aca="true" t="shared" si="18" ref="K203:K253">H203/$H$8*100</f>
        <v>0.0023057813268304865</v>
      </c>
      <c r="L203" s="26">
        <f aca="true" t="shared" si="19" ref="L203:L250">D203/H203*100</f>
        <v>3.527792505958479</v>
      </c>
    </row>
    <row r="204" spans="1:12" ht="13.5">
      <c r="A204" s="84"/>
      <c r="B204" s="102">
        <v>514</v>
      </c>
      <c r="C204" s="105" t="s">
        <v>190</v>
      </c>
      <c r="D204" s="154">
        <v>104.337</v>
      </c>
      <c r="E204" s="120">
        <v>156.995</v>
      </c>
      <c r="F204" s="88">
        <f t="shared" si="16"/>
        <v>66.45880442052294</v>
      </c>
      <c r="G204" s="110">
        <f t="shared" si="17"/>
        <v>0.0009075143264949162</v>
      </c>
      <c r="H204" s="164">
        <v>811.921</v>
      </c>
      <c r="I204" s="23">
        <v>2195.673</v>
      </c>
      <c r="J204" s="25">
        <f t="shared" si="15"/>
        <v>36.97822945402162</v>
      </c>
      <c r="K204" s="28">
        <f t="shared" si="18"/>
        <v>0.0012046372410452534</v>
      </c>
      <c r="L204" s="26">
        <f t="shared" si="19"/>
        <v>12.850634482911513</v>
      </c>
    </row>
    <row r="205" spans="1:12" ht="13.5">
      <c r="A205" s="84"/>
      <c r="B205" s="102">
        <v>515</v>
      </c>
      <c r="C205" s="105" t="s">
        <v>191</v>
      </c>
      <c r="D205" s="154">
        <v>481.512</v>
      </c>
      <c r="E205" s="120">
        <v>4131.371</v>
      </c>
      <c r="F205" s="88">
        <f t="shared" si="16"/>
        <v>11.655017184368093</v>
      </c>
      <c r="G205" s="110">
        <f t="shared" si="17"/>
        <v>0.004188150305061675</v>
      </c>
      <c r="H205" s="164">
        <v>171242.869</v>
      </c>
      <c r="I205" s="23">
        <v>138667.295</v>
      </c>
      <c r="J205" s="25">
        <f t="shared" si="15"/>
        <v>123.4918940331244</v>
      </c>
      <c r="K205" s="28">
        <f t="shared" si="18"/>
        <v>0.2540709468788635</v>
      </c>
      <c r="L205" s="26">
        <f t="shared" si="19"/>
        <v>0.2811865993672414</v>
      </c>
    </row>
    <row r="206" spans="1:12" ht="13.5">
      <c r="A206" s="84"/>
      <c r="B206" s="102">
        <v>516</v>
      </c>
      <c r="C206" s="105" t="s">
        <v>192</v>
      </c>
      <c r="D206" s="154">
        <v>432.219</v>
      </c>
      <c r="E206" s="120">
        <v>237.889</v>
      </c>
      <c r="F206" s="88">
        <f t="shared" si="16"/>
        <v>181.6893593230456</v>
      </c>
      <c r="G206" s="110">
        <f t="shared" si="17"/>
        <v>0.0037594039955462216</v>
      </c>
      <c r="H206" s="164">
        <v>5175.993</v>
      </c>
      <c r="I206" s="23">
        <v>3756.355</v>
      </c>
      <c r="J206" s="25">
        <f t="shared" si="15"/>
        <v>137.79296685217452</v>
      </c>
      <c r="K206" s="28">
        <f t="shared" si="18"/>
        <v>0.007679557404217336</v>
      </c>
      <c r="L206" s="26">
        <f t="shared" si="19"/>
        <v>8.350455651698137</v>
      </c>
    </row>
    <row r="207" spans="1:12" ht="13.5">
      <c r="A207" s="84"/>
      <c r="B207" s="102">
        <v>517</v>
      </c>
      <c r="C207" s="105" t="s">
        <v>193</v>
      </c>
      <c r="D207" s="154">
        <v>2880.854</v>
      </c>
      <c r="E207" s="120">
        <v>2050.97</v>
      </c>
      <c r="F207" s="88">
        <f t="shared" si="16"/>
        <v>140.46300043394103</v>
      </c>
      <c r="G207" s="110">
        <f t="shared" si="17"/>
        <v>0.025057422367330714</v>
      </c>
      <c r="H207" s="164">
        <v>10225.252</v>
      </c>
      <c r="I207" s="23">
        <v>9608.294</v>
      </c>
      <c r="J207" s="25">
        <f t="shared" si="15"/>
        <v>106.42109827197213</v>
      </c>
      <c r="K207" s="28">
        <f t="shared" si="18"/>
        <v>0.015171081125223338</v>
      </c>
      <c r="L207" s="26">
        <f t="shared" si="19"/>
        <v>28.17391688732952</v>
      </c>
    </row>
    <row r="208" spans="1:12" ht="13.5">
      <c r="A208" s="84"/>
      <c r="B208" s="102">
        <v>518</v>
      </c>
      <c r="C208" s="105" t="s">
        <v>194</v>
      </c>
      <c r="D208" s="154">
        <v>52.253</v>
      </c>
      <c r="E208" s="120">
        <v>29.811</v>
      </c>
      <c r="F208" s="88">
        <f t="shared" si="16"/>
        <v>175.280936567039</v>
      </c>
      <c r="G208" s="110">
        <f t="shared" si="17"/>
        <v>0.0004544921370399652</v>
      </c>
      <c r="H208" s="164">
        <v>2121.271</v>
      </c>
      <c r="I208" s="23">
        <v>1652.619</v>
      </c>
      <c r="J208" s="25">
        <f t="shared" si="15"/>
        <v>128.3581394138637</v>
      </c>
      <c r="K208" s="28">
        <f t="shared" si="18"/>
        <v>0.00314730379550388</v>
      </c>
      <c r="L208" s="26">
        <f t="shared" si="19"/>
        <v>2.4632873404671067</v>
      </c>
    </row>
    <row r="209" spans="1:12" ht="13.5">
      <c r="A209" s="84"/>
      <c r="B209" s="102">
        <v>519</v>
      </c>
      <c r="C209" s="105" t="s">
        <v>195</v>
      </c>
      <c r="D209" s="154">
        <v>330.137</v>
      </c>
      <c r="E209" s="120">
        <v>141.833</v>
      </c>
      <c r="F209" s="88">
        <f t="shared" si="16"/>
        <v>232.76458934098554</v>
      </c>
      <c r="G209" s="110">
        <f t="shared" si="17"/>
        <v>0.002871503466709337</v>
      </c>
      <c r="H209" s="164">
        <v>2110.979</v>
      </c>
      <c r="I209" s="23">
        <v>2800.718</v>
      </c>
      <c r="J209" s="25">
        <f t="shared" si="15"/>
        <v>75.37277940870877</v>
      </c>
      <c r="K209" s="28">
        <f t="shared" si="18"/>
        <v>0.0031320336811887697</v>
      </c>
      <c r="L209" s="26">
        <f t="shared" si="19"/>
        <v>15.639047096157753</v>
      </c>
    </row>
    <row r="210" spans="1:12" ht="13.5">
      <c r="A210" s="84"/>
      <c r="B210" s="102">
        <v>520</v>
      </c>
      <c r="C210" s="105" t="s">
        <v>196</v>
      </c>
      <c r="D210" s="154">
        <v>385.295</v>
      </c>
      <c r="E210" s="120">
        <v>36.479</v>
      </c>
      <c r="F210" s="88">
        <f t="shared" si="16"/>
        <v>1056.2104224348254</v>
      </c>
      <c r="G210" s="110">
        <f t="shared" si="17"/>
        <v>0.0033512630459650813</v>
      </c>
      <c r="H210" s="164">
        <v>1565.82</v>
      </c>
      <c r="I210" s="23">
        <v>1131.849</v>
      </c>
      <c r="J210" s="25">
        <f t="shared" si="15"/>
        <v>138.3417752721432</v>
      </c>
      <c r="K210" s="28">
        <f t="shared" si="18"/>
        <v>0.0023231879515044915</v>
      </c>
      <c r="L210" s="26">
        <f t="shared" si="19"/>
        <v>24.606595905021013</v>
      </c>
    </row>
    <row r="211" spans="1:12" ht="13.5">
      <c r="A211" s="84"/>
      <c r="B211" s="102">
        <v>521</v>
      </c>
      <c r="C211" s="105" t="s">
        <v>197</v>
      </c>
      <c r="D211" s="154">
        <v>105.229</v>
      </c>
      <c r="E211" s="120">
        <v>50.08</v>
      </c>
      <c r="F211" s="88">
        <f t="shared" si="16"/>
        <v>210.1218051118211</v>
      </c>
      <c r="G211" s="110">
        <f t="shared" si="17"/>
        <v>0.0009152728664110864</v>
      </c>
      <c r="H211" s="164">
        <v>1209.476</v>
      </c>
      <c r="I211" s="23">
        <v>376.596</v>
      </c>
      <c r="J211" s="25">
        <f t="shared" si="15"/>
        <v>321.160076049666</v>
      </c>
      <c r="K211" s="28">
        <f t="shared" si="18"/>
        <v>0.0017944847241916995</v>
      </c>
      <c r="L211" s="26">
        <f t="shared" si="19"/>
        <v>8.700379337828943</v>
      </c>
    </row>
    <row r="212" spans="1:12" ht="13.5">
      <c r="A212" s="84"/>
      <c r="B212" s="102">
        <v>522</v>
      </c>
      <c r="C212" s="105" t="s">
        <v>198</v>
      </c>
      <c r="D212" s="154">
        <v>349.251</v>
      </c>
      <c r="E212" s="120">
        <v>335.256</v>
      </c>
      <c r="F212" s="88">
        <f t="shared" si="16"/>
        <v>104.17442193428306</v>
      </c>
      <c r="G212" s="110">
        <f t="shared" si="17"/>
        <v>0.0030377554083659284</v>
      </c>
      <c r="H212" s="164">
        <v>677.454</v>
      </c>
      <c r="I212" s="23">
        <v>670.741</v>
      </c>
      <c r="J212" s="25">
        <f t="shared" si="15"/>
        <v>101.00083340663535</v>
      </c>
      <c r="K212" s="28">
        <f t="shared" si="18"/>
        <v>0.0010051302004690985</v>
      </c>
      <c r="L212" s="26">
        <f t="shared" si="19"/>
        <v>51.55346340858568</v>
      </c>
    </row>
    <row r="213" spans="1:12" ht="13.5">
      <c r="A213" s="84"/>
      <c r="B213" s="102">
        <v>523</v>
      </c>
      <c r="C213" s="105" t="s">
        <v>199</v>
      </c>
      <c r="D213" s="154">
        <v>1627.973</v>
      </c>
      <c r="E213" s="120">
        <v>1406.482</v>
      </c>
      <c r="F213" s="88">
        <f t="shared" si="16"/>
        <v>115.74787306200862</v>
      </c>
      <c r="G213" s="110">
        <f t="shared" si="17"/>
        <v>0.014159970294784285</v>
      </c>
      <c r="H213" s="164">
        <v>3028.476</v>
      </c>
      <c r="I213" s="23">
        <v>2698.365</v>
      </c>
      <c r="J213" s="25">
        <f t="shared" si="15"/>
        <v>112.23374154349024</v>
      </c>
      <c r="K213" s="28">
        <f t="shared" si="18"/>
        <v>0.004493312740047079</v>
      </c>
      <c r="L213" s="26">
        <f t="shared" si="19"/>
        <v>53.75551927768289</v>
      </c>
    </row>
    <row r="214" spans="1:12" ht="13.5">
      <c r="A214" s="84"/>
      <c r="B214" s="102">
        <v>524</v>
      </c>
      <c r="C214" s="105" t="s">
        <v>200</v>
      </c>
      <c r="D214" s="154">
        <v>17410.983</v>
      </c>
      <c r="E214" s="120">
        <v>13706.688</v>
      </c>
      <c r="F214" s="88">
        <f t="shared" si="16"/>
        <v>127.02545647788874</v>
      </c>
      <c r="G214" s="110">
        <f t="shared" si="17"/>
        <v>0.15143924505074358</v>
      </c>
      <c r="H214" s="164">
        <v>58874.374</v>
      </c>
      <c r="I214" s="23">
        <v>52608.813</v>
      </c>
      <c r="J214" s="25">
        <f t="shared" si="15"/>
        <v>111.90971748402687</v>
      </c>
      <c r="K214" s="28">
        <f t="shared" si="18"/>
        <v>0.08735118744757975</v>
      </c>
      <c r="L214" s="26">
        <f t="shared" si="19"/>
        <v>29.573109346351607</v>
      </c>
    </row>
    <row r="215" spans="1:12" ht="13.5">
      <c r="A215" s="84"/>
      <c r="B215" s="102">
        <v>525</v>
      </c>
      <c r="C215" s="105" t="s">
        <v>201</v>
      </c>
      <c r="D215" s="154">
        <v>168.285</v>
      </c>
      <c r="E215" s="120">
        <v>65.198</v>
      </c>
      <c r="F215" s="88">
        <f t="shared" si="16"/>
        <v>258.11374582042396</v>
      </c>
      <c r="G215" s="110">
        <f t="shared" si="17"/>
        <v>0.001463728576000814</v>
      </c>
      <c r="H215" s="164">
        <v>1508.735</v>
      </c>
      <c r="I215" s="23">
        <v>1963.468</v>
      </c>
      <c r="J215" s="25">
        <f t="shared" si="15"/>
        <v>76.84031519739563</v>
      </c>
      <c r="K215" s="28">
        <f t="shared" si="18"/>
        <v>0.0022384916363395084</v>
      </c>
      <c r="L215" s="26">
        <f t="shared" si="19"/>
        <v>11.154046270551158</v>
      </c>
    </row>
    <row r="216" spans="1:12" ht="13.5">
      <c r="A216" s="84"/>
      <c r="B216" s="102">
        <v>526</v>
      </c>
      <c r="C216" s="105" t="s">
        <v>202</v>
      </c>
      <c r="D216" s="154">
        <v>246.388</v>
      </c>
      <c r="E216" s="120">
        <v>548.197</v>
      </c>
      <c r="F216" s="88">
        <f t="shared" si="16"/>
        <v>44.94515657692399</v>
      </c>
      <c r="G216" s="110">
        <f t="shared" si="17"/>
        <v>0.002143061808145043</v>
      </c>
      <c r="H216" s="164">
        <v>581.376</v>
      </c>
      <c r="I216" s="23">
        <v>1021.177</v>
      </c>
      <c r="J216" s="25">
        <f t="shared" si="15"/>
        <v>56.93195205140734</v>
      </c>
      <c r="K216" s="28">
        <f t="shared" si="18"/>
        <v>0.0008625804488982612</v>
      </c>
      <c r="L216" s="26">
        <f t="shared" si="19"/>
        <v>42.38014641127257</v>
      </c>
    </row>
    <row r="217" spans="1:12" ht="13.5">
      <c r="A217" s="84"/>
      <c r="B217" s="102">
        <v>527</v>
      </c>
      <c r="C217" s="105" t="s">
        <v>203</v>
      </c>
      <c r="D217" s="154">
        <v>613.187</v>
      </c>
      <c r="E217" s="120">
        <v>381.647</v>
      </c>
      <c r="F217" s="88">
        <f t="shared" si="16"/>
        <v>160.6686283398009</v>
      </c>
      <c r="G217" s="110">
        <f t="shared" si="17"/>
        <v>0.005333448223740745</v>
      </c>
      <c r="H217" s="164">
        <v>3009.929</v>
      </c>
      <c r="I217" s="23">
        <v>2392.58</v>
      </c>
      <c r="J217" s="25">
        <f t="shared" si="15"/>
        <v>125.80264818731244</v>
      </c>
      <c r="K217" s="28">
        <f t="shared" si="18"/>
        <v>0.004465794783362048</v>
      </c>
      <c r="L217" s="26">
        <f t="shared" si="19"/>
        <v>20.37214166845796</v>
      </c>
    </row>
    <row r="218" spans="1:12" ht="13.5">
      <c r="A218" s="84"/>
      <c r="B218" s="102">
        <v>528</v>
      </c>
      <c r="C218" s="105" t="s">
        <v>204</v>
      </c>
      <c r="D218" s="154">
        <v>93.422</v>
      </c>
      <c r="E218" s="120">
        <v>599.279</v>
      </c>
      <c r="F218" s="88">
        <f t="shared" si="16"/>
        <v>15.589066194543777</v>
      </c>
      <c r="G218" s="110">
        <f t="shared" si="17"/>
        <v>0.00081257658749828</v>
      </c>
      <c r="H218" s="164">
        <v>307.036</v>
      </c>
      <c r="I218" s="23">
        <v>1169.838</v>
      </c>
      <c r="J218" s="25">
        <f t="shared" si="15"/>
        <v>26.246027227701614</v>
      </c>
      <c r="K218" s="28">
        <f t="shared" si="18"/>
        <v>0.00045554555177359666</v>
      </c>
      <c r="L218" s="26">
        <f t="shared" si="19"/>
        <v>30.42705089956878</v>
      </c>
    </row>
    <row r="219" spans="1:12" ht="13.5">
      <c r="A219" s="84"/>
      <c r="B219" s="102">
        <v>529</v>
      </c>
      <c r="C219" s="105" t="s">
        <v>205</v>
      </c>
      <c r="D219" s="154">
        <v>11.876</v>
      </c>
      <c r="E219" s="120">
        <v>25.428</v>
      </c>
      <c r="F219" s="88">
        <f t="shared" si="16"/>
        <v>46.70442032405222</v>
      </c>
      <c r="G219" s="110">
        <f t="shared" si="17"/>
        <v>0.00010329643502739797</v>
      </c>
      <c r="H219" s="164">
        <v>165.845</v>
      </c>
      <c r="I219" s="23">
        <v>163.884</v>
      </c>
      <c r="J219" s="25">
        <f t="shared" si="15"/>
        <v>101.19657806741354</v>
      </c>
      <c r="K219" s="28">
        <f t="shared" si="18"/>
        <v>0.00024606219477159725</v>
      </c>
      <c r="L219" s="26">
        <f t="shared" si="19"/>
        <v>7.160903253037475</v>
      </c>
    </row>
    <row r="220" spans="1:12" ht="13.5">
      <c r="A220" s="84"/>
      <c r="B220" s="102">
        <v>530</v>
      </c>
      <c r="C220" s="105" t="s">
        <v>206</v>
      </c>
      <c r="D220" s="154">
        <v>4.09</v>
      </c>
      <c r="E220" s="120">
        <v>2.181</v>
      </c>
      <c r="F220" s="88">
        <f t="shared" si="16"/>
        <v>187.52865657955064</v>
      </c>
      <c r="G220" s="110">
        <f t="shared" si="17"/>
        <v>3.557447114028778E-05</v>
      </c>
      <c r="H220" s="164">
        <v>2200.885</v>
      </c>
      <c r="I220" s="23">
        <v>1116.812</v>
      </c>
      <c r="J220" s="25">
        <f t="shared" si="15"/>
        <v>197.0685307822624</v>
      </c>
      <c r="K220" s="28">
        <f t="shared" si="18"/>
        <v>0.00326542611197134</v>
      </c>
      <c r="L220" s="26">
        <f t="shared" si="19"/>
        <v>0.18583433482440015</v>
      </c>
    </row>
    <row r="221" spans="1:12" ht="13.5">
      <c r="A221" s="84"/>
      <c r="B221" s="102">
        <v>531</v>
      </c>
      <c r="C221" s="105" t="s">
        <v>207</v>
      </c>
      <c r="D221" s="154">
        <v>2584.248</v>
      </c>
      <c r="E221" s="120">
        <v>2976.633</v>
      </c>
      <c r="F221" s="88">
        <f t="shared" si="16"/>
        <v>86.81782403138043</v>
      </c>
      <c r="G221" s="110">
        <f t="shared" si="17"/>
        <v>0.02247756867856881</v>
      </c>
      <c r="H221" s="164">
        <v>4342.478</v>
      </c>
      <c r="I221" s="23">
        <v>4369.842</v>
      </c>
      <c r="J221" s="25">
        <f t="shared" si="15"/>
        <v>99.3737988696159</v>
      </c>
      <c r="K221" s="28">
        <f t="shared" si="18"/>
        <v>0.006442881409915138</v>
      </c>
      <c r="L221" s="26">
        <f t="shared" si="19"/>
        <v>59.510905985015924</v>
      </c>
    </row>
    <row r="222" spans="1:12" ht="13.5">
      <c r="A222" s="84"/>
      <c r="B222" s="102">
        <v>532</v>
      </c>
      <c r="C222" s="105" t="s">
        <v>208</v>
      </c>
      <c r="D222" s="154">
        <v>71.511</v>
      </c>
      <c r="E222" s="120">
        <v>112.817</v>
      </c>
      <c r="F222" s="88">
        <f t="shared" si="16"/>
        <v>63.38672363207672</v>
      </c>
      <c r="G222" s="110">
        <f t="shared" si="17"/>
        <v>0.0006219965784139657</v>
      </c>
      <c r="H222" s="164">
        <v>1049.437</v>
      </c>
      <c r="I222" s="23">
        <v>553.37</v>
      </c>
      <c r="J222" s="25">
        <f t="shared" si="15"/>
        <v>189.6447223376764</v>
      </c>
      <c r="K222" s="28">
        <f t="shared" si="18"/>
        <v>0.0015570368204921503</v>
      </c>
      <c r="L222" s="26">
        <f t="shared" si="19"/>
        <v>6.81422515120012</v>
      </c>
    </row>
    <row r="223" spans="1:12" ht="13.5">
      <c r="A223" s="84"/>
      <c r="B223" s="102">
        <v>533</v>
      </c>
      <c r="C223" s="105" t="s">
        <v>209</v>
      </c>
      <c r="D223" s="154">
        <v>613.677</v>
      </c>
      <c r="E223" s="120">
        <v>668.957</v>
      </c>
      <c r="F223" s="88">
        <f t="shared" si="16"/>
        <v>91.7363896334144</v>
      </c>
      <c r="G223" s="110">
        <f t="shared" si="17"/>
        <v>0.005337710201945817</v>
      </c>
      <c r="H223" s="164">
        <v>2769.503</v>
      </c>
      <c r="I223" s="23">
        <v>2774.362</v>
      </c>
      <c r="J223" s="25">
        <f t="shared" si="15"/>
        <v>99.8248606346252</v>
      </c>
      <c r="K223" s="28">
        <f t="shared" si="18"/>
        <v>0.004109077672564882</v>
      </c>
      <c r="L223" s="26">
        <f t="shared" si="19"/>
        <v>22.158380041473144</v>
      </c>
    </row>
    <row r="224" spans="1:12" ht="13.5">
      <c r="A224" s="84"/>
      <c r="B224" s="102">
        <v>534</v>
      </c>
      <c r="C224" s="105" t="s">
        <v>210</v>
      </c>
      <c r="D224" s="154">
        <v>281.956</v>
      </c>
      <c r="E224" s="120">
        <v>228.265</v>
      </c>
      <c r="F224" s="88">
        <f t="shared" si="16"/>
        <v>123.52134580421878</v>
      </c>
      <c r="G224" s="110">
        <f t="shared" si="17"/>
        <v>0.002452429238344984</v>
      </c>
      <c r="H224" s="164">
        <v>1101.474</v>
      </c>
      <c r="I224" s="23">
        <v>717.032</v>
      </c>
      <c r="J224" s="25">
        <f t="shared" si="15"/>
        <v>153.6157382097312</v>
      </c>
      <c r="K224" s="28">
        <f t="shared" si="18"/>
        <v>0.0016342434798990038</v>
      </c>
      <c r="L224" s="26">
        <f t="shared" si="19"/>
        <v>25.598062232971458</v>
      </c>
    </row>
    <row r="225" spans="1:12" ht="13.5">
      <c r="A225" s="84"/>
      <c r="B225" s="102">
        <v>535</v>
      </c>
      <c r="C225" s="105" t="s">
        <v>211</v>
      </c>
      <c r="D225" s="154">
        <v>4946.325</v>
      </c>
      <c r="E225" s="120">
        <v>7303.693</v>
      </c>
      <c r="F225" s="88">
        <f t="shared" si="16"/>
        <v>67.72361598440679</v>
      </c>
      <c r="G225" s="110">
        <f t="shared" si="17"/>
        <v>0.04302271294938483</v>
      </c>
      <c r="H225" s="164">
        <v>11476.808</v>
      </c>
      <c r="I225" s="23">
        <v>16640.931</v>
      </c>
      <c r="J225" s="25">
        <f t="shared" si="15"/>
        <v>68.96734323338039</v>
      </c>
      <c r="K225" s="28">
        <f t="shared" si="18"/>
        <v>0.017027999429902775</v>
      </c>
      <c r="L225" s="26">
        <f t="shared" si="19"/>
        <v>43.098438172007405</v>
      </c>
    </row>
    <row r="226" spans="1:12" ht="13.5">
      <c r="A226" s="84"/>
      <c r="B226" s="102">
        <v>536</v>
      </c>
      <c r="C226" s="105" t="s">
        <v>212</v>
      </c>
      <c r="D226" s="154">
        <v>161.698</v>
      </c>
      <c r="E226" s="120">
        <v>3.478</v>
      </c>
      <c r="F226" s="88">
        <f t="shared" si="16"/>
        <v>4649.1661874640595</v>
      </c>
      <c r="G226" s="110">
        <f t="shared" si="17"/>
        <v>0.001406435411844072</v>
      </c>
      <c r="H226" s="164">
        <v>179.489</v>
      </c>
      <c r="I226" s="23">
        <v>357.228</v>
      </c>
      <c r="J226" s="25">
        <f t="shared" si="15"/>
        <v>50.24494160592114</v>
      </c>
      <c r="K226" s="28">
        <f t="shared" si="18"/>
        <v>0.00026630563042213647</v>
      </c>
      <c r="L226" s="26">
        <f t="shared" si="19"/>
        <v>90.08797196485578</v>
      </c>
    </row>
    <row r="227" spans="1:12" ht="13.5">
      <c r="A227" s="84"/>
      <c r="B227" s="102">
        <v>537</v>
      </c>
      <c r="C227" s="105" t="s">
        <v>213</v>
      </c>
      <c r="D227" s="154">
        <v>0.928</v>
      </c>
      <c r="E227" s="120">
        <v>13.742</v>
      </c>
      <c r="F227" s="88">
        <f t="shared" si="16"/>
        <v>6.753019938873527</v>
      </c>
      <c r="G227" s="110">
        <f t="shared" si="17"/>
        <v>8.07166484552251E-06</v>
      </c>
      <c r="H227" s="164">
        <v>1.304</v>
      </c>
      <c r="I227" s="23">
        <v>13.972</v>
      </c>
      <c r="J227" s="25">
        <f t="shared" si="15"/>
        <v>9.332951617520756</v>
      </c>
      <c r="K227" s="28">
        <f t="shared" si="18"/>
        <v>1.934728825000228E-06</v>
      </c>
      <c r="L227" s="26">
        <f t="shared" si="19"/>
        <v>71.16564417177914</v>
      </c>
    </row>
    <row r="228" spans="1:12" ht="13.5">
      <c r="A228" s="84"/>
      <c r="B228" s="102">
        <v>538</v>
      </c>
      <c r="C228" s="105" t="s">
        <v>214</v>
      </c>
      <c r="D228" s="154">
        <v>3527.139</v>
      </c>
      <c r="E228" s="120">
        <v>2919.77</v>
      </c>
      <c r="F228" s="88">
        <f t="shared" si="16"/>
        <v>120.8019467286807</v>
      </c>
      <c r="G228" s="110">
        <f t="shared" si="17"/>
        <v>0.03067875417195196</v>
      </c>
      <c r="H228" s="164">
        <v>7600.726</v>
      </c>
      <c r="I228" s="23">
        <v>6562.317</v>
      </c>
      <c r="J228" s="25">
        <f t="shared" si="15"/>
        <v>115.82381649652096</v>
      </c>
      <c r="K228" s="28">
        <f t="shared" si="18"/>
        <v>0.011277104051479052</v>
      </c>
      <c r="L228" s="26">
        <f t="shared" si="19"/>
        <v>46.4052907577513</v>
      </c>
    </row>
    <row r="229" spans="1:12" ht="13.5">
      <c r="A229" s="84"/>
      <c r="B229" s="102">
        <v>539</v>
      </c>
      <c r="C229" s="105" t="s">
        <v>215</v>
      </c>
      <c r="D229" s="154">
        <v>515.2</v>
      </c>
      <c r="E229" s="120">
        <v>1043.946</v>
      </c>
      <c r="F229" s="88">
        <f t="shared" si="16"/>
        <v>49.35121165271001</v>
      </c>
      <c r="G229" s="110">
        <f t="shared" si="17"/>
        <v>0.00448116565561767</v>
      </c>
      <c r="H229" s="164">
        <v>3320.392</v>
      </c>
      <c r="I229" s="23">
        <v>9145.063</v>
      </c>
      <c r="J229" s="25">
        <f t="shared" si="15"/>
        <v>36.30802762102349</v>
      </c>
      <c r="K229" s="28">
        <f t="shared" si="18"/>
        <v>0.004926424933052267</v>
      </c>
      <c r="L229" s="26">
        <f t="shared" si="19"/>
        <v>15.51624025115107</v>
      </c>
    </row>
    <row r="230" spans="1:12" ht="13.5">
      <c r="A230" s="84"/>
      <c r="B230" s="102">
        <v>540</v>
      </c>
      <c r="C230" s="105" t="s">
        <v>216</v>
      </c>
      <c r="D230" s="154">
        <v>7.195</v>
      </c>
      <c r="E230" s="120">
        <v>103.094</v>
      </c>
      <c r="F230" s="88">
        <f t="shared" si="16"/>
        <v>6.979067647001766</v>
      </c>
      <c r="G230" s="110">
        <f t="shared" si="17"/>
        <v>6.258149629691213E-05</v>
      </c>
      <c r="H230" s="164">
        <v>11.936</v>
      </c>
      <c r="I230" s="23">
        <v>146.39</v>
      </c>
      <c r="J230" s="25">
        <f t="shared" si="15"/>
        <v>8.153562401803402</v>
      </c>
      <c r="K230" s="28">
        <f t="shared" si="18"/>
        <v>1.7709296974848714E-05</v>
      </c>
      <c r="L230" s="26">
        <f t="shared" si="19"/>
        <v>60.27982573726541</v>
      </c>
    </row>
    <row r="231" spans="1:12" ht="13.5">
      <c r="A231" s="84"/>
      <c r="B231" s="102">
        <v>541</v>
      </c>
      <c r="C231" s="105" t="s">
        <v>217</v>
      </c>
      <c r="D231" s="154">
        <v>8372.043</v>
      </c>
      <c r="E231" s="120">
        <v>6237.645</v>
      </c>
      <c r="F231" s="88">
        <f t="shared" si="16"/>
        <v>134.2180101624892</v>
      </c>
      <c r="G231" s="110">
        <f t="shared" si="17"/>
        <v>0.0728193159141194</v>
      </c>
      <c r="H231" s="164">
        <v>54359.566</v>
      </c>
      <c r="I231" s="23">
        <v>49947.964</v>
      </c>
      <c r="J231" s="25">
        <f t="shared" si="15"/>
        <v>108.83239605121841</v>
      </c>
      <c r="K231" s="28">
        <f t="shared" si="18"/>
        <v>0.08065262212783922</v>
      </c>
      <c r="L231" s="26">
        <f t="shared" si="19"/>
        <v>15.40123223206013</v>
      </c>
    </row>
    <row r="232" spans="1:12" ht="13.5">
      <c r="A232" s="84"/>
      <c r="B232" s="102">
        <v>542</v>
      </c>
      <c r="C232" s="105" t="s">
        <v>218</v>
      </c>
      <c r="D232" s="154">
        <v>3333.925</v>
      </c>
      <c r="E232" s="120">
        <v>2221.857</v>
      </c>
      <c r="F232" s="88">
        <f t="shared" si="16"/>
        <v>150.05128592884242</v>
      </c>
      <c r="G232" s="110">
        <f t="shared" si="17"/>
        <v>0.028998195280289477</v>
      </c>
      <c r="H232" s="164">
        <v>15629.495</v>
      </c>
      <c r="I232" s="23">
        <v>11913.911</v>
      </c>
      <c r="J232" s="25">
        <f t="shared" si="15"/>
        <v>131.18693768989883</v>
      </c>
      <c r="K232" s="28">
        <f t="shared" si="18"/>
        <v>0.02318929025820318</v>
      </c>
      <c r="L232" s="26">
        <f t="shared" si="19"/>
        <v>21.330983502665955</v>
      </c>
    </row>
    <row r="233" spans="1:12" ht="13.5">
      <c r="A233" s="84"/>
      <c r="B233" s="102">
        <v>543</v>
      </c>
      <c r="C233" s="105" t="s">
        <v>219</v>
      </c>
      <c r="D233" s="154">
        <v>6944.012</v>
      </c>
      <c r="E233" s="120">
        <v>6938.635</v>
      </c>
      <c r="F233" s="88">
        <f t="shared" si="16"/>
        <v>100.07749362806948</v>
      </c>
      <c r="G233" s="110">
        <f t="shared" si="17"/>
        <v>0.06039842408112764</v>
      </c>
      <c r="H233" s="164">
        <v>26401.309</v>
      </c>
      <c r="I233" s="23">
        <v>23221.883</v>
      </c>
      <c r="J233" s="25">
        <f t="shared" si="15"/>
        <v>113.69150813480542</v>
      </c>
      <c r="K233" s="28">
        <f t="shared" si="18"/>
        <v>0.03917129872702296</v>
      </c>
      <c r="L233" s="26">
        <f t="shared" si="19"/>
        <v>26.30177162806586</v>
      </c>
    </row>
    <row r="234" spans="1:12" ht="13.5">
      <c r="A234" s="84"/>
      <c r="B234" s="102">
        <v>544</v>
      </c>
      <c r="C234" s="105" t="s">
        <v>220</v>
      </c>
      <c r="D234" s="154">
        <v>176.732</v>
      </c>
      <c r="E234" s="120">
        <v>21.549</v>
      </c>
      <c r="F234" s="88">
        <f t="shared" si="16"/>
        <v>820.1401457144183</v>
      </c>
      <c r="G234" s="110">
        <f t="shared" si="17"/>
        <v>0.0015371998615074183</v>
      </c>
      <c r="H234" s="164">
        <v>671.384</v>
      </c>
      <c r="I234" s="23">
        <v>693.63</v>
      </c>
      <c r="J234" s="25">
        <f t="shared" si="15"/>
        <v>96.7928146129781</v>
      </c>
      <c r="K234" s="28">
        <f t="shared" si="18"/>
        <v>0.0009961242158312525</v>
      </c>
      <c r="L234" s="26">
        <f t="shared" si="19"/>
        <v>26.32353466868439</v>
      </c>
    </row>
    <row r="235" spans="1:12" ht="13.5">
      <c r="A235" s="84"/>
      <c r="B235" s="102">
        <v>545</v>
      </c>
      <c r="C235" s="105" t="s">
        <v>221</v>
      </c>
      <c r="D235" s="154">
        <v>1279.273</v>
      </c>
      <c r="E235" s="120">
        <v>935.118</v>
      </c>
      <c r="F235" s="88">
        <f t="shared" si="16"/>
        <v>136.8033766861508</v>
      </c>
      <c r="G235" s="110">
        <f t="shared" si="17"/>
        <v>0.011127007437420384</v>
      </c>
      <c r="H235" s="164">
        <v>8120.374</v>
      </c>
      <c r="I235" s="23">
        <v>5127.551</v>
      </c>
      <c r="J235" s="25">
        <f t="shared" si="15"/>
        <v>158.36749356564175</v>
      </c>
      <c r="K235" s="28">
        <f t="shared" si="18"/>
        <v>0.01204809942299264</v>
      </c>
      <c r="L235" s="26">
        <f t="shared" si="19"/>
        <v>15.753867986868583</v>
      </c>
    </row>
    <row r="236" spans="1:12" ht="13.5">
      <c r="A236" s="84"/>
      <c r="B236" s="102">
        <v>546</v>
      </c>
      <c r="C236" s="105" t="s">
        <v>222</v>
      </c>
      <c r="D236" s="154">
        <v>113.688</v>
      </c>
      <c r="E236" s="120">
        <v>405.35</v>
      </c>
      <c r="F236" s="88">
        <f t="shared" si="16"/>
        <v>28.046873072653263</v>
      </c>
      <c r="G236" s="110">
        <f t="shared" si="17"/>
        <v>0.0009888485268941412</v>
      </c>
      <c r="H236" s="164">
        <v>1199.457</v>
      </c>
      <c r="I236" s="23">
        <v>1465.712</v>
      </c>
      <c r="J236" s="25">
        <f t="shared" si="15"/>
        <v>81.83442586265242</v>
      </c>
      <c r="K236" s="28">
        <f t="shared" si="18"/>
        <v>0.001779619656632131</v>
      </c>
      <c r="L236" s="26">
        <f t="shared" si="19"/>
        <v>9.478288925738896</v>
      </c>
    </row>
    <row r="237" spans="1:12" ht="13.5">
      <c r="A237" s="84"/>
      <c r="B237" s="102">
        <v>547</v>
      </c>
      <c r="C237" s="105" t="s">
        <v>223</v>
      </c>
      <c r="D237" s="154">
        <v>2277.287</v>
      </c>
      <c r="E237" s="120">
        <v>1519.97</v>
      </c>
      <c r="F237" s="88">
        <f t="shared" si="16"/>
        <v>149.82447021980695</v>
      </c>
      <c r="G237" s="110">
        <f t="shared" si="17"/>
        <v>0.01980764808304463</v>
      </c>
      <c r="H237" s="164">
        <v>8615.635</v>
      </c>
      <c r="I237" s="23">
        <v>6589.882</v>
      </c>
      <c r="J237" s="25">
        <f t="shared" si="15"/>
        <v>130.74035316565607</v>
      </c>
      <c r="K237" s="28">
        <f t="shared" si="18"/>
        <v>0.012782912101365677</v>
      </c>
      <c r="L237" s="26">
        <f t="shared" si="19"/>
        <v>26.43202735491928</v>
      </c>
    </row>
    <row r="238" spans="1:12" ht="13.5">
      <c r="A238" s="84"/>
      <c r="B238" s="102">
        <v>548</v>
      </c>
      <c r="C238" s="105" t="s">
        <v>224</v>
      </c>
      <c r="D238" s="154">
        <v>1285.39</v>
      </c>
      <c r="E238" s="120">
        <v>1004.675</v>
      </c>
      <c r="F238" s="88">
        <f t="shared" si="16"/>
        <v>127.94087640281684</v>
      </c>
      <c r="G238" s="110">
        <f t="shared" si="17"/>
        <v>0.011180212581666142</v>
      </c>
      <c r="H238" s="164">
        <v>2238.179</v>
      </c>
      <c r="I238" s="23">
        <v>1845.08</v>
      </c>
      <c r="J238" s="25">
        <f t="shared" si="15"/>
        <v>121.30525505669132</v>
      </c>
      <c r="K238" s="28">
        <f t="shared" si="18"/>
        <v>0.0033207587628912463</v>
      </c>
      <c r="L238" s="26">
        <f t="shared" si="19"/>
        <v>57.43016979428366</v>
      </c>
    </row>
    <row r="239" spans="1:12" ht="13.5">
      <c r="A239" s="84"/>
      <c r="B239" s="102">
        <v>549</v>
      </c>
      <c r="C239" s="105" t="s">
        <v>225</v>
      </c>
      <c r="D239" s="154">
        <v>976.903</v>
      </c>
      <c r="E239" s="120">
        <v>434.1</v>
      </c>
      <c r="F239" s="88">
        <f t="shared" si="16"/>
        <v>225.04100437687165</v>
      </c>
      <c r="G239" s="110">
        <f t="shared" si="17"/>
        <v>0.008497018968303315</v>
      </c>
      <c r="H239" s="164">
        <v>2158.5</v>
      </c>
      <c r="I239" s="23">
        <v>1355.046</v>
      </c>
      <c r="J239" s="25">
        <f t="shared" si="15"/>
        <v>159.29348523961548</v>
      </c>
      <c r="K239" s="28">
        <f t="shared" si="18"/>
        <v>0.0032025400067200865</v>
      </c>
      <c r="L239" s="26">
        <f t="shared" si="19"/>
        <v>45.258420199212416</v>
      </c>
    </row>
    <row r="240" spans="1:12" ht="13.5">
      <c r="A240" s="84"/>
      <c r="B240" s="102">
        <v>550</v>
      </c>
      <c r="C240" s="105" t="s">
        <v>226</v>
      </c>
      <c r="D240" s="154">
        <v>55.689</v>
      </c>
      <c r="E240" s="120">
        <v>39.787</v>
      </c>
      <c r="F240" s="88">
        <f t="shared" si="16"/>
        <v>139.96782868776233</v>
      </c>
      <c r="G240" s="110">
        <f t="shared" si="17"/>
        <v>0.0004843781719636886</v>
      </c>
      <c r="H240" s="164">
        <v>1210.976</v>
      </c>
      <c r="I240" s="23">
        <v>894.577</v>
      </c>
      <c r="J240" s="25">
        <f t="shared" si="15"/>
        <v>135.36855966562968</v>
      </c>
      <c r="K240" s="28">
        <f t="shared" si="18"/>
        <v>0.0017967102558155493</v>
      </c>
      <c r="L240" s="26">
        <f t="shared" si="19"/>
        <v>4.598687339798642</v>
      </c>
    </row>
    <row r="241" spans="1:12" ht="13.5">
      <c r="A241" s="84"/>
      <c r="B241" s="102">
        <v>551</v>
      </c>
      <c r="C241" s="105" t="s">
        <v>227</v>
      </c>
      <c r="D241" s="154">
        <v>151393.698</v>
      </c>
      <c r="E241" s="120">
        <v>114491.248</v>
      </c>
      <c r="F241" s="88">
        <f t="shared" si="16"/>
        <v>132.2316776562694</v>
      </c>
      <c r="G241" s="110">
        <f t="shared" si="17"/>
        <v>1.316809471961478</v>
      </c>
      <c r="H241" s="164">
        <v>335363.096</v>
      </c>
      <c r="I241" s="23">
        <v>243156.396</v>
      </c>
      <c r="J241" s="25">
        <f t="shared" si="15"/>
        <v>137.9207380586444</v>
      </c>
      <c r="K241" s="28">
        <f t="shared" si="18"/>
        <v>0.49757411708015237</v>
      </c>
      <c r="L241" s="26">
        <f t="shared" si="19"/>
        <v>45.14321933621462</v>
      </c>
    </row>
    <row r="242" spans="1:12" ht="13.5">
      <c r="A242" s="84"/>
      <c r="B242" s="102">
        <v>552</v>
      </c>
      <c r="C242" s="105" t="s">
        <v>228</v>
      </c>
      <c r="D242" s="154">
        <v>23.705</v>
      </c>
      <c r="E242" s="120">
        <v>14.796</v>
      </c>
      <c r="F242" s="88">
        <f t="shared" si="16"/>
        <v>160.21221951878886</v>
      </c>
      <c r="G242" s="110">
        <f t="shared" si="17"/>
        <v>0.00020618406806369727</v>
      </c>
      <c r="H242" s="164">
        <v>69.718</v>
      </c>
      <c r="I242" s="23">
        <v>43.626</v>
      </c>
      <c r="J242" s="25">
        <f t="shared" si="15"/>
        <v>159.80837115481594</v>
      </c>
      <c r="K242" s="28">
        <f t="shared" si="18"/>
        <v>0.00010343974250104747</v>
      </c>
      <c r="L242" s="26">
        <f t="shared" si="19"/>
        <v>34.00126222783212</v>
      </c>
    </row>
    <row r="243" spans="1:12" ht="13.5">
      <c r="A243" s="84"/>
      <c r="B243" s="102">
        <v>553</v>
      </c>
      <c r="C243" s="105" t="s">
        <v>229</v>
      </c>
      <c r="D243" s="154">
        <v>870.32</v>
      </c>
      <c r="E243" s="120">
        <v>705.42</v>
      </c>
      <c r="F243" s="88">
        <f t="shared" si="16"/>
        <v>123.37614470811718</v>
      </c>
      <c r="G243" s="110">
        <f t="shared" si="17"/>
        <v>0.007569969125382705</v>
      </c>
      <c r="H243" s="164">
        <v>1888.499</v>
      </c>
      <c r="I243" s="23">
        <v>1340.274</v>
      </c>
      <c r="J243" s="25">
        <f t="shared" si="15"/>
        <v>140.903949490925</v>
      </c>
      <c r="K243" s="28">
        <f t="shared" si="18"/>
        <v>0.002801942830739345</v>
      </c>
      <c r="L243" s="26">
        <f t="shared" si="19"/>
        <v>46.085277249286335</v>
      </c>
    </row>
    <row r="244" spans="1:12" ht="13.5">
      <c r="A244" s="84"/>
      <c r="B244" s="102">
        <v>554</v>
      </c>
      <c r="C244" s="105" t="s">
        <v>230</v>
      </c>
      <c r="D244" s="154">
        <v>3264.213</v>
      </c>
      <c r="E244" s="120">
        <v>1279.023</v>
      </c>
      <c r="F244" s="88">
        <f t="shared" si="16"/>
        <v>255.21143873096892</v>
      </c>
      <c r="G244" s="110">
        <f t="shared" si="17"/>
        <v>0.028391846250428412</v>
      </c>
      <c r="H244" s="164">
        <v>5504.821</v>
      </c>
      <c r="I244" s="23">
        <v>3815.068</v>
      </c>
      <c r="J244" s="25">
        <f t="shared" si="15"/>
        <v>144.2915565331994</v>
      </c>
      <c r="K244" s="28">
        <f t="shared" si="18"/>
        <v>0.008167435479422225</v>
      </c>
      <c r="L244" s="26">
        <f t="shared" si="19"/>
        <v>59.297350449723986</v>
      </c>
    </row>
    <row r="245" spans="1:12" ht="13.5">
      <c r="A245" s="84"/>
      <c r="B245" s="102">
        <v>555</v>
      </c>
      <c r="C245" s="105" t="s">
        <v>231</v>
      </c>
      <c r="D245" s="154">
        <v>526.993</v>
      </c>
      <c r="E245" s="120">
        <v>329.179</v>
      </c>
      <c r="F245" s="88">
        <f t="shared" si="16"/>
        <v>160.09314081396445</v>
      </c>
      <c r="G245" s="110">
        <f t="shared" si="17"/>
        <v>0.0045837401637246165</v>
      </c>
      <c r="H245" s="164">
        <v>1310.874</v>
      </c>
      <c r="I245" s="23">
        <v>1102.194</v>
      </c>
      <c r="J245" s="25">
        <f t="shared" si="15"/>
        <v>118.93314607047398</v>
      </c>
      <c r="K245" s="28">
        <f t="shared" si="18"/>
        <v>0.001944927694588458</v>
      </c>
      <c r="L245" s="26">
        <f t="shared" si="19"/>
        <v>40.20165172243862</v>
      </c>
    </row>
    <row r="246" spans="1:12" ht="13.5">
      <c r="A246" s="84"/>
      <c r="B246" s="102">
        <v>556</v>
      </c>
      <c r="C246" s="105" t="s">
        <v>232</v>
      </c>
      <c r="D246" s="154">
        <v>32.869</v>
      </c>
      <c r="E246" s="120">
        <v>7.687</v>
      </c>
      <c r="F246" s="88">
        <f t="shared" si="16"/>
        <v>427.5920385065695</v>
      </c>
      <c r="G246" s="110">
        <f t="shared" si="17"/>
        <v>0.00028589175841323204</v>
      </c>
      <c r="H246" s="164">
        <v>641.049</v>
      </c>
      <c r="I246" s="23">
        <v>474.234</v>
      </c>
      <c r="J246" s="25">
        <f t="shared" si="15"/>
        <v>135.17567276913928</v>
      </c>
      <c r="K246" s="28">
        <f t="shared" si="18"/>
        <v>0.0009511165479582602</v>
      </c>
      <c r="L246" s="26">
        <f t="shared" si="19"/>
        <v>5.127377158376349</v>
      </c>
    </row>
    <row r="247" spans="1:12" ht="13.5">
      <c r="A247" s="114"/>
      <c r="B247" s="102">
        <v>557</v>
      </c>
      <c r="C247" s="105" t="s">
        <v>293</v>
      </c>
      <c r="D247" s="158">
        <v>0</v>
      </c>
      <c r="E247" s="120">
        <v>0</v>
      </c>
      <c r="F247" s="113">
        <v>0</v>
      </c>
      <c r="G247" s="110">
        <f t="shared" si="17"/>
        <v>0</v>
      </c>
      <c r="H247" s="164">
        <v>1.446</v>
      </c>
      <c r="I247" s="23">
        <v>0</v>
      </c>
      <c r="J247" s="181" t="s">
        <v>301</v>
      </c>
      <c r="K247" s="28">
        <f t="shared" si="18"/>
        <v>2.1454124853913573E-06</v>
      </c>
      <c r="L247" s="168">
        <v>0</v>
      </c>
    </row>
    <row r="248" spans="1:12" ht="13.5">
      <c r="A248" s="84"/>
      <c r="B248" s="102">
        <v>558</v>
      </c>
      <c r="C248" s="105" t="s">
        <v>233</v>
      </c>
      <c r="D248" s="158">
        <v>6.465</v>
      </c>
      <c r="E248" s="120">
        <v>0</v>
      </c>
      <c r="F248" s="180" t="s">
        <v>301</v>
      </c>
      <c r="G248" s="110">
        <f t="shared" si="17"/>
        <v>5.6232018562826535E-05</v>
      </c>
      <c r="H248" s="164">
        <v>114.195</v>
      </c>
      <c r="I248" s="23">
        <v>567.783</v>
      </c>
      <c r="J248" s="25">
        <f t="shared" si="15"/>
        <v>20.11243732200506</v>
      </c>
      <c r="K248" s="28">
        <f t="shared" si="18"/>
        <v>0.00016942972252369712</v>
      </c>
      <c r="L248" s="26">
        <f t="shared" si="19"/>
        <v>5.661368711414686</v>
      </c>
    </row>
    <row r="249" spans="1:12" ht="13.5">
      <c r="A249" s="84"/>
      <c r="B249" s="103">
        <v>559</v>
      </c>
      <c r="C249" s="105" t="s">
        <v>234</v>
      </c>
      <c r="D249" s="154">
        <v>48.887</v>
      </c>
      <c r="E249" s="120">
        <v>49.083</v>
      </c>
      <c r="F249" s="90">
        <f t="shared" si="16"/>
        <v>99.60067640527271</v>
      </c>
      <c r="G249" s="112">
        <f t="shared" si="17"/>
        <v>0.0004252149561455377</v>
      </c>
      <c r="H249" s="164">
        <v>151.555</v>
      </c>
      <c r="I249" s="125">
        <v>108.596</v>
      </c>
      <c r="J249" s="53">
        <f t="shared" si="15"/>
        <v>139.55854727614278</v>
      </c>
      <c r="K249" s="52">
        <f t="shared" si="18"/>
        <v>0.00022486029683505338</v>
      </c>
      <c r="L249" s="26">
        <f t="shared" si="19"/>
        <v>32.256936425720035</v>
      </c>
    </row>
    <row r="250" spans="1:12" ht="14.25" thickBot="1">
      <c r="A250" s="39" t="s">
        <v>13</v>
      </c>
      <c r="B250" s="40" t="s">
        <v>274</v>
      </c>
      <c r="C250" s="93"/>
      <c r="D250" s="152">
        <f>SUM(D191:D249)</f>
        <v>265403.70600000006</v>
      </c>
      <c r="E250" s="122">
        <f>SUM(E191:E249)</f>
        <v>226027.33100000003</v>
      </c>
      <c r="F250" s="41">
        <f t="shared" si="16"/>
        <v>117.42106798580036</v>
      </c>
      <c r="G250" s="79">
        <f t="shared" si="17"/>
        <v>2.308458796973698</v>
      </c>
      <c r="H250" s="156">
        <f>SUM(H191:H249)</f>
        <v>1056719.6760000002</v>
      </c>
      <c r="I250" s="4">
        <f>SUM(I191:I249)</f>
        <v>885866.0770000003</v>
      </c>
      <c r="J250" s="41">
        <f t="shared" si="15"/>
        <v>119.28661718017224</v>
      </c>
      <c r="K250" s="44">
        <f t="shared" si="18"/>
        <v>1.5678420376549862</v>
      </c>
      <c r="L250" s="42">
        <f t="shared" si="19"/>
        <v>25.115809994627185</v>
      </c>
    </row>
    <row r="251" spans="1:12" ht="13.5">
      <c r="A251" s="62" t="s">
        <v>253</v>
      </c>
      <c r="B251" s="99"/>
      <c r="C251" s="130"/>
      <c r="D251" s="170"/>
      <c r="E251" s="146"/>
      <c r="F251" s="139"/>
      <c r="G251" s="64">
        <f t="shared" si="17"/>
        <v>0</v>
      </c>
      <c r="H251" s="150"/>
      <c r="I251" s="63"/>
      <c r="J251" s="65"/>
      <c r="K251" s="66">
        <f t="shared" si="18"/>
        <v>0</v>
      </c>
      <c r="L251" s="64">
        <v>0</v>
      </c>
    </row>
    <row r="252" spans="1:12" ht="13.5">
      <c r="A252" s="11"/>
      <c r="B252" s="100"/>
      <c r="C252" s="131" t="s">
        <v>254</v>
      </c>
      <c r="D252" s="158">
        <v>0</v>
      </c>
      <c r="E252" s="147">
        <v>0</v>
      </c>
      <c r="F252" s="96">
        <v>0</v>
      </c>
      <c r="G252" s="67">
        <f t="shared" si="17"/>
        <v>0</v>
      </c>
      <c r="H252" s="158">
        <v>1.325</v>
      </c>
      <c r="I252" s="174">
        <v>0</v>
      </c>
      <c r="J252" s="181" t="s">
        <v>301</v>
      </c>
      <c r="K252" s="68">
        <f t="shared" si="18"/>
        <v>1.9658862677341276E-06</v>
      </c>
      <c r="L252" s="67">
        <f>D252/H252*100</f>
        <v>0</v>
      </c>
    </row>
    <row r="253" spans="1:12" ht="14.25" thickBot="1">
      <c r="A253" s="39" t="s">
        <v>255</v>
      </c>
      <c r="B253" s="40" t="s">
        <v>275</v>
      </c>
      <c r="C253" s="93" t="s">
        <v>254</v>
      </c>
      <c r="D253" s="152">
        <f>SUM(D251:D252)</f>
        <v>0</v>
      </c>
      <c r="E253" s="122">
        <f>SUM(E251:E252)</f>
        <v>0</v>
      </c>
      <c r="F253" s="98">
        <v>0</v>
      </c>
      <c r="G253" s="42">
        <f t="shared" si="17"/>
        <v>0</v>
      </c>
      <c r="H253" s="152">
        <f>SUM(H251:H252)</f>
        <v>1.325</v>
      </c>
      <c r="I253" s="4">
        <f>SUM(I251:I252)</f>
        <v>0</v>
      </c>
      <c r="J253" s="182" t="s">
        <v>301</v>
      </c>
      <c r="K253" s="44">
        <f t="shared" si="18"/>
        <v>1.9658862677341276E-06</v>
      </c>
      <c r="L253" s="42">
        <f>D253/H253*100</f>
        <v>0</v>
      </c>
    </row>
  </sheetData>
  <sheetProtection/>
  <mergeCells count="7">
    <mergeCell ref="A8:C8"/>
    <mergeCell ref="H6:K6"/>
    <mergeCell ref="L6:L7"/>
    <mergeCell ref="A6:A7"/>
    <mergeCell ref="B6:B7"/>
    <mergeCell ref="C6:C7"/>
    <mergeCell ref="D6:G6"/>
  </mergeCells>
  <printOptions/>
  <pageMargins left="0.7874015748031497" right="0.5905511811023623" top="0.7874015748031497" bottom="0.7874015748031497" header="0.5118110236220472" footer="0.5118110236220472"/>
  <pageSetup fitToHeight="5" fitToWidth="1" horizontalDpi="600" verticalDpi="600" orientation="portrait" paperSize="9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254"/>
  <sheetViews>
    <sheetView tabSelected="1" zoomScalePageLayoutView="0" workbookViewId="0" topLeftCell="A1">
      <selection activeCell="L249" sqref="L249"/>
    </sheetView>
  </sheetViews>
  <sheetFormatPr defaultColWidth="9.00390625" defaultRowHeight="13.5"/>
  <cols>
    <col min="1" max="2" width="7.625" style="2" customWidth="1"/>
    <col min="3" max="3" width="12.375" style="7" customWidth="1"/>
    <col min="4" max="5" width="12.875" style="2" customWidth="1"/>
    <col min="6" max="6" width="8.625" style="6" customWidth="1"/>
    <col min="7" max="7" width="8.625" style="2" customWidth="1"/>
    <col min="8" max="9" width="12.875" style="2" customWidth="1"/>
    <col min="10" max="12" width="8.625" style="2" customWidth="1"/>
    <col min="13" max="16384" width="9.00390625" style="2" customWidth="1"/>
  </cols>
  <sheetData>
    <row r="1" spans="1:2" ht="15.75" customHeight="1">
      <c r="A1" s="1" t="s">
        <v>235</v>
      </c>
      <c r="B1" s="5"/>
    </row>
    <row r="2" spans="2:5" ht="15.75" customHeight="1">
      <c r="B2" s="5"/>
      <c r="E2" s="5"/>
    </row>
    <row r="3" spans="1:2" ht="15.75" customHeight="1">
      <c r="A3" s="2" t="s">
        <v>236</v>
      </c>
      <c r="B3" s="5"/>
    </row>
    <row r="4" ht="15.75" customHeight="1">
      <c r="B4" s="5"/>
    </row>
    <row r="5" spans="1:12" ht="15.75" customHeight="1" thickBot="1">
      <c r="A5" s="82" t="s">
        <v>237</v>
      </c>
      <c r="B5" s="5"/>
      <c r="L5" s="6" t="s">
        <v>238</v>
      </c>
    </row>
    <row r="6" spans="1:12" ht="13.5">
      <c r="A6" s="203" t="s">
        <v>259</v>
      </c>
      <c r="B6" s="205" t="s">
        <v>258</v>
      </c>
      <c r="C6" s="205" t="s">
        <v>0</v>
      </c>
      <c r="D6" s="208" t="s">
        <v>239</v>
      </c>
      <c r="E6" s="209"/>
      <c r="F6" s="210"/>
      <c r="G6" s="211"/>
      <c r="H6" s="212" t="s">
        <v>241</v>
      </c>
      <c r="I6" s="210"/>
      <c r="J6" s="210"/>
      <c r="K6" s="213"/>
      <c r="L6" s="201" t="s">
        <v>243</v>
      </c>
    </row>
    <row r="7" spans="1:12" ht="13.5">
      <c r="A7" s="204"/>
      <c r="B7" s="206"/>
      <c r="C7" s="207"/>
      <c r="D7" s="172" t="s">
        <v>304</v>
      </c>
      <c r="E7" s="20" t="s">
        <v>302</v>
      </c>
      <c r="F7" s="94" t="s">
        <v>244</v>
      </c>
      <c r="G7" s="12" t="s">
        <v>245</v>
      </c>
      <c r="H7" s="173" t="s">
        <v>304</v>
      </c>
      <c r="I7" s="102" t="s">
        <v>302</v>
      </c>
      <c r="J7" s="8" t="s">
        <v>244</v>
      </c>
      <c r="K7" s="13" t="s">
        <v>245</v>
      </c>
      <c r="L7" s="202"/>
    </row>
    <row r="8" spans="1:12" ht="13.5">
      <c r="A8" s="187" t="s">
        <v>246</v>
      </c>
      <c r="B8" s="188"/>
      <c r="C8" s="188"/>
      <c r="D8" s="153">
        <f>D38+D64+D69+D115+D151+D176+D191+D251+D254</f>
        <v>4958074.549</v>
      </c>
      <c r="E8" s="117">
        <f>E38+E64+E69+E115+E151+E176+E191+E251+E254</f>
        <v>4268664.194999999</v>
      </c>
      <c r="F8" s="95">
        <f>D8/E8*100</f>
        <v>116.1504939837508</v>
      </c>
      <c r="G8" s="15">
        <f>D8/$D$8*100</f>
        <v>100</v>
      </c>
      <c r="H8" s="153">
        <f>H38+H64+H69+H115+H151+H176+H191+H251+H254</f>
        <v>60764956.839999996</v>
      </c>
      <c r="I8" s="14">
        <f>I38+I64+I69+I115+I151+I176+I191+I251+I254</f>
        <v>51499377.298</v>
      </c>
      <c r="J8" s="16">
        <f>H8/I8*100</f>
        <v>117.99163412867098</v>
      </c>
      <c r="K8" s="17">
        <f>H8/$H$8*100</f>
        <v>100</v>
      </c>
      <c r="L8" s="15">
        <f>D8/H8*100</f>
        <v>8.159430709471396</v>
      </c>
    </row>
    <row r="9" spans="1:12" ht="13.5">
      <c r="A9" s="18"/>
      <c r="B9" s="19"/>
      <c r="C9" s="19"/>
      <c r="D9" s="149"/>
      <c r="E9" s="118"/>
      <c r="F9" s="21"/>
      <c r="G9" s="22"/>
      <c r="H9" s="149"/>
      <c r="I9" s="23"/>
      <c r="J9" s="24"/>
      <c r="K9" s="24"/>
      <c r="L9" s="22"/>
    </row>
    <row r="10" spans="1:12" ht="13.5">
      <c r="A10" s="9" t="s">
        <v>1</v>
      </c>
      <c r="B10" s="102">
        <v>103</v>
      </c>
      <c r="C10" s="105" t="s">
        <v>14</v>
      </c>
      <c r="D10" s="158">
        <v>238890.485</v>
      </c>
      <c r="E10" s="143">
        <v>197895.644</v>
      </c>
      <c r="F10" s="96">
        <f aca="true" t="shared" si="0" ref="F10:F73">D10/E10*100</f>
        <v>120.7153832046955</v>
      </c>
      <c r="G10" s="26">
        <f aca="true" t="shared" si="1" ref="G10:G73">D10/$D$8*100</f>
        <v>4.818210832432564</v>
      </c>
      <c r="H10" s="174">
        <v>2503979.07</v>
      </c>
      <c r="I10" s="56">
        <v>2051039.162</v>
      </c>
      <c r="J10" s="27">
        <f aca="true" t="shared" si="2" ref="J10:J73">H10/I10*100</f>
        <v>122.08343538201052</v>
      </c>
      <c r="K10" s="28">
        <f aca="true" t="shared" si="3" ref="K10:K73">H10/$H$8*100</f>
        <v>4.120761702494447</v>
      </c>
      <c r="L10" s="26">
        <f>D10/H10*100</f>
        <v>9.54043457719477</v>
      </c>
    </row>
    <row r="11" spans="1:12" ht="13.5">
      <c r="A11" s="10"/>
      <c r="B11" s="102">
        <v>104</v>
      </c>
      <c r="C11" s="105" t="s">
        <v>15</v>
      </c>
      <c r="D11" s="149">
        <v>0</v>
      </c>
      <c r="E11" s="143">
        <v>0</v>
      </c>
      <c r="F11" s="96">
        <v>0</v>
      </c>
      <c r="G11" s="26">
        <f t="shared" si="1"/>
        <v>0</v>
      </c>
      <c r="H11" s="149">
        <v>0</v>
      </c>
      <c r="I11" s="56">
        <v>0</v>
      </c>
      <c r="J11" s="25">
        <v>0</v>
      </c>
      <c r="K11" s="28">
        <f t="shared" si="3"/>
        <v>0</v>
      </c>
      <c r="L11" s="29">
        <v>0</v>
      </c>
    </row>
    <row r="12" spans="1:12" ht="13.5">
      <c r="A12" s="10"/>
      <c r="B12" s="102">
        <v>105</v>
      </c>
      <c r="C12" s="105" t="s">
        <v>16</v>
      </c>
      <c r="D12" s="158">
        <v>1418418.926</v>
      </c>
      <c r="E12" s="143">
        <v>1219302.018</v>
      </c>
      <c r="F12" s="96">
        <f t="shared" si="0"/>
        <v>116.33040092286635</v>
      </c>
      <c r="G12" s="26">
        <f>D12/$D$8*100</f>
        <v>28.608261372069983</v>
      </c>
      <c r="H12" s="165">
        <v>13412960.198</v>
      </c>
      <c r="I12" s="56">
        <v>11435984.2</v>
      </c>
      <c r="J12" s="27">
        <f t="shared" si="2"/>
        <v>117.28732711960201</v>
      </c>
      <c r="K12" s="28">
        <f t="shared" si="3"/>
        <v>22.073512260228576</v>
      </c>
      <c r="L12" s="26">
        <f aca="true" t="shared" si="4" ref="L12:L74">D12/H12*100</f>
        <v>10.574987959865114</v>
      </c>
    </row>
    <row r="13" spans="1:12" ht="13.5">
      <c r="A13" s="10"/>
      <c r="B13" s="102">
        <v>106</v>
      </c>
      <c r="C13" s="105" t="s">
        <v>17</v>
      </c>
      <c r="D13" s="158">
        <v>132337.748</v>
      </c>
      <c r="E13" s="143">
        <v>117333.306</v>
      </c>
      <c r="F13" s="96">
        <f t="shared" si="0"/>
        <v>112.78787968354015</v>
      </c>
      <c r="G13" s="26">
        <f t="shared" si="1"/>
        <v>2.669135905322185</v>
      </c>
      <c r="H13" s="165">
        <v>2024607.11</v>
      </c>
      <c r="I13" s="56">
        <v>1710710.487</v>
      </c>
      <c r="J13" s="27">
        <f t="shared" si="2"/>
        <v>118.34890388440111</v>
      </c>
      <c r="K13" s="28">
        <f t="shared" si="3"/>
        <v>3.3318662849230454</v>
      </c>
      <c r="L13" s="26">
        <f t="shared" si="4"/>
        <v>6.536465635547431</v>
      </c>
    </row>
    <row r="14" spans="1:12" ht="13.5">
      <c r="A14" s="10"/>
      <c r="B14" s="102">
        <v>107</v>
      </c>
      <c r="C14" s="105" t="s">
        <v>18</v>
      </c>
      <c r="D14" s="158">
        <v>9.845</v>
      </c>
      <c r="E14" s="143">
        <v>7.651</v>
      </c>
      <c r="F14" s="96">
        <f t="shared" si="0"/>
        <v>128.675990066658</v>
      </c>
      <c r="G14" s="26">
        <f t="shared" si="1"/>
        <v>0.00019856498531240624</v>
      </c>
      <c r="H14" s="165">
        <v>2009.397</v>
      </c>
      <c r="I14" s="56">
        <v>678.349</v>
      </c>
      <c r="J14" s="27">
        <f t="shared" si="2"/>
        <v>296.2187605495106</v>
      </c>
      <c r="K14" s="28">
        <f t="shared" si="3"/>
        <v>0.0033068352295401717</v>
      </c>
      <c r="L14" s="26">
        <f t="shared" si="4"/>
        <v>0.4899479794187013</v>
      </c>
    </row>
    <row r="15" spans="1:12" ht="13.5">
      <c r="A15" s="10"/>
      <c r="B15" s="102">
        <v>108</v>
      </c>
      <c r="C15" s="105" t="s">
        <v>19</v>
      </c>
      <c r="D15" s="158">
        <v>9952.68</v>
      </c>
      <c r="E15" s="143">
        <v>6442.94</v>
      </c>
      <c r="F15" s="96">
        <f t="shared" si="0"/>
        <v>154.47419966661184</v>
      </c>
      <c r="G15" s="26">
        <f t="shared" si="1"/>
        <v>0.20073679614211062</v>
      </c>
      <c r="H15" s="165">
        <v>133365.633</v>
      </c>
      <c r="I15" s="56">
        <v>102940.155</v>
      </c>
      <c r="J15" s="27">
        <f t="shared" si="2"/>
        <v>129.5564719132199</v>
      </c>
      <c r="K15" s="28">
        <f t="shared" si="3"/>
        <v>0.2194778700348041</v>
      </c>
      <c r="L15" s="26">
        <f t="shared" si="4"/>
        <v>7.46270217905388</v>
      </c>
    </row>
    <row r="16" spans="1:12" ht="13.5">
      <c r="A16" s="10"/>
      <c r="B16" s="102">
        <v>110</v>
      </c>
      <c r="C16" s="105" t="s">
        <v>20</v>
      </c>
      <c r="D16" s="158">
        <v>112821.108</v>
      </c>
      <c r="E16" s="143">
        <v>90627.556</v>
      </c>
      <c r="F16" s="96">
        <f t="shared" si="0"/>
        <v>124.48874600568507</v>
      </c>
      <c r="G16" s="26">
        <f t="shared" si="1"/>
        <v>2.2755024533214216</v>
      </c>
      <c r="H16" s="158">
        <v>715710.904</v>
      </c>
      <c r="I16" s="56">
        <v>649003.278</v>
      </c>
      <c r="J16" s="27">
        <f t="shared" si="2"/>
        <v>110.27847289239729</v>
      </c>
      <c r="K16" s="28">
        <f t="shared" si="3"/>
        <v>1.1778349582054932</v>
      </c>
      <c r="L16" s="26">
        <f t="shared" si="4"/>
        <v>15.763502745236924</v>
      </c>
    </row>
    <row r="17" spans="1:12" ht="13.5">
      <c r="A17" s="10"/>
      <c r="B17" s="102">
        <v>111</v>
      </c>
      <c r="C17" s="105" t="s">
        <v>21</v>
      </c>
      <c r="D17" s="158">
        <v>216539.351</v>
      </c>
      <c r="E17" s="143">
        <v>173619.642</v>
      </c>
      <c r="F17" s="96">
        <f t="shared" si="0"/>
        <v>124.72053766819771</v>
      </c>
      <c r="G17" s="26">
        <f t="shared" si="1"/>
        <v>4.367408131119651</v>
      </c>
      <c r="H17" s="158">
        <v>1840012.56</v>
      </c>
      <c r="I17" s="56">
        <v>1495169.246</v>
      </c>
      <c r="J17" s="27">
        <f t="shared" si="2"/>
        <v>123.06383139718484</v>
      </c>
      <c r="K17" s="28">
        <f t="shared" si="3"/>
        <v>3.028081736065297</v>
      </c>
      <c r="L17" s="26">
        <f t="shared" si="4"/>
        <v>11.7683626572636</v>
      </c>
    </row>
    <row r="18" spans="1:12" ht="13.5">
      <c r="A18" s="10"/>
      <c r="B18" s="102">
        <v>112</v>
      </c>
      <c r="C18" s="105" t="s">
        <v>22</v>
      </c>
      <c r="D18" s="158">
        <v>20866.612</v>
      </c>
      <c r="E18" s="143">
        <v>13335.407</v>
      </c>
      <c r="F18" s="96">
        <f t="shared" si="0"/>
        <v>156.4752541860927</v>
      </c>
      <c r="G18" s="26">
        <f t="shared" si="1"/>
        <v>0.4208611991162702</v>
      </c>
      <c r="H18" s="158">
        <v>715213.423</v>
      </c>
      <c r="I18" s="56">
        <v>570494.893</v>
      </c>
      <c r="J18" s="27">
        <f t="shared" si="2"/>
        <v>125.36719114854546</v>
      </c>
      <c r="K18" s="28">
        <f t="shared" si="3"/>
        <v>1.177016261005872</v>
      </c>
      <c r="L18" s="26">
        <f t="shared" si="4"/>
        <v>2.9175364064720584</v>
      </c>
    </row>
    <row r="19" spans="1:12" ht="13.5">
      <c r="A19" s="10"/>
      <c r="B19" s="102">
        <v>113</v>
      </c>
      <c r="C19" s="105" t="s">
        <v>23</v>
      </c>
      <c r="D19" s="158">
        <v>129526.83</v>
      </c>
      <c r="E19" s="143">
        <v>125565.634</v>
      </c>
      <c r="F19" s="96">
        <f t="shared" si="0"/>
        <v>103.15468163844895</v>
      </c>
      <c r="G19" s="26">
        <f t="shared" si="1"/>
        <v>2.6124421631805523</v>
      </c>
      <c r="H19" s="158">
        <v>1987447.384</v>
      </c>
      <c r="I19" s="56">
        <v>1558352.14</v>
      </c>
      <c r="J19" s="27">
        <f t="shared" si="2"/>
        <v>127.53519137208617</v>
      </c>
      <c r="K19" s="28">
        <f t="shared" si="3"/>
        <v>3.270713067785337</v>
      </c>
      <c r="L19" s="26">
        <f t="shared" si="4"/>
        <v>6.517245741585881</v>
      </c>
    </row>
    <row r="20" spans="1:12" ht="13.5">
      <c r="A20" s="10"/>
      <c r="B20" s="102">
        <v>116</v>
      </c>
      <c r="C20" s="105" t="s">
        <v>24</v>
      </c>
      <c r="D20" s="158">
        <v>0</v>
      </c>
      <c r="E20" s="143">
        <v>0</v>
      </c>
      <c r="F20" s="96">
        <v>0</v>
      </c>
      <c r="G20" s="26">
        <f t="shared" si="1"/>
        <v>0</v>
      </c>
      <c r="H20" s="158">
        <v>359808.515</v>
      </c>
      <c r="I20" s="56">
        <v>311118.226</v>
      </c>
      <c r="J20" s="27">
        <f t="shared" si="2"/>
        <v>115.65009212928592</v>
      </c>
      <c r="K20" s="28">
        <f t="shared" si="3"/>
        <v>0.5921316062930986</v>
      </c>
      <c r="L20" s="26">
        <f t="shared" si="4"/>
        <v>0</v>
      </c>
    </row>
    <row r="21" spans="1:12" ht="13.5">
      <c r="A21" s="10"/>
      <c r="B21" s="102">
        <v>117</v>
      </c>
      <c r="C21" s="105" t="s">
        <v>25</v>
      </c>
      <c r="D21" s="158">
        <v>53597.136</v>
      </c>
      <c r="E21" s="143">
        <v>45889.063</v>
      </c>
      <c r="F21" s="96">
        <f t="shared" si="0"/>
        <v>116.7971897791855</v>
      </c>
      <c r="G21" s="26">
        <f t="shared" si="1"/>
        <v>1.0810070617193537</v>
      </c>
      <c r="H21" s="158">
        <v>694780.559</v>
      </c>
      <c r="I21" s="56">
        <v>598279.434</v>
      </c>
      <c r="J21" s="27">
        <f t="shared" si="2"/>
        <v>116.12977473666595</v>
      </c>
      <c r="K21" s="28">
        <f t="shared" si="3"/>
        <v>1.1433901958153683</v>
      </c>
      <c r="L21" s="26">
        <f t="shared" si="4"/>
        <v>7.714253846875413</v>
      </c>
    </row>
    <row r="22" spans="1:12" ht="13.5">
      <c r="A22" s="10"/>
      <c r="B22" s="102">
        <v>118</v>
      </c>
      <c r="C22" s="105" t="s">
        <v>26</v>
      </c>
      <c r="D22" s="158">
        <v>245669.548</v>
      </c>
      <c r="E22" s="143">
        <v>211951.94</v>
      </c>
      <c r="F22" s="96">
        <f t="shared" si="0"/>
        <v>115.90813842043626</v>
      </c>
      <c r="G22" s="26">
        <f t="shared" si="1"/>
        <v>4.95493856681823</v>
      </c>
      <c r="H22" s="158">
        <v>2476178.802</v>
      </c>
      <c r="I22" s="56">
        <v>2037562.372</v>
      </c>
      <c r="J22" s="27">
        <f t="shared" si="2"/>
        <v>121.52652777786967</v>
      </c>
      <c r="K22" s="28">
        <f t="shared" si="3"/>
        <v>4.0750112083844945</v>
      </c>
      <c r="L22" s="26">
        <f t="shared" si="4"/>
        <v>9.921316982504399</v>
      </c>
    </row>
    <row r="23" spans="1:12" ht="13.5">
      <c r="A23" s="10"/>
      <c r="B23" s="102">
        <v>120</v>
      </c>
      <c r="C23" s="105" t="s">
        <v>27</v>
      </c>
      <c r="D23" s="158">
        <v>1132.455</v>
      </c>
      <c r="E23" s="143">
        <v>781.834</v>
      </c>
      <c r="F23" s="96">
        <f t="shared" si="0"/>
        <v>144.84596474443424</v>
      </c>
      <c r="G23" s="26">
        <f t="shared" si="1"/>
        <v>0.02284062066449578</v>
      </c>
      <c r="H23" s="158">
        <v>18191.247</v>
      </c>
      <c r="I23" s="56">
        <v>13306.83</v>
      </c>
      <c r="J23" s="27">
        <f t="shared" si="2"/>
        <v>136.70609003045803</v>
      </c>
      <c r="K23" s="28">
        <f t="shared" si="3"/>
        <v>0.0299370689061778</v>
      </c>
      <c r="L23" s="26">
        <f t="shared" si="4"/>
        <v>6.225274166196523</v>
      </c>
    </row>
    <row r="24" spans="1:12" ht="13.5">
      <c r="A24" s="10"/>
      <c r="B24" s="102">
        <v>121</v>
      </c>
      <c r="C24" s="105" t="s">
        <v>28</v>
      </c>
      <c r="D24" s="158">
        <v>658.579</v>
      </c>
      <c r="E24" s="143">
        <v>279.934</v>
      </c>
      <c r="F24" s="96">
        <f t="shared" si="0"/>
        <v>235.2622403852336</v>
      </c>
      <c r="G24" s="26">
        <f t="shared" si="1"/>
        <v>0.013282958807725665</v>
      </c>
      <c r="H24" s="158">
        <v>3303.626</v>
      </c>
      <c r="I24" s="56">
        <v>2515.719</v>
      </c>
      <c r="J24" s="27">
        <f t="shared" si="2"/>
        <v>131.3193564146075</v>
      </c>
      <c r="K24" s="28">
        <f t="shared" si="3"/>
        <v>0.005436728950040674</v>
      </c>
      <c r="L24" s="26">
        <f t="shared" si="4"/>
        <v>19.935035019097196</v>
      </c>
    </row>
    <row r="25" spans="1:12" ht="13.5">
      <c r="A25" s="10"/>
      <c r="B25" s="102">
        <v>122</v>
      </c>
      <c r="C25" s="105" t="s">
        <v>29</v>
      </c>
      <c r="D25" s="158">
        <v>6580.574</v>
      </c>
      <c r="E25" s="143">
        <v>4661.081</v>
      </c>
      <c r="F25" s="96">
        <f t="shared" si="0"/>
        <v>141.18128391246577</v>
      </c>
      <c r="G25" s="26">
        <f t="shared" si="1"/>
        <v>0.13272438594791286</v>
      </c>
      <c r="H25" s="158">
        <v>33788.632</v>
      </c>
      <c r="I25" s="56">
        <v>31838.726</v>
      </c>
      <c r="J25" s="27">
        <f t="shared" si="2"/>
        <v>106.12432168297185</v>
      </c>
      <c r="K25" s="28">
        <f t="shared" si="3"/>
        <v>0.05560545708765783</v>
      </c>
      <c r="L25" s="26">
        <f t="shared" si="4"/>
        <v>19.475704136231382</v>
      </c>
    </row>
    <row r="26" spans="1:12" ht="13.5">
      <c r="A26" s="10"/>
      <c r="B26" s="102">
        <v>123</v>
      </c>
      <c r="C26" s="105" t="s">
        <v>30</v>
      </c>
      <c r="D26" s="158">
        <v>36749.385</v>
      </c>
      <c r="E26" s="143">
        <v>37731.285</v>
      </c>
      <c r="F26" s="96">
        <f t="shared" si="0"/>
        <v>97.39765025230389</v>
      </c>
      <c r="G26" s="26">
        <f t="shared" si="1"/>
        <v>0.7412027519314334</v>
      </c>
      <c r="H26" s="158">
        <v>498864.193</v>
      </c>
      <c r="I26" s="56">
        <v>347827.245</v>
      </c>
      <c r="J26" s="27">
        <f t="shared" si="2"/>
        <v>143.42297797862273</v>
      </c>
      <c r="K26" s="28">
        <f t="shared" si="3"/>
        <v>0.8209735000940718</v>
      </c>
      <c r="L26" s="26">
        <f t="shared" si="4"/>
        <v>7.366611096900274</v>
      </c>
    </row>
    <row r="27" spans="1:12" ht="13.5">
      <c r="A27" s="10"/>
      <c r="B27" s="102">
        <v>124</v>
      </c>
      <c r="C27" s="105" t="s">
        <v>31</v>
      </c>
      <c r="D27" s="158">
        <v>868.822</v>
      </c>
      <c r="E27" s="143">
        <v>647.362</v>
      </c>
      <c r="F27" s="96">
        <f t="shared" si="0"/>
        <v>134.2096076074901</v>
      </c>
      <c r="G27" s="26">
        <f t="shared" si="1"/>
        <v>0.017523375080659764</v>
      </c>
      <c r="H27" s="158">
        <v>30909.911</v>
      </c>
      <c r="I27" s="56">
        <v>22037.36</v>
      </c>
      <c r="J27" s="27">
        <f t="shared" si="2"/>
        <v>140.2614060849394</v>
      </c>
      <c r="K27" s="28">
        <f t="shared" si="3"/>
        <v>0.050867988076398675</v>
      </c>
      <c r="L27" s="26">
        <f t="shared" si="4"/>
        <v>2.810820128210657</v>
      </c>
    </row>
    <row r="28" spans="1:12" ht="13.5">
      <c r="A28" s="10"/>
      <c r="B28" s="102">
        <v>125</v>
      </c>
      <c r="C28" s="105" t="s">
        <v>32</v>
      </c>
      <c r="D28" s="158">
        <v>2528.364</v>
      </c>
      <c r="E28" s="143">
        <v>2102.306</v>
      </c>
      <c r="F28" s="96">
        <f t="shared" si="0"/>
        <v>120.26622194866019</v>
      </c>
      <c r="G28" s="26">
        <f t="shared" si="1"/>
        <v>0.05099487664036736</v>
      </c>
      <c r="H28" s="158">
        <v>19258.71</v>
      </c>
      <c r="I28" s="56">
        <v>17124.197</v>
      </c>
      <c r="J28" s="27">
        <f t="shared" si="2"/>
        <v>112.46489397429846</v>
      </c>
      <c r="K28" s="28">
        <f t="shared" si="3"/>
        <v>0.03169377713985718</v>
      </c>
      <c r="L28" s="26">
        <f t="shared" si="4"/>
        <v>13.128418258543798</v>
      </c>
    </row>
    <row r="29" spans="1:12" ht="13.5">
      <c r="A29" s="10"/>
      <c r="B29" s="102">
        <v>126</v>
      </c>
      <c r="C29" s="105" t="s">
        <v>33</v>
      </c>
      <c r="D29" s="158">
        <v>0</v>
      </c>
      <c r="E29" s="143">
        <v>0.268</v>
      </c>
      <c r="F29" s="96">
        <f t="shared" si="0"/>
        <v>0</v>
      </c>
      <c r="G29" s="26">
        <f t="shared" si="1"/>
        <v>0</v>
      </c>
      <c r="H29" s="158">
        <v>142.922</v>
      </c>
      <c r="I29" s="56">
        <v>157.403</v>
      </c>
      <c r="J29" s="27">
        <f t="shared" si="2"/>
        <v>90.8000482837049</v>
      </c>
      <c r="K29" s="28">
        <f t="shared" si="3"/>
        <v>0.00023520464332152402</v>
      </c>
      <c r="L29" s="26">
        <f t="shared" si="4"/>
        <v>0</v>
      </c>
    </row>
    <row r="30" spans="1:12" ht="13.5">
      <c r="A30" s="10"/>
      <c r="B30" s="102">
        <v>127</v>
      </c>
      <c r="C30" s="105" t="s">
        <v>34</v>
      </c>
      <c r="D30" s="158">
        <v>1543.386</v>
      </c>
      <c r="E30" s="143">
        <v>946.759</v>
      </c>
      <c r="F30" s="96">
        <f t="shared" si="0"/>
        <v>163.01783241564115</v>
      </c>
      <c r="G30" s="26">
        <f t="shared" si="1"/>
        <v>0.03112873726981954</v>
      </c>
      <c r="H30" s="158">
        <v>32842.507</v>
      </c>
      <c r="I30" s="56">
        <v>24665.955</v>
      </c>
      <c r="J30" s="27">
        <f t="shared" si="2"/>
        <v>133.14914018127413</v>
      </c>
      <c r="K30" s="28">
        <f t="shared" si="3"/>
        <v>0.05404843302444449</v>
      </c>
      <c r="L30" s="26">
        <f t="shared" si="4"/>
        <v>4.699355015742252</v>
      </c>
    </row>
    <row r="31" spans="1:12" ht="13.5">
      <c r="A31" s="10"/>
      <c r="B31" s="102">
        <v>128</v>
      </c>
      <c r="C31" s="105" t="s">
        <v>35</v>
      </c>
      <c r="D31" s="158">
        <v>0</v>
      </c>
      <c r="E31" s="143">
        <v>0</v>
      </c>
      <c r="F31" s="96">
        <v>0</v>
      </c>
      <c r="G31" s="26">
        <f t="shared" si="1"/>
        <v>0</v>
      </c>
      <c r="H31" s="158">
        <v>3838.318</v>
      </c>
      <c r="I31" s="56">
        <v>4699.727</v>
      </c>
      <c r="J31" s="27">
        <f t="shared" si="2"/>
        <v>81.67108429915186</v>
      </c>
      <c r="K31" s="28">
        <f t="shared" si="3"/>
        <v>0.0063166637476706556</v>
      </c>
      <c r="L31" s="26">
        <f t="shared" si="4"/>
        <v>0</v>
      </c>
    </row>
    <row r="32" spans="1:12" ht="13.5">
      <c r="A32" s="10"/>
      <c r="B32" s="102">
        <v>129</v>
      </c>
      <c r="C32" s="105" t="s">
        <v>36</v>
      </c>
      <c r="D32" s="158">
        <v>374.822</v>
      </c>
      <c r="E32" s="143">
        <v>367.688</v>
      </c>
      <c r="F32" s="96">
        <f t="shared" si="0"/>
        <v>101.94023193577164</v>
      </c>
      <c r="G32" s="26">
        <f t="shared" si="1"/>
        <v>0.00755982985523278</v>
      </c>
      <c r="H32" s="158">
        <v>2775.75</v>
      </c>
      <c r="I32" s="56">
        <v>2615.258</v>
      </c>
      <c r="J32" s="27">
        <f t="shared" si="2"/>
        <v>106.13675591471281</v>
      </c>
      <c r="K32" s="28">
        <f t="shared" si="3"/>
        <v>0.004568011143838739</v>
      </c>
      <c r="L32" s="26">
        <f t="shared" si="4"/>
        <v>13.503449518148248</v>
      </c>
    </row>
    <row r="33" spans="1:12" ht="13.5">
      <c r="A33" s="10"/>
      <c r="B33" s="102">
        <v>130</v>
      </c>
      <c r="C33" s="105" t="s">
        <v>37</v>
      </c>
      <c r="D33" s="158">
        <v>0</v>
      </c>
      <c r="E33" s="143">
        <v>0</v>
      </c>
      <c r="F33" s="96">
        <v>0</v>
      </c>
      <c r="G33" s="26">
        <f t="shared" si="1"/>
        <v>0</v>
      </c>
      <c r="H33" s="158">
        <v>38.571</v>
      </c>
      <c r="I33" s="56">
        <v>42.574</v>
      </c>
      <c r="J33" s="27">
        <f t="shared" si="2"/>
        <v>90.59754779912622</v>
      </c>
      <c r="K33" s="28">
        <f t="shared" si="3"/>
        <v>6.347573010141547E-05</v>
      </c>
      <c r="L33" s="26">
        <f t="shared" si="4"/>
        <v>0</v>
      </c>
    </row>
    <row r="34" spans="1:12" ht="13.5">
      <c r="A34" s="10"/>
      <c r="B34" s="102">
        <v>131</v>
      </c>
      <c r="C34" s="105" t="s">
        <v>38</v>
      </c>
      <c r="D34" s="158">
        <v>15.533</v>
      </c>
      <c r="E34" s="143">
        <v>51.499</v>
      </c>
      <c r="F34" s="96">
        <f t="shared" si="0"/>
        <v>30.16175071360609</v>
      </c>
      <c r="G34" s="26">
        <f t="shared" si="1"/>
        <v>0.00031328693924404324</v>
      </c>
      <c r="H34" s="158">
        <v>838.827</v>
      </c>
      <c r="I34" s="56">
        <v>1071.699</v>
      </c>
      <c r="J34" s="27">
        <f t="shared" si="2"/>
        <v>78.27076445905054</v>
      </c>
      <c r="K34" s="28">
        <f t="shared" si="3"/>
        <v>0.0013804453152311332</v>
      </c>
      <c r="L34" s="26">
        <f t="shared" si="4"/>
        <v>1.8517525067743408</v>
      </c>
    </row>
    <row r="35" spans="1:12" ht="13.5">
      <c r="A35" s="10"/>
      <c r="B35" s="102">
        <v>132</v>
      </c>
      <c r="C35" s="105" t="s">
        <v>39</v>
      </c>
      <c r="D35" s="158">
        <v>0.84</v>
      </c>
      <c r="E35" s="144">
        <v>0.625</v>
      </c>
      <c r="F35" s="96">
        <f t="shared" si="0"/>
        <v>134.39999999999998</v>
      </c>
      <c r="G35" s="26">
        <f t="shared" si="1"/>
        <v>1.6942060707203778E-05</v>
      </c>
      <c r="H35" s="158">
        <v>273.828</v>
      </c>
      <c r="I35" s="56">
        <v>33.524</v>
      </c>
      <c r="J35" s="27">
        <f t="shared" si="2"/>
        <v>816.8118362963845</v>
      </c>
      <c r="K35" s="28">
        <f t="shared" si="3"/>
        <v>0.0004506347313320991</v>
      </c>
      <c r="L35" s="26">
        <f t="shared" si="4"/>
        <v>0.3067619089355362</v>
      </c>
    </row>
    <row r="36" spans="1:12" ht="13.5">
      <c r="A36" s="10"/>
      <c r="B36" s="55"/>
      <c r="C36" s="92" t="s">
        <v>295</v>
      </c>
      <c r="D36" s="151">
        <f>D16+D17+D18+D19+D20+D21+D22+D23+D24+D25</f>
        <v>787392.193</v>
      </c>
      <c r="E36" s="121">
        <f>E16+E17+E18+E19+E20+E21+E22+E23+E24+E25</f>
        <v>666712.0910000001</v>
      </c>
      <c r="F36" s="97">
        <f t="shared" si="0"/>
        <v>118.10078197606886</v>
      </c>
      <c r="G36" s="36">
        <f t="shared" si="1"/>
        <v>15.881007540695613</v>
      </c>
      <c r="H36" s="151">
        <f>H16+H17+H18+H19+H20+H21+H22+H23+H24+H25</f>
        <v>8844435.651999999</v>
      </c>
      <c r="I36" s="30">
        <f>I16+I17+I18+I19+I20+I21+I22+I23+I24+I25</f>
        <v>7267640.863999999</v>
      </c>
      <c r="J36" s="37">
        <f t="shared" si="2"/>
        <v>121.69610218097866</v>
      </c>
      <c r="K36" s="38">
        <f t="shared" si="3"/>
        <v>14.555158288498834</v>
      </c>
      <c r="L36" s="32">
        <f t="shared" si="4"/>
        <v>8.902684399336959</v>
      </c>
    </row>
    <row r="37" spans="1:12" ht="13.5">
      <c r="A37" s="10"/>
      <c r="B37" s="55"/>
      <c r="C37" s="92" t="s">
        <v>247</v>
      </c>
      <c r="D37" s="151">
        <f>D38-D36</f>
        <v>1841690.8359999997</v>
      </c>
      <c r="E37" s="124">
        <f>E38-E36</f>
        <v>1582829.3510000003</v>
      </c>
      <c r="F37" s="97">
        <f t="shared" si="0"/>
        <v>116.35435208706836</v>
      </c>
      <c r="G37" s="36">
        <f t="shared" si="1"/>
        <v>37.145283270729614</v>
      </c>
      <c r="H37" s="151">
        <f>H38-H36</f>
        <v>18666704.945</v>
      </c>
      <c r="I37" s="30">
        <f>I38-I36</f>
        <v>15721627.295000006</v>
      </c>
      <c r="J37" s="37">
        <f t="shared" si="2"/>
        <v>118.73265149172329</v>
      </c>
      <c r="K37" s="38">
        <f t="shared" si="3"/>
        <v>30.719523086556677</v>
      </c>
      <c r="L37" s="36">
        <f t="shared" si="4"/>
        <v>9.866180675306108</v>
      </c>
    </row>
    <row r="38" spans="1:12" ht="14.25" thickBot="1">
      <c r="A38" s="39" t="s">
        <v>2</v>
      </c>
      <c r="B38" s="40" t="s">
        <v>260</v>
      </c>
      <c r="C38" s="93"/>
      <c r="D38" s="152">
        <f>SUM(D10:D35)</f>
        <v>2629083.0289999996</v>
      </c>
      <c r="E38" s="122">
        <f>SUM(E10:E35)</f>
        <v>2249541.4420000003</v>
      </c>
      <c r="F38" s="98">
        <f t="shared" si="0"/>
        <v>116.87195354189876</v>
      </c>
      <c r="G38" s="42">
        <f t="shared" si="1"/>
        <v>53.02629081142523</v>
      </c>
      <c r="H38" s="166">
        <f>SUM(H10:H35)</f>
        <v>27511140.597</v>
      </c>
      <c r="I38" s="4">
        <f>SUM(I10:I35)</f>
        <v>22989268.159000006</v>
      </c>
      <c r="J38" s="43">
        <f t="shared" si="2"/>
        <v>119.6694927682147</v>
      </c>
      <c r="K38" s="44">
        <f t="shared" si="3"/>
        <v>45.274681375055515</v>
      </c>
      <c r="L38" s="42">
        <f t="shared" si="4"/>
        <v>9.556430493058848</v>
      </c>
    </row>
    <row r="39" spans="1:12" ht="13.5">
      <c r="A39" s="10" t="s">
        <v>3</v>
      </c>
      <c r="B39" s="104">
        <v>601</v>
      </c>
      <c r="C39" s="128" t="s">
        <v>40</v>
      </c>
      <c r="D39" s="159">
        <v>252479.069</v>
      </c>
      <c r="E39" s="119">
        <v>186631.506</v>
      </c>
      <c r="F39" s="132">
        <f t="shared" si="0"/>
        <v>135.28212594501593</v>
      </c>
      <c r="G39" s="46">
        <f t="shared" si="1"/>
        <v>5.092280612257491</v>
      </c>
      <c r="H39" s="159">
        <v>3948219.734</v>
      </c>
      <c r="I39" s="83">
        <v>3242262.679</v>
      </c>
      <c r="J39" s="47">
        <f t="shared" si="2"/>
        <v>121.77359223768187</v>
      </c>
      <c r="K39" s="48">
        <f t="shared" si="3"/>
        <v>6.497527422583454</v>
      </c>
      <c r="L39" s="46">
        <f t="shared" si="4"/>
        <v>6.394757283283463</v>
      </c>
    </row>
    <row r="40" spans="1:12" ht="13.5">
      <c r="A40" s="10"/>
      <c r="B40" s="102">
        <v>602</v>
      </c>
      <c r="C40" s="105" t="s">
        <v>41</v>
      </c>
      <c r="D40" s="158">
        <v>583.159</v>
      </c>
      <c r="E40" s="120">
        <v>1079.194</v>
      </c>
      <c r="F40" s="96">
        <f t="shared" si="0"/>
        <v>54.0365309666288</v>
      </c>
      <c r="G40" s="26">
        <f t="shared" si="1"/>
        <v>0.01176180378565744</v>
      </c>
      <c r="H40" s="158">
        <v>86992.258</v>
      </c>
      <c r="I40" s="56">
        <v>63832.055</v>
      </c>
      <c r="J40" s="27">
        <f t="shared" si="2"/>
        <v>136.2830289577862</v>
      </c>
      <c r="K40" s="28">
        <f t="shared" si="3"/>
        <v>0.14316188560630272</v>
      </c>
      <c r="L40" s="26">
        <f t="shared" si="4"/>
        <v>0.6703573552487854</v>
      </c>
    </row>
    <row r="41" spans="1:12" ht="13.5">
      <c r="A41" s="10"/>
      <c r="B41" s="102">
        <v>605</v>
      </c>
      <c r="C41" s="105" t="s">
        <v>42</v>
      </c>
      <c r="D41" s="160">
        <v>0</v>
      </c>
      <c r="E41" s="120">
        <v>0</v>
      </c>
      <c r="F41" s="96">
        <v>0</v>
      </c>
      <c r="G41" s="26">
        <f t="shared" si="1"/>
        <v>0</v>
      </c>
      <c r="H41" s="158">
        <v>1.996</v>
      </c>
      <c r="I41" s="56">
        <v>14.484</v>
      </c>
      <c r="J41" s="27">
        <f t="shared" si="2"/>
        <v>13.780723557028447</v>
      </c>
      <c r="K41" s="28">
        <f t="shared" si="3"/>
        <v>3.284787982744168E-06</v>
      </c>
      <c r="L41" s="26">
        <f t="shared" si="4"/>
        <v>0</v>
      </c>
    </row>
    <row r="42" spans="1:12" ht="13.5">
      <c r="A42" s="10"/>
      <c r="B42" s="102">
        <v>606</v>
      </c>
      <c r="C42" s="105" t="s">
        <v>43</v>
      </c>
      <c r="D42" s="158">
        <v>20557.561</v>
      </c>
      <c r="E42" s="120">
        <v>16738.207</v>
      </c>
      <c r="F42" s="96">
        <f t="shared" si="0"/>
        <v>122.81817879298545</v>
      </c>
      <c r="G42" s="26">
        <f t="shared" si="1"/>
        <v>0.4146279124452915</v>
      </c>
      <c r="H42" s="158">
        <v>237363.604</v>
      </c>
      <c r="I42" s="56">
        <v>198111.244</v>
      </c>
      <c r="J42" s="27">
        <f t="shared" si="2"/>
        <v>119.81329237425817</v>
      </c>
      <c r="K42" s="28">
        <f t="shared" si="3"/>
        <v>0.39062580859721713</v>
      </c>
      <c r="L42" s="26">
        <f t="shared" si="4"/>
        <v>8.660789039923745</v>
      </c>
    </row>
    <row r="43" spans="1:12" ht="13.5">
      <c r="A43" s="10"/>
      <c r="B43" s="102">
        <v>607</v>
      </c>
      <c r="C43" s="105" t="s">
        <v>44</v>
      </c>
      <c r="D43" s="158">
        <v>1.015</v>
      </c>
      <c r="E43" s="120">
        <v>0</v>
      </c>
      <c r="F43" s="180" t="s">
        <v>301</v>
      </c>
      <c r="G43" s="26">
        <f t="shared" si="1"/>
        <v>2.0471656687871234E-05</v>
      </c>
      <c r="H43" s="158">
        <v>1515.898</v>
      </c>
      <c r="I43" s="56">
        <v>802.084</v>
      </c>
      <c r="J43" s="27">
        <f t="shared" si="2"/>
        <v>188.99491823799005</v>
      </c>
      <c r="K43" s="28">
        <f t="shared" si="3"/>
        <v>0.002494691149031021</v>
      </c>
      <c r="L43" s="26">
        <f t="shared" si="4"/>
        <v>0.0669570116195153</v>
      </c>
    </row>
    <row r="44" spans="1:12" ht="13.5">
      <c r="A44" s="10"/>
      <c r="B44" s="102">
        <v>608</v>
      </c>
      <c r="C44" s="105" t="s">
        <v>45</v>
      </c>
      <c r="D44" s="158">
        <v>0</v>
      </c>
      <c r="E44" s="120">
        <v>0</v>
      </c>
      <c r="F44" s="96">
        <v>0</v>
      </c>
      <c r="G44" s="26">
        <f t="shared" si="1"/>
        <v>0</v>
      </c>
      <c r="H44" s="158">
        <v>21.851</v>
      </c>
      <c r="I44" s="56">
        <v>4.626</v>
      </c>
      <c r="J44" s="27">
        <f t="shared" si="2"/>
        <v>472.3519239083441</v>
      </c>
      <c r="K44" s="28">
        <f t="shared" si="3"/>
        <v>3.5959870847165734E-05</v>
      </c>
      <c r="L44" s="26">
        <f t="shared" si="4"/>
        <v>0</v>
      </c>
    </row>
    <row r="45" spans="1:12" ht="13.5">
      <c r="A45" s="10"/>
      <c r="B45" s="102">
        <v>609</v>
      </c>
      <c r="C45" s="105" t="s">
        <v>46</v>
      </c>
      <c r="D45" s="158">
        <v>0</v>
      </c>
      <c r="E45" s="120">
        <v>0</v>
      </c>
      <c r="F45" s="96">
        <v>0</v>
      </c>
      <c r="G45" s="26">
        <f t="shared" si="1"/>
        <v>0</v>
      </c>
      <c r="H45" s="158">
        <v>3.02</v>
      </c>
      <c r="I45" s="56">
        <v>0.377</v>
      </c>
      <c r="J45" s="25">
        <f t="shared" si="2"/>
        <v>801.0610079575597</v>
      </c>
      <c r="K45" s="28">
        <f t="shared" si="3"/>
        <v>4.969969793530755E-06</v>
      </c>
      <c r="L45" s="26">
        <f t="shared" si="4"/>
        <v>0</v>
      </c>
    </row>
    <row r="46" spans="1:12" ht="13.5">
      <c r="A46" s="10"/>
      <c r="B46" s="102">
        <v>610</v>
      </c>
      <c r="C46" s="105" t="s">
        <v>47</v>
      </c>
      <c r="D46" s="158">
        <v>0</v>
      </c>
      <c r="E46" s="120">
        <v>0</v>
      </c>
      <c r="F46" s="96">
        <v>0</v>
      </c>
      <c r="G46" s="26">
        <f t="shared" si="1"/>
        <v>0</v>
      </c>
      <c r="H46" s="158">
        <v>24.365</v>
      </c>
      <c r="I46" s="56">
        <v>87.27</v>
      </c>
      <c r="J46" s="27">
        <f t="shared" si="2"/>
        <v>27.919101638592874</v>
      </c>
      <c r="K46" s="28">
        <f t="shared" si="3"/>
        <v>4.009712384747577E-05</v>
      </c>
      <c r="L46" s="26">
        <f t="shared" si="4"/>
        <v>0</v>
      </c>
    </row>
    <row r="47" spans="1:12" ht="13.5">
      <c r="A47" s="10"/>
      <c r="B47" s="102">
        <v>611</v>
      </c>
      <c r="C47" s="105" t="s">
        <v>48</v>
      </c>
      <c r="D47" s="158">
        <v>0.936</v>
      </c>
      <c r="E47" s="120">
        <v>2.089</v>
      </c>
      <c r="F47" s="96">
        <f t="shared" si="0"/>
        <v>44.80612733365247</v>
      </c>
      <c r="G47" s="26">
        <f t="shared" si="1"/>
        <v>1.88782962165985E-05</v>
      </c>
      <c r="H47" s="158">
        <v>5023.385</v>
      </c>
      <c r="I47" s="56">
        <v>2373.866</v>
      </c>
      <c r="J47" s="27">
        <f t="shared" si="2"/>
        <v>211.61198652324944</v>
      </c>
      <c r="K47" s="28">
        <f t="shared" si="3"/>
        <v>0.008266911162674005</v>
      </c>
      <c r="L47" s="26">
        <f t="shared" si="4"/>
        <v>0.018632854141181696</v>
      </c>
    </row>
    <row r="48" spans="1:12" ht="13.5">
      <c r="A48" s="10"/>
      <c r="B48" s="102">
        <v>612</v>
      </c>
      <c r="C48" s="105" t="s">
        <v>49</v>
      </c>
      <c r="D48" s="158">
        <v>2073.288</v>
      </c>
      <c r="E48" s="145">
        <v>1073.212</v>
      </c>
      <c r="F48" s="96">
        <f t="shared" si="0"/>
        <v>193.1853166010071</v>
      </c>
      <c r="G48" s="26">
        <f t="shared" si="1"/>
        <v>0.04181639423752037</v>
      </c>
      <c r="H48" s="158">
        <v>6964.508</v>
      </c>
      <c r="I48" s="56">
        <v>4717.508</v>
      </c>
      <c r="J48" s="27">
        <f t="shared" si="2"/>
        <v>147.6310797989108</v>
      </c>
      <c r="K48" s="28">
        <f t="shared" si="3"/>
        <v>0.011461388869802414</v>
      </c>
      <c r="L48" s="26">
        <f t="shared" si="4"/>
        <v>29.769339054531923</v>
      </c>
    </row>
    <row r="49" spans="1:12" ht="13.5">
      <c r="A49" s="10"/>
      <c r="B49" s="102">
        <v>613</v>
      </c>
      <c r="C49" s="105" t="s">
        <v>50</v>
      </c>
      <c r="D49" s="158">
        <v>0</v>
      </c>
      <c r="E49" s="120">
        <v>0</v>
      </c>
      <c r="F49" s="96">
        <v>0</v>
      </c>
      <c r="G49" s="26">
        <f t="shared" si="1"/>
        <v>0</v>
      </c>
      <c r="H49" s="158">
        <v>823.853</v>
      </c>
      <c r="I49" s="56">
        <v>627.617</v>
      </c>
      <c r="J49" s="27">
        <f t="shared" si="2"/>
        <v>131.26683948968878</v>
      </c>
      <c r="K49" s="28">
        <f t="shared" si="3"/>
        <v>0.0013558028226191036</v>
      </c>
      <c r="L49" s="26">
        <f t="shared" si="4"/>
        <v>0</v>
      </c>
    </row>
    <row r="50" spans="1:12" ht="13.5">
      <c r="A50" s="10"/>
      <c r="B50" s="102">
        <v>614</v>
      </c>
      <c r="C50" s="105" t="s">
        <v>51</v>
      </c>
      <c r="D50" s="158">
        <v>1.864</v>
      </c>
      <c r="E50" s="120">
        <v>7.119</v>
      </c>
      <c r="F50" s="96">
        <f t="shared" si="0"/>
        <v>26.1834527321253</v>
      </c>
      <c r="G50" s="26">
        <f t="shared" si="1"/>
        <v>3.759523947408077E-05</v>
      </c>
      <c r="H50" s="158">
        <v>71.138</v>
      </c>
      <c r="I50" s="56">
        <v>179.488</v>
      </c>
      <c r="J50" s="27">
        <f t="shared" si="2"/>
        <v>39.63384738812623</v>
      </c>
      <c r="K50" s="28">
        <f t="shared" si="3"/>
        <v>0.00011707076528880492</v>
      </c>
      <c r="L50" s="26">
        <f t="shared" si="4"/>
        <v>2.620259214484523</v>
      </c>
    </row>
    <row r="51" spans="1:12" ht="13.5">
      <c r="A51" s="10"/>
      <c r="B51" s="102">
        <v>615</v>
      </c>
      <c r="C51" s="105" t="s">
        <v>52</v>
      </c>
      <c r="D51" s="158">
        <v>0</v>
      </c>
      <c r="E51" s="120">
        <v>0.275</v>
      </c>
      <c r="F51" s="96">
        <v>0</v>
      </c>
      <c r="G51" s="26">
        <f t="shared" si="1"/>
        <v>0</v>
      </c>
      <c r="H51" s="158">
        <v>506.059</v>
      </c>
      <c r="I51" s="56">
        <v>653.095</v>
      </c>
      <c r="J51" s="27">
        <f t="shared" si="2"/>
        <v>77.48627688161753</v>
      </c>
      <c r="K51" s="28">
        <f t="shared" si="3"/>
        <v>0.0008328138886570795</v>
      </c>
      <c r="L51" s="26">
        <f t="shared" si="4"/>
        <v>0</v>
      </c>
    </row>
    <row r="52" spans="1:12" ht="13.5">
      <c r="A52" s="49"/>
      <c r="B52" s="102">
        <v>616</v>
      </c>
      <c r="C52" s="105" t="s">
        <v>248</v>
      </c>
      <c r="D52" s="158">
        <v>0</v>
      </c>
      <c r="E52" s="120">
        <v>0</v>
      </c>
      <c r="F52" s="96">
        <v>0</v>
      </c>
      <c r="G52" s="26">
        <f t="shared" si="1"/>
        <v>0</v>
      </c>
      <c r="H52" s="158">
        <v>0.49</v>
      </c>
      <c r="I52" s="56">
        <v>0.399</v>
      </c>
      <c r="J52" s="25">
        <f t="shared" si="2"/>
        <v>122.80701754385963</v>
      </c>
      <c r="K52" s="28">
        <f t="shared" si="3"/>
        <v>8.063858274271754E-07</v>
      </c>
      <c r="L52" s="26">
        <f t="shared" si="4"/>
        <v>0</v>
      </c>
    </row>
    <row r="53" spans="1:12" ht="13.5">
      <c r="A53" s="10"/>
      <c r="B53" s="102">
        <v>617</v>
      </c>
      <c r="C53" s="105" t="s">
        <v>53</v>
      </c>
      <c r="D53" s="158">
        <v>0</v>
      </c>
      <c r="E53" s="120">
        <v>0</v>
      </c>
      <c r="F53" s="96">
        <v>0</v>
      </c>
      <c r="G53" s="26">
        <f t="shared" si="1"/>
        <v>0</v>
      </c>
      <c r="H53" s="158">
        <v>543.809</v>
      </c>
      <c r="I53" s="56">
        <v>12.334</v>
      </c>
      <c r="J53" s="27">
        <f t="shared" si="2"/>
        <v>4409.023836549375</v>
      </c>
      <c r="K53" s="28">
        <f t="shared" si="3"/>
        <v>0.000894938511076214</v>
      </c>
      <c r="L53" s="26">
        <f t="shared" si="4"/>
        <v>0</v>
      </c>
    </row>
    <row r="54" spans="1:12" ht="13.5">
      <c r="A54" s="10"/>
      <c r="B54" s="102">
        <v>618</v>
      </c>
      <c r="C54" s="105" t="s">
        <v>54</v>
      </c>
      <c r="D54" s="158">
        <v>4517.53</v>
      </c>
      <c r="E54" s="120">
        <v>2884.701</v>
      </c>
      <c r="F54" s="96">
        <f t="shared" si="0"/>
        <v>156.6030586878848</v>
      </c>
      <c r="G54" s="26">
        <f t="shared" si="1"/>
        <v>0.09111460417454081</v>
      </c>
      <c r="H54" s="158">
        <v>25736.428</v>
      </c>
      <c r="I54" s="56">
        <v>13195.522</v>
      </c>
      <c r="J54" s="27">
        <f t="shared" si="2"/>
        <v>195.03910493271883</v>
      </c>
      <c r="K54" s="28">
        <f t="shared" si="3"/>
        <v>0.04235406283224475</v>
      </c>
      <c r="L54" s="26">
        <f t="shared" si="4"/>
        <v>17.55305747946063</v>
      </c>
    </row>
    <row r="55" spans="1:12" ht="13.5">
      <c r="A55" s="10"/>
      <c r="B55" s="102">
        <v>619</v>
      </c>
      <c r="C55" s="105" t="s">
        <v>55</v>
      </c>
      <c r="D55" s="158">
        <v>0</v>
      </c>
      <c r="E55" s="120">
        <v>2.828</v>
      </c>
      <c r="F55" s="180" t="s">
        <v>297</v>
      </c>
      <c r="G55" s="26">
        <f t="shared" si="1"/>
        <v>0</v>
      </c>
      <c r="H55" s="158">
        <v>8380.878</v>
      </c>
      <c r="I55" s="56">
        <v>7623.113</v>
      </c>
      <c r="J55" s="27">
        <f t="shared" si="2"/>
        <v>109.94036163441365</v>
      </c>
      <c r="K55" s="28">
        <f t="shared" si="3"/>
        <v>0.013792288246114717</v>
      </c>
      <c r="L55" s="26">
        <f t="shared" si="4"/>
        <v>0</v>
      </c>
    </row>
    <row r="56" spans="1:12" ht="13.5">
      <c r="A56" s="10"/>
      <c r="B56" s="102">
        <v>620</v>
      </c>
      <c r="C56" s="105" t="s">
        <v>56</v>
      </c>
      <c r="D56" s="158">
        <v>144.101</v>
      </c>
      <c r="E56" s="120">
        <v>250.396</v>
      </c>
      <c r="F56" s="96">
        <f t="shared" si="0"/>
        <v>57.549242000670944</v>
      </c>
      <c r="G56" s="26">
        <f t="shared" si="1"/>
        <v>0.002906390345200919</v>
      </c>
      <c r="H56" s="158">
        <v>1467.852</v>
      </c>
      <c r="I56" s="56">
        <v>3396.388</v>
      </c>
      <c r="J56" s="27">
        <f t="shared" si="2"/>
        <v>43.218030448817984</v>
      </c>
      <c r="K56" s="28">
        <f t="shared" si="3"/>
        <v>0.002415622550123744</v>
      </c>
      <c r="L56" s="26">
        <f t="shared" si="4"/>
        <v>9.817134152489487</v>
      </c>
    </row>
    <row r="57" spans="1:12" ht="13.5">
      <c r="A57" s="10"/>
      <c r="B57" s="102">
        <v>621</v>
      </c>
      <c r="C57" s="105" t="s">
        <v>57</v>
      </c>
      <c r="D57" s="160">
        <v>0</v>
      </c>
      <c r="E57" s="120">
        <v>0</v>
      </c>
      <c r="F57" s="96">
        <v>0</v>
      </c>
      <c r="G57" s="26">
        <f t="shared" si="1"/>
        <v>0</v>
      </c>
      <c r="H57" s="158">
        <v>0.843</v>
      </c>
      <c r="I57" s="56">
        <v>99.094</v>
      </c>
      <c r="J57" s="27">
        <f t="shared" si="2"/>
        <v>0.8507074091266877</v>
      </c>
      <c r="K57" s="28">
        <f t="shared" si="3"/>
        <v>1.387312760247161E-06</v>
      </c>
      <c r="L57" s="26">
        <f t="shared" si="4"/>
        <v>0</v>
      </c>
    </row>
    <row r="58" spans="1:12" ht="13.5">
      <c r="A58" s="10"/>
      <c r="B58" s="102">
        <v>622</v>
      </c>
      <c r="C58" s="105" t="s">
        <v>58</v>
      </c>
      <c r="D58" s="160">
        <v>0</v>
      </c>
      <c r="E58" s="120">
        <v>0</v>
      </c>
      <c r="F58" s="96">
        <v>0</v>
      </c>
      <c r="G58" s="26">
        <f t="shared" si="1"/>
        <v>0</v>
      </c>
      <c r="H58" s="158">
        <v>5.76</v>
      </c>
      <c r="I58" s="56">
        <v>0.579</v>
      </c>
      <c r="J58" s="27">
        <f t="shared" si="2"/>
        <v>994.8186528497409</v>
      </c>
      <c r="K58" s="28">
        <f t="shared" si="3"/>
        <v>9.479147685674552E-06</v>
      </c>
      <c r="L58" s="26">
        <f t="shared" si="4"/>
        <v>0</v>
      </c>
    </row>
    <row r="59" spans="1:12" ht="13.5">
      <c r="A59" s="10"/>
      <c r="B59" s="102">
        <v>624</v>
      </c>
      <c r="C59" s="105" t="s">
        <v>59</v>
      </c>
      <c r="D59" s="160">
        <v>0</v>
      </c>
      <c r="E59" s="120">
        <v>0</v>
      </c>
      <c r="F59" s="96">
        <v>0</v>
      </c>
      <c r="G59" s="26">
        <f t="shared" si="1"/>
        <v>0</v>
      </c>
      <c r="H59" s="158">
        <v>105.924</v>
      </c>
      <c r="I59" s="56">
        <v>18.353</v>
      </c>
      <c r="J59" s="27">
        <f t="shared" si="2"/>
        <v>577.1481501661854</v>
      </c>
      <c r="K59" s="28">
        <f t="shared" si="3"/>
        <v>0.000174317576294686</v>
      </c>
      <c r="L59" s="26">
        <f t="shared" si="4"/>
        <v>0</v>
      </c>
    </row>
    <row r="60" spans="1:12" ht="13.5">
      <c r="A60" s="10"/>
      <c r="B60" s="102">
        <v>625</v>
      </c>
      <c r="C60" s="105" t="s">
        <v>60</v>
      </c>
      <c r="D60" s="158">
        <v>0.355</v>
      </c>
      <c r="E60" s="120">
        <v>3.576</v>
      </c>
      <c r="F60" s="180" t="s">
        <v>297</v>
      </c>
      <c r="G60" s="26">
        <f t="shared" si="1"/>
        <v>7.16003756078255E-06</v>
      </c>
      <c r="H60" s="158">
        <v>909.152</v>
      </c>
      <c r="I60" s="56">
        <v>1851.966</v>
      </c>
      <c r="J60" s="27">
        <f t="shared" si="2"/>
        <v>49.09118201954032</v>
      </c>
      <c r="K60" s="28">
        <f t="shared" si="3"/>
        <v>0.001496178138320554</v>
      </c>
      <c r="L60" s="26">
        <f t="shared" si="4"/>
        <v>0.039047376016331695</v>
      </c>
    </row>
    <row r="61" spans="1:12" ht="13.5">
      <c r="A61" s="10"/>
      <c r="B61" s="102">
        <v>626</v>
      </c>
      <c r="C61" s="105" t="s">
        <v>61</v>
      </c>
      <c r="D61" s="158">
        <v>15.444</v>
      </c>
      <c r="E61" s="120">
        <v>86.978</v>
      </c>
      <c r="F61" s="96">
        <f t="shared" si="0"/>
        <v>17.756214215088875</v>
      </c>
      <c r="G61" s="26">
        <f t="shared" si="1"/>
        <v>0.00031149188757387524</v>
      </c>
      <c r="H61" s="158">
        <v>667.69</v>
      </c>
      <c r="I61" s="56">
        <v>607.15</v>
      </c>
      <c r="J61" s="27">
        <f t="shared" si="2"/>
        <v>109.97117680968461</v>
      </c>
      <c r="K61" s="28">
        <f t="shared" si="3"/>
        <v>0.001098807659418063</v>
      </c>
      <c r="L61" s="26">
        <f t="shared" si="4"/>
        <v>2.313049469064985</v>
      </c>
    </row>
    <row r="62" spans="1:12" ht="13.5">
      <c r="A62" s="10"/>
      <c r="B62" s="102">
        <v>627</v>
      </c>
      <c r="C62" s="105" t="s">
        <v>62</v>
      </c>
      <c r="D62" s="158">
        <v>0</v>
      </c>
      <c r="E62" s="120">
        <v>0</v>
      </c>
      <c r="F62" s="96">
        <v>0</v>
      </c>
      <c r="G62" s="26">
        <f t="shared" si="1"/>
        <v>0</v>
      </c>
      <c r="H62" s="158">
        <v>9.333</v>
      </c>
      <c r="I62" s="56">
        <v>61.192</v>
      </c>
      <c r="J62" s="27">
        <f t="shared" si="2"/>
        <v>15.251993724669891</v>
      </c>
      <c r="K62" s="28">
        <f t="shared" si="3"/>
        <v>1.5359181484444548E-05</v>
      </c>
      <c r="L62" s="26">
        <f t="shared" si="4"/>
        <v>0</v>
      </c>
    </row>
    <row r="63" spans="1:12" ht="13.5">
      <c r="A63" s="10"/>
      <c r="B63" s="103">
        <v>628</v>
      </c>
      <c r="C63" s="105" t="s">
        <v>63</v>
      </c>
      <c r="D63" s="158">
        <v>118.342</v>
      </c>
      <c r="E63" s="120">
        <v>229.142</v>
      </c>
      <c r="F63" s="96">
        <f t="shared" si="0"/>
        <v>51.645704410365624</v>
      </c>
      <c r="G63" s="50">
        <f t="shared" si="1"/>
        <v>0.0023868539859665592</v>
      </c>
      <c r="H63" s="158">
        <v>1420.701</v>
      </c>
      <c r="I63" s="56">
        <v>1596.104</v>
      </c>
      <c r="J63" s="51">
        <f t="shared" si="2"/>
        <v>89.01055319703478</v>
      </c>
      <c r="K63" s="52">
        <f t="shared" si="3"/>
        <v>0.002338026839615542</v>
      </c>
      <c r="L63" s="26">
        <f t="shared" si="4"/>
        <v>8.329831540908327</v>
      </c>
    </row>
    <row r="64" spans="1:12" ht="14.25" thickBot="1">
      <c r="A64" s="39" t="s">
        <v>261</v>
      </c>
      <c r="B64" s="40" t="s">
        <v>262</v>
      </c>
      <c r="C64" s="93"/>
      <c r="D64" s="152">
        <f>SUM(D39:D63)</f>
        <v>280492.66400000005</v>
      </c>
      <c r="E64" s="122">
        <f>SUM(E39:E63)</f>
        <v>208989.223</v>
      </c>
      <c r="F64" s="98">
        <f t="shared" si="0"/>
        <v>134.2139369550171</v>
      </c>
      <c r="G64" s="42">
        <f t="shared" si="1"/>
        <v>5.657290168349183</v>
      </c>
      <c r="H64" s="152">
        <f>SUM(H39:H63)</f>
        <v>4326780.529000001</v>
      </c>
      <c r="I64" s="4">
        <f>SUM(I39:I63)</f>
        <v>3542128.5869999994</v>
      </c>
      <c r="J64" s="43">
        <f t="shared" si="2"/>
        <v>122.15198919880437</v>
      </c>
      <c r="K64" s="44">
        <f t="shared" si="3"/>
        <v>7.120519381578486</v>
      </c>
      <c r="L64" s="42">
        <f t="shared" si="4"/>
        <v>6.482710692627322</v>
      </c>
    </row>
    <row r="65" spans="1:12" ht="13.5">
      <c r="A65" s="10" t="s">
        <v>4</v>
      </c>
      <c r="B65" s="104">
        <v>301</v>
      </c>
      <c r="C65" s="128" t="s">
        <v>249</v>
      </c>
      <c r="D65" s="159">
        <v>5.403</v>
      </c>
      <c r="E65" s="119">
        <v>8.964</v>
      </c>
      <c r="F65" s="96">
        <f t="shared" si="0"/>
        <v>60.27443105756358</v>
      </c>
      <c r="G65" s="46">
        <f t="shared" si="1"/>
        <v>0.00010897375476312146</v>
      </c>
      <c r="H65" s="167">
        <v>6820.418</v>
      </c>
      <c r="I65" s="83">
        <v>8293.199</v>
      </c>
      <c r="J65" s="47">
        <f t="shared" si="2"/>
        <v>82.24109900172417</v>
      </c>
      <c r="K65" s="48">
        <f t="shared" si="3"/>
        <v>0.011224262065977961</v>
      </c>
      <c r="L65" s="46">
        <f t="shared" si="4"/>
        <v>0.07921801860237891</v>
      </c>
    </row>
    <row r="66" spans="1:12" ht="13.5">
      <c r="A66" s="10"/>
      <c r="B66" s="102">
        <v>302</v>
      </c>
      <c r="C66" s="105" t="s">
        <v>64</v>
      </c>
      <c r="D66" s="158">
        <v>70368.251</v>
      </c>
      <c r="E66" s="120">
        <v>64421.808</v>
      </c>
      <c r="F66" s="96">
        <f t="shared" si="0"/>
        <v>109.23048139226394</v>
      </c>
      <c r="G66" s="26">
        <f t="shared" si="1"/>
        <v>1.4192656908354206</v>
      </c>
      <c r="H66" s="158">
        <v>958015.402</v>
      </c>
      <c r="I66" s="56">
        <v>857526.049</v>
      </c>
      <c r="J66" s="27">
        <f t="shared" si="2"/>
        <v>111.7185190020974</v>
      </c>
      <c r="K66" s="28">
        <f t="shared" si="3"/>
        <v>1.57659192373418</v>
      </c>
      <c r="L66" s="26">
        <f t="shared" si="4"/>
        <v>7.3452108236564655</v>
      </c>
    </row>
    <row r="67" spans="1:12" ht="13.5">
      <c r="A67" s="10"/>
      <c r="B67" s="102">
        <v>303</v>
      </c>
      <c r="C67" s="105" t="s">
        <v>65</v>
      </c>
      <c r="D67" s="158">
        <v>0</v>
      </c>
      <c r="E67" s="120">
        <v>0</v>
      </c>
      <c r="F67" s="96">
        <v>0</v>
      </c>
      <c r="G67" s="26">
        <f t="shared" si="1"/>
        <v>0</v>
      </c>
      <c r="H67" s="158">
        <v>1.029</v>
      </c>
      <c r="I67" s="56">
        <v>0.927</v>
      </c>
      <c r="J67" s="27">
        <f t="shared" si="2"/>
        <v>111.00323624595467</v>
      </c>
      <c r="K67" s="28">
        <f t="shared" si="3"/>
        <v>1.6934102375970682E-06</v>
      </c>
      <c r="L67" s="26">
        <f t="shared" si="4"/>
        <v>0</v>
      </c>
    </row>
    <row r="68" spans="1:12" ht="13.5">
      <c r="A68" s="10"/>
      <c r="B68" s="103">
        <v>304</v>
      </c>
      <c r="C68" s="105" t="s">
        <v>66</v>
      </c>
      <c r="D68" s="158">
        <v>391064.873</v>
      </c>
      <c r="E68" s="120">
        <v>427472.023</v>
      </c>
      <c r="F68" s="133">
        <f t="shared" si="0"/>
        <v>91.48315023179892</v>
      </c>
      <c r="G68" s="50">
        <f t="shared" si="1"/>
        <v>7.887434308120163</v>
      </c>
      <c r="H68" s="158">
        <v>5911421.399</v>
      </c>
      <c r="I68" s="101">
        <v>5512349.685</v>
      </c>
      <c r="J68" s="51">
        <f t="shared" si="2"/>
        <v>107.2395935817704</v>
      </c>
      <c r="K68" s="52">
        <f t="shared" si="3"/>
        <v>9.728339665516993</v>
      </c>
      <c r="L68" s="26">
        <f t="shared" si="4"/>
        <v>6.615411871435086</v>
      </c>
    </row>
    <row r="69" spans="1:12" ht="14.25" thickBot="1">
      <c r="A69" s="39" t="s">
        <v>5</v>
      </c>
      <c r="B69" s="40" t="s">
        <v>263</v>
      </c>
      <c r="C69" s="93"/>
      <c r="D69" s="152">
        <f>SUM(D65:D68)</f>
        <v>461438.527</v>
      </c>
      <c r="E69" s="122">
        <f>SUM(E65:E68)</f>
        <v>491902.795</v>
      </c>
      <c r="F69" s="98">
        <f t="shared" si="0"/>
        <v>93.80685202246106</v>
      </c>
      <c r="G69" s="42">
        <f t="shared" si="1"/>
        <v>9.306808972710346</v>
      </c>
      <c r="H69" s="152">
        <f>SUM(H65:H68)</f>
        <v>6876258.248</v>
      </c>
      <c r="I69" s="4">
        <f>SUM(I65:I68)</f>
        <v>6378169.859999999</v>
      </c>
      <c r="J69" s="43">
        <f t="shared" si="2"/>
        <v>107.80926815893864</v>
      </c>
      <c r="K69" s="44">
        <f t="shared" si="3"/>
        <v>11.316157544727387</v>
      </c>
      <c r="L69" s="42">
        <f t="shared" si="4"/>
        <v>6.710604959233637</v>
      </c>
    </row>
    <row r="70" spans="1:12" ht="13.5">
      <c r="A70" s="10" t="s">
        <v>6</v>
      </c>
      <c r="B70" s="104">
        <v>305</v>
      </c>
      <c r="C70" s="128" t="s">
        <v>67</v>
      </c>
      <c r="D70" s="159">
        <v>46445.832</v>
      </c>
      <c r="E70" s="119">
        <v>33874.766</v>
      </c>
      <c r="F70" s="132">
        <f t="shared" si="0"/>
        <v>137.11041428300936</v>
      </c>
      <c r="G70" s="46">
        <f t="shared" si="1"/>
        <v>0.9367715539768905</v>
      </c>
      <c r="H70" s="167">
        <v>304663.359</v>
      </c>
      <c r="I70" s="56">
        <v>261096.717</v>
      </c>
      <c r="J70" s="47">
        <f t="shared" si="2"/>
        <v>116.68601677592139</v>
      </c>
      <c r="K70" s="48">
        <f t="shared" si="3"/>
        <v>0.5013800302733828</v>
      </c>
      <c r="L70" s="46">
        <f t="shared" si="4"/>
        <v>15.244968135469156</v>
      </c>
    </row>
    <row r="71" spans="1:12" ht="13.5">
      <c r="A71" s="10"/>
      <c r="B71" s="102">
        <v>306</v>
      </c>
      <c r="C71" s="105" t="s">
        <v>68</v>
      </c>
      <c r="D71" s="158">
        <v>2074.831</v>
      </c>
      <c r="E71" s="120">
        <v>1595.391</v>
      </c>
      <c r="F71" s="96">
        <f t="shared" si="0"/>
        <v>130.05156729604218</v>
      </c>
      <c r="G71" s="26">
        <f t="shared" si="1"/>
        <v>0.041847515189509917</v>
      </c>
      <c r="H71" s="158">
        <v>15906.111</v>
      </c>
      <c r="I71" s="56">
        <v>12890.061</v>
      </c>
      <c r="J71" s="27">
        <f t="shared" si="2"/>
        <v>123.39826010132924</v>
      </c>
      <c r="K71" s="28">
        <f t="shared" si="3"/>
        <v>0.026176454040578567</v>
      </c>
      <c r="L71" s="26">
        <f t="shared" si="4"/>
        <v>13.044238154756998</v>
      </c>
    </row>
    <row r="72" spans="1:12" ht="13.5">
      <c r="A72" s="10"/>
      <c r="B72" s="102">
        <v>307</v>
      </c>
      <c r="C72" s="105" t="s">
        <v>69</v>
      </c>
      <c r="D72" s="158">
        <v>416.056</v>
      </c>
      <c r="E72" s="120">
        <v>276.403</v>
      </c>
      <c r="F72" s="96">
        <f t="shared" si="0"/>
        <v>150.525139018028</v>
      </c>
      <c r="G72" s="26">
        <f t="shared" si="1"/>
        <v>0.00839148334475759</v>
      </c>
      <c r="H72" s="158">
        <v>2876.827</v>
      </c>
      <c r="I72" s="56">
        <v>2626.438</v>
      </c>
      <c r="J72" s="27">
        <f t="shared" si="2"/>
        <v>109.53340608078317</v>
      </c>
      <c r="K72" s="28">
        <f t="shared" si="3"/>
        <v>0.004734352083183345</v>
      </c>
      <c r="L72" s="26">
        <f t="shared" si="4"/>
        <v>14.462322551894847</v>
      </c>
    </row>
    <row r="73" spans="1:12" ht="13.5">
      <c r="A73" s="10"/>
      <c r="B73" s="102">
        <v>308</v>
      </c>
      <c r="C73" s="105" t="s">
        <v>70</v>
      </c>
      <c r="D73" s="158">
        <v>23.755</v>
      </c>
      <c r="E73" s="120">
        <v>22.647</v>
      </c>
      <c r="F73" s="96">
        <f t="shared" si="0"/>
        <v>104.89248024020841</v>
      </c>
      <c r="G73" s="26">
        <f t="shared" si="1"/>
        <v>0.000479117442975745</v>
      </c>
      <c r="H73" s="158">
        <v>878.441</v>
      </c>
      <c r="I73" s="56">
        <v>598.48</v>
      </c>
      <c r="J73" s="27">
        <f t="shared" si="2"/>
        <v>146.77867263734794</v>
      </c>
      <c r="K73" s="28">
        <f t="shared" si="3"/>
        <v>0.001445637495165215</v>
      </c>
      <c r="L73" s="26">
        <f t="shared" si="4"/>
        <v>2.7042225943461196</v>
      </c>
    </row>
    <row r="74" spans="1:12" ht="13.5">
      <c r="A74" s="10"/>
      <c r="B74" s="102">
        <v>309</v>
      </c>
      <c r="C74" s="105" t="s">
        <v>71</v>
      </c>
      <c r="D74" s="158">
        <v>76.141</v>
      </c>
      <c r="E74" s="120">
        <v>319.199</v>
      </c>
      <c r="F74" s="96">
        <f aca="true" t="shared" si="5" ref="F74:F137">D74/E74*100</f>
        <v>23.853771471715138</v>
      </c>
      <c r="G74" s="26">
        <f aca="true" t="shared" si="6" ref="G74:G137">D74/$D$8*100</f>
        <v>0.0015356969575085753</v>
      </c>
      <c r="H74" s="158">
        <v>2447.012</v>
      </c>
      <c r="I74" s="56">
        <v>2545.315</v>
      </c>
      <c r="J74" s="27">
        <f>H74/I74*100</f>
        <v>96.13788470189348</v>
      </c>
      <c r="K74" s="28">
        <f aca="true" t="shared" si="7" ref="K74:K137">H74/$H$8*100</f>
        <v>0.004027011829273934</v>
      </c>
      <c r="L74" s="26">
        <f t="shared" si="4"/>
        <v>3.1115907890929835</v>
      </c>
    </row>
    <row r="75" spans="1:12" ht="13.5">
      <c r="A75" s="10"/>
      <c r="B75" s="102">
        <v>310</v>
      </c>
      <c r="C75" s="105" t="s">
        <v>72</v>
      </c>
      <c r="D75" s="158">
        <v>113.887</v>
      </c>
      <c r="E75" s="120">
        <v>112.663</v>
      </c>
      <c r="F75" s="96">
        <f t="shared" si="5"/>
        <v>101.08642588959995</v>
      </c>
      <c r="G75" s="26">
        <f t="shared" si="6"/>
        <v>0.0022970005568587106</v>
      </c>
      <c r="H75" s="158">
        <v>1902.751</v>
      </c>
      <c r="I75" s="56">
        <v>1063.794</v>
      </c>
      <c r="J75" s="27">
        <f>H75/I75*100</f>
        <v>178.8646110055142</v>
      </c>
      <c r="K75" s="28">
        <f t="shared" si="7"/>
        <v>0.0031313294684140514</v>
      </c>
      <c r="L75" s="26">
        <f aca="true" t="shared" si="8" ref="L75:L138">D75/H75*100</f>
        <v>5.985386422080452</v>
      </c>
    </row>
    <row r="76" spans="1:12" ht="13.5">
      <c r="A76" s="10"/>
      <c r="B76" s="102">
        <v>311</v>
      </c>
      <c r="C76" s="105" t="s">
        <v>73</v>
      </c>
      <c r="D76" s="158">
        <v>416.133</v>
      </c>
      <c r="E76" s="120">
        <v>253.637</v>
      </c>
      <c r="F76" s="96">
        <f t="shared" si="5"/>
        <v>164.0663625575133</v>
      </c>
      <c r="G76" s="26">
        <f t="shared" si="6"/>
        <v>0.008393036366989085</v>
      </c>
      <c r="H76" s="158">
        <v>30185.035</v>
      </c>
      <c r="I76" s="56">
        <v>30523.076</v>
      </c>
      <c r="J76" s="27">
        <f>H76/I76*100</f>
        <v>98.89250677094275</v>
      </c>
      <c r="K76" s="28">
        <f t="shared" si="7"/>
        <v>0.04967507025386377</v>
      </c>
      <c r="L76" s="26">
        <f t="shared" si="8"/>
        <v>1.3786069819034499</v>
      </c>
    </row>
    <row r="77" spans="1:12" ht="13.5">
      <c r="A77" s="10"/>
      <c r="B77" s="102">
        <v>312</v>
      </c>
      <c r="C77" s="105" t="s">
        <v>74</v>
      </c>
      <c r="D77" s="158">
        <v>51.372</v>
      </c>
      <c r="E77" s="120">
        <v>212.922</v>
      </c>
      <c r="F77" s="96">
        <f t="shared" si="5"/>
        <v>24.12714515174571</v>
      </c>
      <c r="G77" s="26">
        <f t="shared" si="6"/>
        <v>0.0010361280269648484</v>
      </c>
      <c r="H77" s="158">
        <v>36221.336</v>
      </c>
      <c r="I77" s="56">
        <v>16574.105</v>
      </c>
      <c r="J77" s="27">
        <f>H77/I77*100</f>
        <v>218.54173121263565</v>
      </c>
      <c r="K77" s="28">
        <f t="shared" si="7"/>
        <v>0.059608922450770895</v>
      </c>
      <c r="L77" s="26">
        <f t="shared" si="8"/>
        <v>0.14182800987793492</v>
      </c>
    </row>
    <row r="78" spans="1:12" ht="13.5">
      <c r="A78" s="10"/>
      <c r="B78" s="102">
        <v>314</v>
      </c>
      <c r="C78" s="105" t="s">
        <v>75</v>
      </c>
      <c r="D78" s="158">
        <v>0</v>
      </c>
      <c r="E78" s="120">
        <v>0</v>
      </c>
      <c r="F78" s="96">
        <v>0</v>
      </c>
      <c r="G78" s="26">
        <f t="shared" si="6"/>
        <v>0</v>
      </c>
      <c r="H78" s="158">
        <v>27.939</v>
      </c>
      <c r="I78" s="56">
        <v>3.611</v>
      </c>
      <c r="J78" s="25">
        <f>H78/I78*100</f>
        <v>773.719191359734</v>
      </c>
      <c r="K78" s="28">
        <f t="shared" si="7"/>
        <v>4.5978803331607865E-05</v>
      </c>
      <c r="L78" s="26">
        <f t="shared" si="8"/>
        <v>0</v>
      </c>
    </row>
    <row r="79" spans="1:12" ht="13.5">
      <c r="A79" s="10"/>
      <c r="B79" s="102">
        <v>315</v>
      </c>
      <c r="C79" s="105" t="s">
        <v>76</v>
      </c>
      <c r="D79" s="158">
        <v>3.267</v>
      </c>
      <c r="E79" s="120">
        <v>0</v>
      </c>
      <c r="F79" s="180" t="s">
        <v>301</v>
      </c>
      <c r="G79" s="26">
        <f t="shared" si="6"/>
        <v>6.589251467908899E-05</v>
      </c>
      <c r="H79" s="158">
        <v>30.742</v>
      </c>
      <c r="I79" s="56">
        <v>5886.561</v>
      </c>
      <c r="J79" s="27">
        <f aca="true" t="shared" si="9" ref="J79:J91">H79/I79*100</f>
        <v>0.5222404048815599</v>
      </c>
      <c r="K79" s="28">
        <f t="shared" si="7"/>
        <v>5.059165940156373E-05</v>
      </c>
      <c r="L79" s="26">
        <f t="shared" si="8"/>
        <v>10.627155032203499</v>
      </c>
    </row>
    <row r="80" spans="1:12" ht="13.5">
      <c r="A80" s="10"/>
      <c r="B80" s="102">
        <v>316</v>
      </c>
      <c r="C80" s="105" t="s">
        <v>77</v>
      </c>
      <c r="D80" s="158">
        <v>0.46</v>
      </c>
      <c r="E80" s="120">
        <v>0</v>
      </c>
      <c r="F80" s="96">
        <v>0</v>
      </c>
      <c r="G80" s="26">
        <f t="shared" si="6"/>
        <v>9.277795149183023E-06</v>
      </c>
      <c r="H80" s="158">
        <v>1650.589</v>
      </c>
      <c r="I80" s="56">
        <v>3172.037</v>
      </c>
      <c r="J80" s="27">
        <f t="shared" si="9"/>
        <v>52.03561623020161</v>
      </c>
      <c r="K80" s="28">
        <f t="shared" si="7"/>
        <v>0.0027163501561371308</v>
      </c>
      <c r="L80" s="26">
        <f t="shared" si="8"/>
        <v>0.027868839547579682</v>
      </c>
    </row>
    <row r="81" spans="1:12" ht="13.5">
      <c r="A81" s="10"/>
      <c r="B81" s="102">
        <v>317</v>
      </c>
      <c r="C81" s="105" t="s">
        <v>78</v>
      </c>
      <c r="D81" s="158">
        <v>0</v>
      </c>
      <c r="E81" s="120">
        <v>0</v>
      </c>
      <c r="F81" s="96">
        <v>0</v>
      </c>
      <c r="G81" s="26">
        <f t="shared" si="6"/>
        <v>0</v>
      </c>
      <c r="H81" s="158">
        <v>0</v>
      </c>
      <c r="I81" s="56">
        <v>0</v>
      </c>
      <c r="J81" s="25">
        <v>0</v>
      </c>
      <c r="K81" s="28">
        <f t="shared" si="7"/>
        <v>0</v>
      </c>
      <c r="L81" s="26">
        <v>0</v>
      </c>
    </row>
    <row r="82" spans="1:12" ht="13.5">
      <c r="A82" s="10"/>
      <c r="B82" s="102">
        <v>319</v>
      </c>
      <c r="C82" s="105" t="s">
        <v>79</v>
      </c>
      <c r="D82" s="158">
        <v>0</v>
      </c>
      <c r="E82" s="120">
        <v>0</v>
      </c>
      <c r="F82" s="96">
        <v>0</v>
      </c>
      <c r="G82" s="26">
        <f t="shared" si="6"/>
        <v>0</v>
      </c>
      <c r="H82" s="158">
        <v>10.34</v>
      </c>
      <c r="I82" s="56">
        <v>5.306</v>
      </c>
      <c r="J82" s="27">
        <f t="shared" si="9"/>
        <v>194.87372785525818</v>
      </c>
      <c r="K82" s="28">
        <f t="shared" si="7"/>
        <v>1.7016386644075498E-05</v>
      </c>
      <c r="L82" s="26">
        <f t="shared" si="8"/>
        <v>0</v>
      </c>
    </row>
    <row r="83" spans="1:12" ht="13.5">
      <c r="A83" s="10"/>
      <c r="B83" s="102">
        <v>320</v>
      </c>
      <c r="C83" s="105" t="s">
        <v>80</v>
      </c>
      <c r="D83" s="158">
        <v>2.083</v>
      </c>
      <c r="E83" s="120">
        <v>1.228</v>
      </c>
      <c r="F83" s="96">
        <f t="shared" si="5"/>
        <v>169.6254071661238</v>
      </c>
      <c r="G83" s="26">
        <f t="shared" si="6"/>
        <v>4.2012276729887476E-05</v>
      </c>
      <c r="H83" s="158">
        <v>5504.506</v>
      </c>
      <c r="I83" s="56">
        <v>5128.278</v>
      </c>
      <c r="J83" s="27">
        <f t="shared" si="9"/>
        <v>107.33634175058373</v>
      </c>
      <c r="K83" s="28">
        <f t="shared" si="7"/>
        <v>0.009058684949771125</v>
      </c>
      <c r="L83" s="26">
        <f t="shared" si="8"/>
        <v>0.037841724579826055</v>
      </c>
    </row>
    <row r="84" spans="1:12" ht="13.5">
      <c r="A84" s="10"/>
      <c r="B84" s="102">
        <v>321</v>
      </c>
      <c r="C84" s="105" t="s">
        <v>81</v>
      </c>
      <c r="D84" s="158">
        <v>0.557</v>
      </c>
      <c r="E84" s="120">
        <v>0</v>
      </c>
      <c r="F84" s="180" t="s">
        <v>301</v>
      </c>
      <c r="G84" s="26">
        <f t="shared" si="6"/>
        <v>1.123419977846727E-05</v>
      </c>
      <c r="H84" s="158">
        <v>1144.618</v>
      </c>
      <c r="I84" s="56">
        <v>1277.969</v>
      </c>
      <c r="J84" s="27">
        <f t="shared" si="9"/>
        <v>89.56539634372976</v>
      </c>
      <c r="K84" s="28">
        <f t="shared" si="7"/>
        <v>0.0018836810877919156</v>
      </c>
      <c r="L84" s="26">
        <f t="shared" si="8"/>
        <v>0.04866252321735287</v>
      </c>
    </row>
    <row r="85" spans="1:12" ht="13.5">
      <c r="A85" s="10"/>
      <c r="B85" s="102">
        <v>322</v>
      </c>
      <c r="C85" s="105" t="s">
        <v>82</v>
      </c>
      <c r="D85" s="158">
        <v>0.643</v>
      </c>
      <c r="E85" s="120">
        <v>0.957</v>
      </c>
      <c r="F85" s="96">
        <f t="shared" si="5"/>
        <v>67.18913270637408</v>
      </c>
      <c r="G85" s="26">
        <f t="shared" si="6"/>
        <v>1.2968744088966705E-05</v>
      </c>
      <c r="H85" s="158">
        <v>112.377</v>
      </c>
      <c r="I85" s="56">
        <v>99.488</v>
      </c>
      <c r="J85" s="27">
        <f t="shared" si="9"/>
        <v>112.95533129623674</v>
      </c>
      <c r="K85" s="28">
        <f t="shared" si="7"/>
        <v>0.00018493718393629326</v>
      </c>
      <c r="L85" s="26">
        <f t="shared" si="8"/>
        <v>0.5721811402689163</v>
      </c>
    </row>
    <row r="86" spans="1:12" ht="13.5">
      <c r="A86" s="10"/>
      <c r="B86" s="102">
        <v>323</v>
      </c>
      <c r="C86" s="105" t="s">
        <v>83</v>
      </c>
      <c r="D86" s="158">
        <v>341.802</v>
      </c>
      <c r="E86" s="120">
        <v>340.218</v>
      </c>
      <c r="F86" s="96">
        <f t="shared" si="5"/>
        <v>100.46558383154331</v>
      </c>
      <c r="G86" s="26">
        <f t="shared" si="6"/>
        <v>0.006893845516480555</v>
      </c>
      <c r="H86" s="158">
        <v>6228.493</v>
      </c>
      <c r="I86" s="56">
        <v>4367.733</v>
      </c>
      <c r="J86" s="27">
        <f t="shared" si="9"/>
        <v>142.60242098131914</v>
      </c>
      <c r="K86" s="28">
        <f t="shared" si="7"/>
        <v>0.010250139758019123</v>
      </c>
      <c r="L86" s="26">
        <f t="shared" si="8"/>
        <v>5.4877158888996105</v>
      </c>
    </row>
    <row r="87" spans="1:12" ht="13.5">
      <c r="A87" s="10"/>
      <c r="B87" s="102">
        <v>324</v>
      </c>
      <c r="C87" s="105" t="s">
        <v>84</v>
      </c>
      <c r="D87" s="158">
        <v>55263.026</v>
      </c>
      <c r="E87" s="120">
        <v>56571.122</v>
      </c>
      <c r="F87" s="96">
        <f t="shared" si="5"/>
        <v>97.68769656009296</v>
      </c>
      <c r="G87" s="26">
        <f t="shared" si="6"/>
        <v>1.1146065968521202</v>
      </c>
      <c r="H87" s="158">
        <v>139565.362</v>
      </c>
      <c r="I87" s="56">
        <v>140609.354</v>
      </c>
      <c r="J87" s="27">
        <f t="shared" si="9"/>
        <v>99.25752308057685</v>
      </c>
      <c r="K87" s="28">
        <f t="shared" si="7"/>
        <v>0.22968067329906788</v>
      </c>
      <c r="L87" s="26">
        <f t="shared" si="8"/>
        <v>39.59651965793633</v>
      </c>
    </row>
    <row r="88" spans="1:12" ht="13.5">
      <c r="A88" s="10"/>
      <c r="B88" s="102">
        <v>325</v>
      </c>
      <c r="C88" s="105" t="s">
        <v>85</v>
      </c>
      <c r="D88" s="158">
        <v>0</v>
      </c>
      <c r="E88" s="120">
        <v>0</v>
      </c>
      <c r="F88" s="96">
        <v>0</v>
      </c>
      <c r="G88" s="26">
        <f t="shared" si="6"/>
        <v>0</v>
      </c>
      <c r="H88" s="158">
        <v>12.277</v>
      </c>
      <c r="I88" s="56">
        <v>10.335</v>
      </c>
      <c r="J88" s="27">
        <f t="shared" si="9"/>
        <v>118.79051765844217</v>
      </c>
      <c r="K88" s="28">
        <f t="shared" si="7"/>
        <v>2.0204079190455983E-05</v>
      </c>
      <c r="L88" s="26">
        <f t="shared" si="8"/>
        <v>0</v>
      </c>
    </row>
    <row r="89" spans="1:12" ht="13.5">
      <c r="A89" s="10"/>
      <c r="B89" s="102">
        <v>326</v>
      </c>
      <c r="C89" s="105" t="s">
        <v>86</v>
      </c>
      <c r="D89" s="158">
        <v>0.532</v>
      </c>
      <c r="E89" s="120">
        <v>7.734</v>
      </c>
      <c r="F89" s="96">
        <f t="shared" si="5"/>
        <v>6.878717351952418</v>
      </c>
      <c r="G89" s="26">
        <f t="shared" si="6"/>
        <v>1.0729971781229061E-05</v>
      </c>
      <c r="H89" s="158">
        <v>74.007</v>
      </c>
      <c r="I89" s="56">
        <v>22.972</v>
      </c>
      <c r="J89" s="27">
        <f t="shared" si="9"/>
        <v>322.1617621452203</v>
      </c>
      <c r="K89" s="28">
        <f t="shared" si="7"/>
        <v>0.00012179223659265914</v>
      </c>
      <c r="L89" s="26">
        <f t="shared" si="8"/>
        <v>0.7188509195076142</v>
      </c>
    </row>
    <row r="90" spans="1:12" ht="13.5">
      <c r="A90" s="10"/>
      <c r="B90" s="102">
        <v>327</v>
      </c>
      <c r="C90" s="105" t="s">
        <v>87</v>
      </c>
      <c r="D90" s="158">
        <v>0</v>
      </c>
      <c r="E90" s="144">
        <v>0</v>
      </c>
      <c r="F90" s="96">
        <v>0</v>
      </c>
      <c r="G90" s="26">
        <f t="shared" si="6"/>
        <v>0</v>
      </c>
      <c r="H90" s="158">
        <v>51.555</v>
      </c>
      <c r="I90" s="56">
        <v>32.876</v>
      </c>
      <c r="J90" s="27">
        <f t="shared" si="9"/>
        <v>156.816522691325</v>
      </c>
      <c r="K90" s="28">
        <f t="shared" si="7"/>
        <v>8.484330884287353E-05</v>
      </c>
      <c r="L90" s="26">
        <f t="shared" si="8"/>
        <v>0</v>
      </c>
    </row>
    <row r="91" spans="1:12" ht="13.5">
      <c r="A91" s="10"/>
      <c r="B91" s="102">
        <v>328</v>
      </c>
      <c r="C91" s="105" t="s">
        <v>88</v>
      </c>
      <c r="D91" s="158">
        <v>0</v>
      </c>
      <c r="E91" s="144">
        <v>0</v>
      </c>
      <c r="F91" s="96">
        <v>0</v>
      </c>
      <c r="G91" s="26">
        <f t="shared" si="6"/>
        <v>0</v>
      </c>
      <c r="H91" s="158">
        <v>3.209</v>
      </c>
      <c r="I91" s="56">
        <v>0.5</v>
      </c>
      <c r="J91" s="27">
        <f t="shared" si="9"/>
        <v>641.8000000000001</v>
      </c>
      <c r="K91" s="28">
        <f t="shared" si="7"/>
        <v>5.281004326966951E-06</v>
      </c>
      <c r="L91" s="26">
        <f t="shared" si="8"/>
        <v>0</v>
      </c>
    </row>
    <row r="92" spans="1:12" ht="13.5">
      <c r="A92" s="10"/>
      <c r="B92" s="102">
        <v>329</v>
      </c>
      <c r="C92" s="105" t="s">
        <v>89</v>
      </c>
      <c r="D92" s="158">
        <v>0</v>
      </c>
      <c r="E92" s="144">
        <v>0</v>
      </c>
      <c r="F92" s="96">
        <v>0</v>
      </c>
      <c r="G92" s="26">
        <f t="shared" si="6"/>
        <v>0</v>
      </c>
      <c r="H92" s="158">
        <v>0</v>
      </c>
      <c r="I92" s="56">
        <v>0.571</v>
      </c>
      <c r="J92" s="181" t="s">
        <v>297</v>
      </c>
      <c r="K92" s="28">
        <f t="shared" si="7"/>
        <v>0</v>
      </c>
      <c r="L92" s="29">
        <v>0</v>
      </c>
    </row>
    <row r="93" spans="1:12" ht="13.5">
      <c r="A93" s="10"/>
      <c r="B93" s="102">
        <v>330</v>
      </c>
      <c r="C93" s="105" t="s">
        <v>90</v>
      </c>
      <c r="D93" s="158">
        <v>0</v>
      </c>
      <c r="E93" s="144">
        <v>0</v>
      </c>
      <c r="F93" s="96">
        <v>0</v>
      </c>
      <c r="G93" s="26">
        <f t="shared" si="6"/>
        <v>0</v>
      </c>
      <c r="H93" s="158">
        <v>2.097</v>
      </c>
      <c r="I93" s="56">
        <v>2.766</v>
      </c>
      <c r="J93" s="27">
        <f aca="true" t="shared" si="10" ref="J93:J156">H93/I93*100</f>
        <v>75.81344902386117</v>
      </c>
      <c r="K93" s="28">
        <f t="shared" si="7"/>
        <v>3.4510022043158912E-06</v>
      </c>
      <c r="L93" s="26">
        <f t="shared" si="8"/>
        <v>0</v>
      </c>
    </row>
    <row r="94" spans="1:12" ht="13.5">
      <c r="A94" s="10"/>
      <c r="B94" s="102">
        <v>331</v>
      </c>
      <c r="C94" s="105" t="s">
        <v>91</v>
      </c>
      <c r="D94" s="158">
        <v>0</v>
      </c>
      <c r="E94" s="120">
        <v>0</v>
      </c>
      <c r="F94" s="96">
        <v>0</v>
      </c>
      <c r="G94" s="26">
        <f t="shared" si="6"/>
        <v>0</v>
      </c>
      <c r="H94" s="158">
        <v>9.251</v>
      </c>
      <c r="I94" s="56">
        <v>13.647</v>
      </c>
      <c r="J94" s="25">
        <f t="shared" si="10"/>
        <v>67.78779218875943</v>
      </c>
      <c r="K94" s="28">
        <f t="shared" si="7"/>
        <v>1.5224235284752653E-05</v>
      </c>
      <c r="L94" s="26">
        <f t="shared" si="8"/>
        <v>0</v>
      </c>
    </row>
    <row r="95" spans="1:12" ht="13.5">
      <c r="A95" s="10"/>
      <c r="B95" s="102">
        <v>332</v>
      </c>
      <c r="C95" s="105" t="s">
        <v>92</v>
      </c>
      <c r="D95" s="158">
        <v>0</v>
      </c>
      <c r="E95" s="120">
        <v>0</v>
      </c>
      <c r="F95" s="96">
        <v>0</v>
      </c>
      <c r="G95" s="26">
        <f t="shared" si="6"/>
        <v>0</v>
      </c>
      <c r="H95" s="158">
        <v>181.669</v>
      </c>
      <c r="I95" s="56">
        <v>6.835</v>
      </c>
      <c r="J95" s="27">
        <f t="shared" si="10"/>
        <v>2657.922457937089</v>
      </c>
      <c r="K95" s="28">
        <f t="shared" si="7"/>
        <v>0.00029897001404666847</v>
      </c>
      <c r="L95" s="26">
        <f t="shared" si="8"/>
        <v>0</v>
      </c>
    </row>
    <row r="96" spans="1:12" ht="13.5">
      <c r="A96" s="10"/>
      <c r="B96" s="102">
        <v>333</v>
      </c>
      <c r="C96" s="105" t="s">
        <v>93</v>
      </c>
      <c r="D96" s="158">
        <v>45.768</v>
      </c>
      <c r="E96" s="120">
        <v>19.601</v>
      </c>
      <c r="F96" s="96">
        <f t="shared" si="5"/>
        <v>233.49829090352534</v>
      </c>
      <c r="G96" s="26">
        <f t="shared" si="6"/>
        <v>0.0009231002791039316</v>
      </c>
      <c r="H96" s="158">
        <v>121.331</v>
      </c>
      <c r="I96" s="56">
        <v>117.277</v>
      </c>
      <c r="J96" s="27">
        <f t="shared" si="10"/>
        <v>103.45677328035335</v>
      </c>
      <c r="K96" s="28">
        <f t="shared" si="7"/>
        <v>0.00019967265066850334</v>
      </c>
      <c r="L96" s="26">
        <f t="shared" si="8"/>
        <v>37.72160453635097</v>
      </c>
    </row>
    <row r="97" spans="1:12" ht="13.5">
      <c r="A97" s="10"/>
      <c r="B97" s="102">
        <v>334</v>
      </c>
      <c r="C97" s="105" t="s">
        <v>94</v>
      </c>
      <c r="D97" s="158">
        <v>0</v>
      </c>
      <c r="E97" s="144">
        <v>0</v>
      </c>
      <c r="F97" s="96">
        <v>0</v>
      </c>
      <c r="G97" s="26">
        <f t="shared" si="6"/>
        <v>0</v>
      </c>
      <c r="H97" s="158">
        <v>0</v>
      </c>
      <c r="I97" s="56">
        <v>0</v>
      </c>
      <c r="J97" s="27">
        <v>0</v>
      </c>
      <c r="K97" s="28">
        <f t="shared" si="7"/>
        <v>0</v>
      </c>
      <c r="L97" s="26">
        <v>0</v>
      </c>
    </row>
    <row r="98" spans="1:12" ht="13.5">
      <c r="A98" s="10"/>
      <c r="B98" s="102">
        <v>335</v>
      </c>
      <c r="C98" s="105" t="s">
        <v>95</v>
      </c>
      <c r="D98" s="158">
        <v>0</v>
      </c>
      <c r="E98" s="144">
        <v>10.76</v>
      </c>
      <c r="F98" s="180" t="s">
        <v>297</v>
      </c>
      <c r="G98" s="26">
        <f t="shared" si="6"/>
        <v>0</v>
      </c>
      <c r="H98" s="158">
        <v>7.73</v>
      </c>
      <c r="I98" s="56">
        <v>15.074</v>
      </c>
      <c r="J98" s="27">
        <f t="shared" si="10"/>
        <v>51.280350271991516</v>
      </c>
      <c r="K98" s="28">
        <f t="shared" si="7"/>
        <v>1.2721147849004218E-05</v>
      </c>
      <c r="L98" s="26">
        <f t="shared" si="8"/>
        <v>0</v>
      </c>
    </row>
    <row r="99" spans="1:12" ht="13.5">
      <c r="A99" s="10"/>
      <c r="B99" s="102">
        <v>336</v>
      </c>
      <c r="C99" s="105" t="s">
        <v>96</v>
      </c>
      <c r="D99" s="158">
        <v>0</v>
      </c>
      <c r="E99" s="144">
        <v>0</v>
      </c>
      <c r="F99" s="96">
        <v>0</v>
      </c>
      <c r="G99" s="26">
        <f t="shared" si="6"/>
        <v>0</v>
      </c>
      <c r="H99" s="158">
        <v>0.309</v>
      </c>
      <c r="I99" s="56">
        <v>13.518</v>
      </c>
      <c r="J99" s="27">
        <f t="shared" si="10"/>
        <v>2.2858411007545496</v>
      </c>
      <c r="K99" s="28">
        <f t="shared" si="7"/>
        <v>5.085167768877495E-07</v>
      </c>
      <c r="L99" s="26">
        <f t="shared" si="8"/>
        <v>0</v>
      </c>
    </row>
    <row r="100" spans="1:12" ht="13.5">
      <c r="A100" s="10"/>
      <c r="B100" s="102">
        <v>337</v>
      </c>
      <c r="C100" s="105" t="s">
        <v>97</v>
      </c>
      <c r="D100" s="158">
        <v>0</v>
      </c>
      <c r="E100" s="144">
        <v>0</v>
      </c>
      <c r="F100" s="96">
        <v>0</v>
      </c>
      <c r="G100" s="26">
        <f t="shared" si="6"/>
        <v>0</v>
      </c>
      <c r="H100" s="158">
        <v>0</v>
      </c>
      <c r="I100" s="56">
        <v>2.451</v>
      </c>
      <c r="J100" s="181" t="s">
        <v>297</v>
      </c>
      <c r="K100" s="28">
        <f t="shared" si="7"/>
        <v>0</v>
      </c>
      <c r="L100" s="26">
        <v>0</v>
      </c>
    </row>
    <row r="101" spans="1:12" ht="13.5">
      <c r="A101" s="10"/>
      <c r="B101" s="102">
        <v>401</v>
      </c>
      <c r="C101" s="105" t="s">
        <v>98</v>
      </c>
      <c r="D101" s="158">
        <v>7018.779</v>
      </c>
      <c r="E101" s="120">
        <v>5621.459</v>
      </c>
      <c r="F101" s="96">
        <f t="shared" si="5"/>
        <v>124.85689213423063</v>
      </c>
      <c r="G101" s="26">
        <f t="shared" si="6"/>
        <v>0.14156259512910363</v>
      </c>
      <c r="H101" s="158">
        <v>47308.87</v>
      </c>
      <c r="I101" s="56">
        <v>36175.993</v>
      </c>
      <c r="J101" s="27">
        <f t="shared" si="10"/>
        <v>130.77421261110925</v>
      </c>
      <c r="K101" s="28">
        <f t="shared" si="7"/>
        <v>0.07785551485631567</v>
      </c>
      <c r="L101" s="26">
        <f t="shared" si="8"/>
        <v>14.836074080822476</v>
      </c>
    </row>
    <row r="102" spans="1:12" ht="13.5">
      <c r="A102" s="10"/>
      <c r="B102" s="102">
        <v>402</v>
      </c>
      <c r="C102" s="105" t="s">
        <v>99</v>
      </c>
      <c r="D102" s="158">
        <v>1001.577</v>
      </c>
      <c r="E102" s="120">
        <v>1083.326</v>
      </c>
      <c r="F102" s="96">
        <f t="shared" si="5"/>
        <v>92.45388738016072</v>
      </c>
      <c r="G102" s="26">
        <f t="shared" si="6"/>
        <v>0.020200926591594098</v>
      </c>
      <c r="H102" s="158">
        <v>9256.17</v>
      </c>
      <c r="I102" s="56">
        <v>4345.835</v>
      </c>
      <c r="J102" s="27">
        <f t="shared" si="10"/>
        <v>212.9894485179488</v>
      </c>
      <c r="K102" s="28">
        <f t="shared" si="7"/>
        <v>0.01523274347807469</v>
      </c>
      <c r="L102" s="26">
        <f t="shared" si="8"/>
        <v>10.820641798929795</v>
      </c>
    </row>
    <row r="103" spans="1:12" ht="13.5">
      <c r="A103" s="10"/>
      <c r="B103" s="102">
        <v>403</v>
      </c>
      <c r="C103" s="105" t="s">
        <v>100</v>
      </c>
      <c r="D103" s="158">
        <v>0</v>
      </c>
      <c r="E103" s="120">
        <v>0</v>
      </c>
      <c r="F103" s="96">
        <v>0</v>
      </c>
      <c r="G103" s="26">
        <f t="shared" si="6"/>
        <v>0</v>
      </c>
      <c r="H103" s="158">
        <v>708.361</v>
      </c>
      <c r="I103" s="56">
        <v>697.479</v>
      </c>
      <c r="J103" s="27">
        <f t="shared" si="10"/>
        <v>101.5601903426483</v>
      </c>
      <c r="K103" s="28">
        <f t="shared" si="7"/>
        <v>0.0011657393287798803</v>
      </c>
      <c r="L103" s="26">
        <f t="shared" si="8"/>
        <v>0</v>
      </c>
    </row>
    <row r="104" spans="1:12" ht="13.5">
      <c r="A104" s="10"/>
      <c r="B104" s="102">
        <v>404</v>
      </c>
      <c r="C104" s="105" t="s">
        <v>101</v>
      </c>
      <c r="D104" s="158">
        <v>1.36</v>
      </c>
      <c r="E104" s="144">
        <v>0</v>
      </c>
      <c r="F104" s="180" t="s">
        <v>301</v>
      </c>
      <c r="G104" s="26">
        <f t="shared" si="6"/>
        <v>2.74300030497585E-05</v>
      </c>
      <c r="H104" s="158">
        <v>682.057</v>
      </c>
      <c r="I104" s="56">
        <v>600.011</v>
      </c>
      <c r="J104" s="27">
        <f t="shared" si="10"/>
        <v>113.67408264181825</v>
      </c>
      <c r="K104" s="28">
        <f t="shared" si="7"/>
        <v>0.0011224512210153</v>
      </c>
      <c r="L104" s="26">
        <f t="shared" si="8"/>
        <v>0.19939682460556815</v>
      </c>
    </row>
    <row r="105" spans="1:12" ht="13.5">
      <c r="A105" s="10"/>
      <c r="B105" s="102">
        <v>405</v>
      </c>
      <c r="C105" s="105" t="s">
        <v>102</v>
      </c>
      <c r="D105" s="158">
        <v>0</v>
      </c>
      <c r="E105" s="144">
        <v>0</v>
      </c>
      <c r="F105" s="96">
        <v>0</v>
      </c>
      <c r="G105" s="26">
        <f t="shared" si="6"/>
        <v>0</v>
      </c>
      <c r="H105" s="158">
        <v>4.8</v>
      </c>
      <c r="I105" s="56">
        <v>1.496</v>
      </c>
      <c r="J105" s="27">
        <f t="shared" si="10"/>
        <v>320.85561497326205</v>
      </c>
      <c r="K105" s="28">
        <f t="shared" si="7"/>
        <v>7.899289738062127E-06</v>
      </c>
      <c r="L105" s="26">
        <f t="shared" si="8"/>
        <v>0</v>
      </c>
    </row>
    <row r="106" spans="1:12" ht="13.5">
      <c r="A106" s="10"/>
      <c r="B106" s="102">
        <v>406</v>
      </c>
      <c r="C106" s="105" t="s">
        <v>103</v>
      </c>
      <c r="D106" s="158">
        <v>280.32</v>
      </c>
      <c r="E106" s="120">
        <v>203.662</v>
      </c>
      <c r="F106" s="96">
        <f t="shared" si="5"/>
        <v>137.63981498757744</v>
      </c>
      <c r="G106" s="26">
        <f t="shared" si="6"/>
        <v>0.0056538076874325756</v>
      </c>
      <c r="H106" s="158">
        <v>25519.417</v>
      </c>
      <c r="I106" s="56">
        <v>15407.041</v>
      </c>
      <c r="J106" s="27">
        <f t="shared" si="10"/>
        <v>165.6347704922704</v>
      </c>
      <c r="K106" s="28">
        <f t="shared" si="7"/>
        <v>0.041996931006130875</v>
      </c>
      <c r="L106" s="26">
        <f t="shared" si="8"/>
        <v>1.0984576959575527</v>
      </c>
    </row>
    <row r="107" spans="1:12" ht="13.5">
      <c r="A107" s="10"/>
      <c r="B107" s="102">
        <v>407</v>
      </c>
      <c r="C107" s="105" t="s">
        <v>104</v>
      </c>
      <c r="D107" s="158">
        <v>3623.88</v>
      </c>
      <c r="E107" s="120">
        <v>3082.986</v>
      </c>
      <c r="F107" s="96">
        <f t="shared" si="5"/>
        <v>117.54448447057497</v>
      </c>
      <c r="G107" s="26">
        <f t="shared" si="6"/>
        <v>0.07309047018526385</v>
      </c>
      <c r="H107" s="158">
        <v>191053.457</v>
      </c>
      <c r="I107" s="56">
        <v>155157.448</v>
      </c>
      <c r="J107" s="27">
        <f t="shared" si="10"/>
        <v>123.13521488185341</v>
      </c>
      <c r="K107" s="28">
        <f t="shared" si="7"/>
        <v>0.3144138775627904</v>
      </c>
      <c r="L107" s="26">
        <f t="shared" si="8"/>
        <v>1.896788499357015</v>
      </c>
    </row>
    <row r="108" spans="1:12" ht="13.5">
      <c r="A108" s="10"/>
      <c r="B108" s="102">
        <v>408</v>
      </c>
      <c r="C108" s="105" t="s">
        <v>105</v>
      </c>
      <c r="D108" s="158">
        <v>382.668</v>
      </c>
      <c r="E108" s="120">
        <v>172.998</v>
      </c>
      <c r="F108" s="96">
        <f t="shared" si="5"/>
        <v>221.19793292408008</v>
      </c>
      <c r="G108" s="26">
        <f t="shared" si="6"/>
        <v>0.00771807676988602</v>
      </c>
      <c r="H108" s="158">
        <v>25479.718</v>
      </c>
      <c r="I108" s="56">
        <v>19666.482</v>
      </c>
      <c r="J108" s="27">
        <f t="shared" si="10"/>
        <v>129.55910467362693</v>
      </c>
      <c r="K108" s="28">
        <f t="shared" si="7"/>
        <v>0.04193159894294101</v>
      </c>
      <c r="L108" s="26">
        <f t="shared" si="8"/>
        <v>1.5018533564617944</v>
      </c>
    </row>
    <row r="109" spans="1:12" ht="13.5">
      <c r="A109" s="10"/>
      <c r="B109" s="102">
        <v>409</v>
      </c>
      <c r="C109" s="105" t="s">
        <v>106</v>
      </c>
      <c r="D109" s="158">
        <v>18065.739</v>
      </c>
      <c r="E109" s="120">
        <v>14544.354</v>
      </c>
      <c r="F109" s="96">
        <f t="shared" si="5"/>
        <v>124.21135376655437</v>
      </c>
      <c r="G109" s="26">
        <f t="shared" si="6"/>
        <v>0.36437005578392734</v>
      </c>
      <c r="H109" s="158">
        <v>678192.165</v>
      </c>
      <c r="I109" s="56">
        <v>494973.784</v>
      </c>
      <c r="J109" s="27">
        <f t="shared" si="10"/>
        <v>137.01577475868905</v>
      </c>
      <c r="K109" s="28">
        <f t="shared" si="7"/>
        <v>1.1160909186288825</v>
      </c>
      <c r="L109" s="26">
        <f t="shared" si="8"/>
        <v>2.663808273279005</v>
      </c>
    </row>
    <row r="110" spans="1:12" ht="13.5">
      <c r="A110" s="10"/>
      <c r="B110" s="102">
        <v>410</v>
      </c>
      <c r="C110" s="105" t="s">
        <v>107</v>
      </c>
      <c r="D110" s="158">
        <v>51356.829</v>
      </c>
      <c r="E110" s="120">
        <v>45238.848</v>
      </c>
      <c r="F110" s="96">
        <f t="shared" si="5"/>
        <v>113.52373296508347</v>
      </c>
      <c r="G110" s="26">
        <f t="shared" si="6"/>
        <v>1.0358220412470043</v>
      </c>
      <c r="H110" s="158">
        <v>859495.141</v>
      </c>
      <c r="I110" s="56">
        <v>592554.356</v>
      </c>
      <c r="J110" s="27">
        <f t="shared" si="10"/>
        <v>145.0491642322852</v>
      </c>
      <c r="K110" s="28">
        <f t="shared" si="7"/>
        <v>1.414458572336575</v>
      </c>
      <c r="L110" s="26">
        <f t="shared" si="8"/>
        <v>5.9752320344996575</v>
      </c>
    </row>
    <row r="111" spans="1:12" ht="13.5">
      <c r="A111" s="10"/>
      <c r="B111" s="102">
        <v>411</v>
      </c>
      <c r="C111" s="105" t="s">
        <v>108</v>
      </c>
      <c r="D111" s="158">
        <v>752.39</v>
      </c>
      <c r="E111" s="120">
        <v>1578.614</v>
      </c>
      <c r="F111" s="96">
        <f t="shared" si="5"/>
        <v>47.66142958316599</v>
      </c>
      <c r="G111" s="26">
        <f t="shared" si="6"/>
        <v>0.015175044113682206</v>
      </c>
      <c r="H111" s="158">
        <v>2385.349</v>
      </c>
      <c r="I111" s="56">
        <v>4190.903</v>
      </c>
      <c r="J111" s="27">
        <f t="shared" si="10"/>
        <v>56.9173039795958</v>
      </c>
      <c r="K111" s="28">
        <f t="shared" si="7"/>
        <v>0.003925533932790991</v>
      </c>
      <c r="L111" s="26">
        <f t="shared" si="8"/>
        <v>31.542134924491133</v>
      </c>
    </row>
    <row r="112" spans="1:12" ht="13.5">
      <c r="A112" s="10"/>
      <c r="B112" s="102">
        <v>412</v>
      </c>
      <c r="C112" s="105" t="s">
        <v>109</v>
      </c>
      <c r="D112" s="158">
        <v>331.834</v>
      </c>
      <c r="E112" s="120">
        <v>323.255</v>
      </c>
      <c r="F112" s="96">
        <f t="shared" si="5"/>
        <v>102.65394193438617</v>
      </c>
      <c r="G112" s="26">
        <f t="shared" si="6"/>
        <v>0.0066927997294217376</v>
      </c>
      <c r="H112" s="158">
        <v>7262.088</v>
      </c>
      <c r="I112" s="56">
        <v>6834.479</v>
      </c>
      <c r="J112" s="27">
        <f t="shared" si="10"/>
        <v>106.2566437031996</v>
      </c>
      <c r="K112" s="28">
        <f t="shared" si="7"/>
        <v>0.011951111919855022</v>
      </c>
      <c r="L112" s="26">
        <f t="shared" si="8"/>
        <v>4.569402078300346</v>
      </c>
    </row>
    <row r="113" spans="1:12" ht="13.5">
      <c r="A113" s="10"/>
      <c r="B113" s="102">
        <v>413</v>
      </c>
      <c r="C113" s="105" t="s">
        <v>110</v>
      </c>
      <c r="D113" s="158">
        <v>12428.083</v>
      </c>
      <c r="E113" s="120">
        <v>8075.84</v>
      </c>
      <c r="F113" s="96">
        <f t="shared" si="5"/>
        <v>153.8921400126798</v>
      </c>
      <c r="G113" s="26">
        <f t="shared" si="6"/>
        <v>0.25066349602400867</v>
      </c>
      <c r="H113" s="158">
        <v>87405.413</v>
      </c>
      <c r="I113" s="56">
        <v>59044.8</v>
      </c>
      <c r="J113" s="27">
        <f t="shared" si="10"/>
        <v>148.0323635612281</v>
      </c>
      <c r="K113" s="28">
        <f t="shared" si="7"/>
        <v>0.14384180874207958</v>
      </c>
      <c r="L113" s="26">
        <f t="shared" si="8"/>
        <v>14.21889397170402</v>
      </c>
    </row>
    <row r="114" spans="1:12" ht="13.5">
      <c r="A114" s="10"/>
      <c r="B114" s="103">
        <v>414</v>
      </c>
      <c r="C114" s="105" t="s">
        <v>111</v>
      </c>
      <c r="D114" s="158">
        <v>4.697</v>
      </c>
      <c r="E114" s="120">
        <v>12.693</v>
      </c>
      <c r="F114" s="133">
        <f t="shared" si="5"/>
        <v>37.00464823130859</v>
      </c>
      <c r="G114" s="50">
        <f t="shared" si="6"/>
        <v>9.473435612111447E-05</v>
      </c>
      <c r="H114" s="158">
        <v>108.511</v>
      </c>
      <c r="I114" s="101">
        <v>25.246</v>
      </c>
      <c r="J114" s="51">
        <f t="shared" si="10"/>
        <v>429.81462409886717</v>
      </c>
      <c r="K114" s="52">
        <f t="shared" si="7"/>
        <v>0.00017857496432642904</v>
      </c>
      <c r="L114" s="26">
        <f t="shared" si="8"/>
        <v>4.32859341449254</v>
      </c>
    </row>
    <row r="115" spans="1:12" ht="14.25" thickBot="1">
      <c r="A115" s="39" t="s">
        <v>7</v>
      </c>
      <c r="B115" s="40" t="s">
        <v>264</v>
      </c>
      <c r="C115" s="93"/>
      <c r="D115" s="152">
        <f>SUM(D70:D114)</f>
        <v>200524.30100000004</v>
      </c>
      <c r="E115" s="122">
        <f>SUM(E70:E114)</f>
        <v>173557.28300000002</v>
      </c>
      <c r="F115" s="98">
        <f t="shared" si="5"/>
        <v>115.537819867807</v>
      </c>
      <c r="G115" s="42">
        <f t="shared" si="6"/>
        <v>4.044398667632863</v>
      </c>
      <c r="H115" s="152">
        <f>SUM(H70:H114)</f>
        <v>2484680.79</v>
      </c>
      <c r="I115" s="4">
        <f>SUM(I70:I114)</f>
        <v>1878382.498</v>
      </c>
      <c r="J115" s="43">
        <f t="shared" si="10"/>
        <v>132.27768000636473</v>
      </c>
      <c r="K115" s="44">
        <f t="shared" si="7"/>
        <v>4.089002805584812</v>
      </c>
      <c r="L115" s="42">
        <f t="shared" si="8"/>
        <v>8.070425054479536</v>
      </c>
    </row>
    <row r="116" spans="1:12" ht="13.5">
      <c r="A116" s="10" t="s">
        <v>8</v>
      </c>
      <c r="B116" s="104">
        <v>201</v>
      </c>
      <c r="C116" s="105" t="s">
        <v>112</v>
      </c>
      <c r="D116" s="161">
        <v>144.153</v>
      </c>
      <c r="E116" s="119">
        <v>330.76</v>
      </c>
      <c r="F116" s="132">
        <f t="shared" si="5"/>
        <v>43.58235578667312</v>
      </c>
      <c r="G116" s="46">
        <f t="shared" si="6"/>
        <v>0.0029074391394351743</v>
      </c>
      <c r="H116" s="167">
        <v>13116.739</v>
      </c>
      <c r="I116" s="83">
        <v>11805.332</v>
      </c>
      <c r="J116" s="47">
        <f t="shared" si="10"/>
        <v>111.10859906354177</v>
      </c>
      <c r="K116" s="48">
        <f t="shared" si="7"/>
        <v>0.021586025370737352</v>
      </c>
      <c r="L116" s="46">
        <f t="shared" si="8"/>
        <v>1.0990002926794533</v>
      </c>
    </row>
    <row r="117" spans="1:12" ht="13.5">
      <c r="A117" s="10"/>
      <c r="B117" s="102">
        <v>202</v>
      </c>
      <c r="C117" s="105" t="s">
        <v>113</v>
      </c>
      <c r="D117" s="158">
        <v>15144.539</v>
      </c>
      <c r="E117" s="120">
        <v>23990.541</v>
      </c>
      <c r="F117" s="96">
        <f t="shared" si="5"/>
        <v>63.1271258117939</v>
      </c>
      <c r="G117" s="26">
        <f t="shared" si="6"/>
        <v>0.3054520227626372</v>
      </c>
      <c r="H117" s="158">
        <v>170041.09</v>
      </c>
      <c r="I117" s="56">
        <v>153175.808</v>
      </c>
      <c r="J117" s="27">
        <f t="shared" si="10"/>
        <v>111.01040837989247</v>
      </c>
      <c r="K117" s="28">
        <f t="shared" si="7"/>
        <v>0.27983413276789554</v>
      </c>
      <c r="L117" s="26">
        <f t="shared" si="8"/>
        <v>8.906399623761528</v>
      </c>
    </row>
    <row r="118" spans="1:12" ht="13.5">
      <c r="A118" s="10"/>
      <c r="B118" s="102">
        <v>203</v>
      </c>
      <c r="C118" s="105" t="s">
        <v>114</v>
      </c>
      <c r="D118" s="158">
        <v>23125.208</v>
      </c>
      <c r="E118" s="120">
        <v>18064.599</v>
      </c>
      <c r="F118" s="96">
        <f t="shared" si="5"/>
        <v>128.01395702168645</v>
      </c>
      <c r="G118" s="26">
        <f t="shared" si="6"/>
        <v>0.4664150926222792</v>
      </c>
      <c r="H118" s="158">
        <v>181242.822</v>
      </c>
      <c r="I118" s="56">
        <v>158017.867</v>
      </c>
      <c r="J118" s="27">
        <f t="shared" si="10"/>
        <v>114.69767656084105</v>
      </c>
      <c r="K118" s="28">
        <f t="shared" si="7"/>
        <v>0.29826865915042095</v>
      </c>
      <c r="L118" s="26">
        <f t="shared" si="8"/>
        <v>12.759240749407445</v>
      </c>
    </row>
    <row r="119" spans="1:12" ht="13.5">
      <c r="A119" s="10"/>
      <c r="B119" s="102">
        <v>204</v>
      </c>
      <c r="C119" s="105" t="s">
        <v>115</v>
      </c>
      <c r="D119" s="158">
        <v>3433.556</v>
      </c>
      <c r="E119" s="120">
        <v>4568.646</v>
      </c>
      <c r="F119" s="96">
        <f t="shared" si="5"/>
        <v>75.15478327714601</v>
      </c>
      <c r="G119" s="26">
        <f t="shared" si="6"/>
        <v>0.06925180261140927</v>
      </c>
      <c r="H119" s="158">
        <v>198222.467</v>
      </c>
      <c r="I119" s="56">
        <v>203749.289</v>
      </c>
      <c r="J119" s="27">
        <f t="shared" si="10"/>
        <v>97.2874398594834</v>
      </c>
      <c r="K119" s="28">
        <f t="shared" si="7"/>
        <v>0.3262118123805122</v>
      </c>
      <c r="L119" s="26">
        <f t="shared" si="8"/>
        <v>1.7321729731070292</v>
      </c>
    </row>
    <row r="120" spans="1:12" ht="13.5">
      <c r="A120" s="10"/>
      <c r="B120" s="102">
        <v>205</v>
      </c>
      <c r="C120" s="105" t="s">
        <v>116</v>
      </c>
      <c r="D120" s="158">
        <v>42606.549</v>
      </c>
      <c r="E120" s="120">
        <v>32224.677</v>
      </c>
      <c r="F120" s="96">
        <f t="shared" si="5"/>
        <v>132.21714836738317</v>
      </c>
      <c r="G120" s="26">
        <f t="shared" si="6"/>
        <v>0.8593365948600625</v>
      </c>
      <c r="H120" s="158">
        <v>559267.441</v>
      </c>
      <c r="I120" s="56">
        <v>530911.841</v>
      </c>
      <c r="J120" s="27">
        <f t="shared" si="10"/>
        <v>105.3409243889891</v>
      </c>
      <c r="K120" s="28">
        <f t="shared" si="7"/>
        <v>0.920378241150743</v>
      </c>
      <c r="L120" s="26">
        <f t="shared" si="8"/>
        <v>7.61827810390986</v>
      </c>
    </row>
    <row r="121" spans="1:12" ht="13.5">
      <c r="A121" s="10"/>
      <c r="B121" s="102">
        <v>206</v>
      </c>
      <c r="C121" s="105" t="s">
        <v>117</v>
      </c>
      <c r="D121" s="158">
        <v>53948.226</v>
      </c>
      <c r="E121" s="120">
        <v>59863.614</v>
      </c>
      <c r="F121" s="96">
        <f t="shared" si="5"/>
        <v>90.11855849531571</v>
      </c>
      <c r="G121" s="26">
        <f t="shared" si="6"/>
        <v>1.0880882380213683</v>
      </c>
      <c r="H121" s="158">
        <v>376686.703</v>
      </c>
      <c r="I121" s="56">
        <v>434831.32</v>
      </c>
      <c r="J121" s="27">
        <f t="shared" si="10"/>
        <v>86.62823620892809</v>
      </c>
      <c r="K121" s="28">
        <f t="shared" si="7"/>
        <v>0.6199077932234075</v>
      </c>
      <c r="L121" s="26">
        <f t="shared" si="8"/>
        <v>14.3217760463395</v>
      </c>
    </row>
    <row r="122" spans="1:12" ht="13.5">
      <c r="A122" s="10"/>
      <c r="B122" s="102">
        <v>207</v>
      </c>
      <c r="C122" s="105" t="s">
        <v>118</v>
      </c>
      <c r="D122" s="158">
        <v>16035.791</v>
      </c>
      <c r="E122" s="120">
        <v>14221.802</v>
      </c>
      <c r="F122" s="96">
        <f t="shared" si="5"/>
        <v>112.75498702625728</v>
      </c>
      <c r="G122" s="26">
        <f t="shared" si="6"/>
        <v>0.3234277912024191</v>
      </c>
      <c r="H122" s="158">
        <v>347599.16</v>
      </c>
      <c r="I122" s="56">
        <v>322842.145</v>
      </c>
      <c r="J122" s="27">
        <f t="shared" si="10"/>
        <v>107.66845821817965</v>
      </c>
      <c r="K122" s="28">
        <f t="shared" si="7"/>
        <v>0.5720388494889614</v>
      </c>
      <c r="L122" s="26">
        <f t="shared" si="8"/>
        <v>4.613299698422747</v>
      </c>
    </row>
    <row r="123" spans="1:12" ht="13.5">
      <c r="A123" s="10"/>
      <c r="B123" s="102">
        <v>208</v>
      </c>
      <c r="C123" s="105" t="s">
        <v>119</v>
      </c>
      <c r="D123" s="158">
        <v>45374.408</v>
      </c>
      <c r="E123" s="120">
        <v>41982.47</v>
      </c>
      <c r="F123" s="96">
        <f t="shared" si="5"/>
        <v>108.07941505109157</v>
      </c>
      <c r="G123" s="26">
        <f t="shared" si="6"/>
        <v>0.9151618748683724</v>
      </c>
      <c r="H123" s="158">
        <v>205585.23</v>
      </c>
      <c r="I123" s="56">
        <v>169704.274</v>
      </c>
      <c r="J123" s="27">
        <f t="shared" si="10"/>
        <v>121.14322471336226</v>
      </c>
      <c r="K123" s="28">
        <f t="shared" si="7"/>
        <v>0.33832860367419626</v>
      </c>
      <c r="L123" s="26">
        <f t="shared" si="8"/>
        <v>22.07085012867899</v>
      </c>
    </row>
    <row r="124" spans="1:12" ht="13.5">
      <c r="A124" s="10"/>
      <c r="B124" s="102">
        <v>209</v>
      </c>
      <c r="C124" s="105" t="s">
        <v>120</v>
      </c>
      <c r="D124" s="158">
        <v>489.869</v>
      </c>
      <c r="E124" s="120">
        <v>300.661</v>
      </c>
      <c r="F124" s="96">
        <f t="shared" si="5"/>
        <v>162.9306760770436</v>
      </c>
      <c r="G124" s="26">
        <f t="shared" si="6"/>
        <v>0.009880226591163345</v>
      </c>
      <c r="H124" s="158">
        <v>4535.946</v>
      </c>
      <c r="I124" s="56">
        <v>3416.066</v>
      </c>
      <c r="J124" s="27">
        <f t="shared" si="10"/>
        <v>132.78273897518375</v>
      </c>
      <c r="K124" s="28">
        <f t="shared" si="7"/>
        <v>0.007464739935459157</v>
      </c>
      <c r="L124" s="26">
        <f t="shared" si="8"/>
        <v>10.799709696720376</v>
      </c>
    </row>
    <row r="125" spans="1:12" ht="13.5">
      <c r="A125" s="10"/>
      <c r="B125" s="102">
        <v>210</v>
      </c>
      <c r="C125" s="105" t="s">
        <v>121</v>
      </c>
      <c r="D125" s="158">
        <v>43247.047</v>
      </c>
      <c r="E125" s="120">
        <v>35725.837</v>
      </c>
      <c r="F125" s="96">
        <f t="shared" si="5"/>
        <v>121.05257883811092</v>
      </c>
      <c r="G125" s="26">
        <f t="shared" si="6"/>
        <v>0.8722548758110656</v>
      </c>
      <c r="H125" s="158">
        <v>901296.803</v>
      </c>
      <c r="I125" s="56">
        <v>854076.653</v>
      </c>
      <c r="J125" s="27">
        <f t="shared" si="10"/>
        <v>105.52879531762589</v>
      </c>
      <c r="K125" s="28">
        <f t="shared" si="7"/>
        <v>1.4832509556012712</v>
      </c>
      <c r="L125" s="26">
        <f t="shared" si="8"/>
        <v>4.798313591710366</v>
      </c>
    </row>
    <row r="126" spans="1:12" ht="13.5">
      <c r="A126" s="10"/>
      <c r="B126" s="102">
        <v>211</v>
      </c>
      <c r="C126" s="105" t="s">
        <v>122</v>
      </c>
      <c r="D126" s="158">
        <v>4.169</v>
      </c>
      <c r="E126" s="120">
        <v>7.53</v>
      </c>
      <c r="F126" s="96">
        <f t="shared" si="5"/>
        <v>55.36520584329349</v>
      </c>
      <c r="G126" s="26">
        <f t="shared" si="6"/>
        <v>8.408506081944352E-05</v>
      </c>
      <c r="H126" s="158">
        <v>501.982</v>
      </c>
      <c r="I126" s="56">
        <v>581.414</v>
      </c>
      <c r="J126" s="27">
        <f t="shared" si="10"/>
        <v>86.33813427265254</v>
      </c>
      <c r="K126" s="28">
        <f t="shared" si="7"/>
        <v>0.000826104429435813</v>
      </c>
      <c r="L126" s="26">
        <f t="shared" si="8"/>
        <v>0.8305078668159416</v>
      </c>
    </row>
    <row r="127" spans="1:12" ht="13.5">
      <c r="A127" s="10"/>
      <c r="B127" s="102">
        <v>212</v>
      </c>
      <c r="C127" s="105" t="s">
        <v>123</v>
      </c>
      <c r="D127" s="158">
        <v>0</v>
      </c>
      <c r="E127" s="120">
        <v>0</v>
      </c>
      <c r="F127" s="96">
        <v>0</v>
      </c>
      <c r="G127" s="26">
        <f t="shared" si="6"/>
        <v>0</v>
      </c>
      <c r="H127" s="158">
        <v>2.72</v>
      </c>
      <c r="I127" s="56">
        <v>0.342</v>
      </c>
      <c r="J127" s="27">
        <f t="shared" si="10"/>
        <v>795.3216374269006</v>
      </c>
      <c r="K127" s="28">
        <f t="shared" si="7"/>
        <v>4.476264184901872E-06</v>
      </c>
      <c r="L127" s="26">
        <f t="shared" si="8"/>
        <v>0</v>
      </c>
    </row>
    <row r="128" spans="1:12" ht="13.5">
      <c r="A128" s="10"/>
      <c r="B128" s="102">
        <v>213</v>
      </c>
      <c r="C128" s="105" t="s">
        <v>124</v>
      </c>
      <c r="D128" s="158">
        <v>243844.807</v>
      </c>
      <c r="E128" s="120">
        <v>246625.249</v>
      </c>
      <c r="F128" s="96">
        <f t="shared" si="5"/>
        <v>98.87260448341199</v>
      </c>
      <c r="G128" s="26">
        <f t="shared" si="6"/>
        <v>4.918135146821892</v>
      </c>
      <c r="H128" s="158">
        <v>1688975.456</v>
      </c>
      <c r="I128" s="56">
        <v>1563394.267</v>
      </c>
      <c r="J128" s="27">
        <f t="shared" si="10"/>
        <v>108.0325987916649</v>
      </c>
      <c r="K128" s="28">
        <f t="shared" si="7"/>
        <v>2.7795221848790836</v>
      </c>
      <c r="L128" s="26">
        <f t="shared" si="8"/>
        <v>14.43743934429323</v>
      </c>
    </row>
    <row r="129" spans="1:12" ht="13.5">
      <c r="A129" s="10"/>
      <c r="B129" s="102">
        <v>215</v>
      </c>
      <c r="C129" s="105" t="s">
        <v>125</v>
      </c>
      <c r="D129" s="158">
        <v>6321.872</v>
      </c>
      <c r="E129" s="120">
        <v>5982.14</v>
      </c>
      <c r="F129" s="96">
        <f t="shared" si="5"/>
        <v>105.6791048019605</v>
      </c>
      <c r="G129" s="26">
        <f t="shared" si="6"/>
        <v>0.12750659429425212</v>
      </c>
      <c r="H129" s="158">
        <v>595760.99</v>
      </c>
      <c r="I129" s="56">
        <v>585638.428</v>
      </c>
      <c r="J129" s="27">
        <f t="shared" si="10"/>
        <v>101.72846615181477</v>
      </c>
      <c r="K129" s="28">
        <f t="shared" si="7"/>
        <v>0.9804351405509861</v>
      </c>
      <c r="L129" s="26">
        <f t="shared" si="8"/>
        <v>1.0611423215205817</v>
      </c>
    </row>
    <row r="130" spans="1:12" ht="13.5">
      <c r="A130" s="10"/>
      <c r="B130" s="102">
        <v>216</v>
      </c>
      <c r="C130" s="105" t="s">
        <v>257</v>
      </c>
      <c r="D130" s="149">
        <v>0</v>
      </c>
      <c r="E130" s="120">
        <v>0</v>
      </c>
      <c r="F130" s="96">
        <v>0</v>
      </c>
      <c r="G130" s="26">
        <f t="shared" si="6"/>
        <v>0</v>
      </c>
      <c r="H130" s="158">
        <v>0</v>
      </c>
      <c r="I130" s="56">
        <v>0</v>
      </c>
      <c r="J130" s="25">
        <v>0</v>
      </c>
      <c r="K130" s="28">
        <f t="shared" si="7"/>
        <v>0</v>
      </c>
      <c r="L130" s="26">
        <v>0</v>
      </c>
    </row>
    <row r="131" spans="1:12" ht="13.5">
      <c r="A131" s="10"/>
      <c r="B131" s="102">
        <v>217</v>
      </c>
      <c r="C131" s="105" t="s">
        <v>126</v>
      </c>
      <c r="D131" s="158">
        <v>3163.795</v>
      </c>
      <c r="E131" s="120">
        <v>4737.995</v>
      </c>
      <c r="F131" s="96">
        <f t="shared" si="5"/>
        <v>66.77497549068751</v>
      </c>
      <c r="G131" s="26">
        <f t="shared" si="6"/>
        <v>0.06381096066089022</v>
      </c>
      <c r="H131" s="158">
        <v>23674.824</v>
      </c>
      <c r="I131" s="56">
        <v>20879.16</v>
      </c>
      <c r="J131" s="27">
        <f t="shared" si="10"/>
        <v>113.38973406976143</v>
      </c>
      <c r="K131" s="28">
        <f t="shared" si="7"/>
        <v>0.038961311307005614</v>
      </c>
      <c r="L131" s="26">
        <f t="shared" si="8"/>
        <v>13.363541794439529</v>
      </c>
    </row>
    <row r="132" spans="1:12" ht="13.5">
      <c r="A132" s="10"/>
      <c r="B132" s="102">
        <v>218</v>
      </c>
      <c r="C132" s="105" t="s">
        <v>127</v>
      </c>
      <c r="D132" s="158">
        <v>8138.926</v>
      </c>
      <c r="E132" s="120">
        <v>8828.8</v>
      </c>
      <c r="F132" s="96">
        <f t="shared" si="5"/>
        <v>92.186095505618</v>
      </c>
      <c r="G132" s="26">
        <f t="shared" si="6"/>
        <v>0.1641549742659991</v>
      </c>
      <c r="H132" s="158">
        <v>229143.127</v>
      </c>
      <c r="I132" s="56">
        <v>219077.346</v>
      </c>
      <c r="J132" s="27">
        <f t="shared" si="10"/>
        <v>104.59462431136079</v>
      </c>
      <c r="K132" s="28">
        <f t="shared" si="7"/>
        <v>0.37709748992886805</v>
      </c>
      <c r="L132" s="26">
        <f t="shared" si="8"/>
        <v>3.5518961910648974</v>
      </c>
    </row>
    <row r="133" spans="1:12" ht="13.5">
      <c r="A133" s="10"/>
      <c r="B133" s="102">
        <v>219</v>
      </c>
      <c r="C133" s="105" t="s">
        <v>128</v>
      </c>
      <c r="D133" s="158">
        <v>0</v>
      </c>
      <c r="E133" s="120">
        <v>0</v>
      </c>
      <c r="F133" s="96">
        <v>0</v>
      </c>
      <c r="G133" s="26">
        <f t="shared" si="6"/>
        <v>0</v>
      </c>
      <c r="H133" s="158">
        <v>2.778</v>
      </c>
      <c r="I133" s="56">
        <v>2207.857</v>
      </c>
      <c r="J133" s="27">
        <f t="shared" si="10"/>
        <v>0.1258233662777979</v>
      </c>
      <c r="K133" s="28">
        <f t="shared" si="7"/>
        <v>4.571713935903456E-06</v>
      </c>
      <c r="L133" s="26">
        <f t="shared" si="8"/>
        <v>0</v>
      </c>
    </row>
    <row r="134" spans="1:12" ht="13.5">
      <c r="A134" s="10"/>
      <c r="B134" s="102">
        <v>220</v>
      </c>
      <c r="C134" s="105" t="s">
        <v>129</v>
      </c>
      <c r="D134" s="158">
        <v>34715.788</v>
      </c>
      <c r="E134" s="120">
        <v>32184.332</v>
      </c>
      <c r="F134" s="96">
        <f t="shared" si="5"/>
        <v>107.86549181757137</v>
      </c>
      <c r="G134" s="26">
        <f t="shared" si="6"/>
        <v>0.7001868902314482</v>
      </c>
      <c r="H134" s="158">
        <v>594964</v>
      </c>
      <c r="I134" s="56">
        <v>594532.781</v>
      </c>
      <c r="J134" s="27">
        <f t="shared" si="10"/>
        <v>100.0725307356938</v>
      </c>
      <c r="K134" s="28">
        <f t="shared" si="7"/>
        <v>0.979123545774249</v>
      </c>
      <c r="L134" s="26">
        <f t="shared" si="8"/>
        <v>5.834939256828984</v>
      </c>
    </row>
    <row r="135" spans="1:12" ht="13.5">
      <c r="A135" s="10"/>
      <c r="B135" s="102">
        <v>221</v>
      </c>
      <c r="C135" s="105" t="s">
        <v>130</v>
      </c>
      <c r="D135" s="158">
        <v>120.338</v>
      </c>
      <c r="E135" s="120">
        <v>739.033</v>
      </c>
      <c r="F135" s="96">
        <f t="shared" si="5"/>
        <v>16.283170034355702</v>
      </c>
      <c r="G135" s="26">
        <f t="shared" si="6"/>
        <v>0.0024271115492660576</v>
      </c>
      <c r="H135" s="158">
        <v>7964.989</v>
      </c>
      <c r="I135" s="56">
        <v>12244.793</v>
      </c>
      <c r="J135" s="27">
        <f t="shared" si="10"/>
        <v>65.04796773616344</v>
      </c>
      <c r="K135" s="28">
        <f t="shared" si="7"/>
        <v>0.013107865806557858</v>
      </c>
      <c r="L135" s="26">
        <f t="shared" si="8"/>
        <v>1.5108369892287359</v>
      </c>
    </row>
    <row r="136" spans="1:12" ht="13.5">
      <c r="A136" s="10"/>
      <c r="B136" s="102">
        <v>222</v>
      </c>
      <c r="C136" s="105" t="s">
        <v>131</v>
      </c>
      <c r="D136" s="158">
        <v>7031.08</v>
      </c>
      <c r="E136" s="120">
        <v>8529.47</v>
      </c>
      <c r="F136" s="96">
        <f t="shared" si="5"/>
        <v>82.4327889071654</v>
      </c>
      <c r="G136" s="26">
        <f t="shared" si="6"/>
        <v>0.1418106954728647</v>
      </c>
      <c r="H136" s="158">
        <v>137396.108</v>
      </c>
      <c r="I136" s="56">
        <v>107629.829</v>
      </c>
      <c r="J136" s="27">
        <f t="shared" si="10"/>
        <v>127.65616119300907</v>
      </c>
      <c r="K136" s="28">
        <f t="shared" si="7"/>
        <v>0.2261107637445991</v>
      </c>
      <c r="L136" s="26">
        <f t="shared" si="8"/>
        <v>5.117379307425505</v>
      </c>
    </row>
    <row r="137" spans="1:12" ht="13.5">
      <c r="A137" s="10"/>
      <c r="B137" s="102">
        <v>225</v>
      </c>
      <c r="C137" s="105" t="s">
        <v>132</v>
      </c>
      <c r="D137" s="158">
        <v>10159.815</v>
      </c>
      <c r="E137" s="120">
        <v>9515.704</v>
      </c>
      <c r="F137" s="96">
        <f t="shared" si="5"/>
        <v>106.76892639787872</v>
      </c>
      <c r="G137" s="26">
        <f t="shared" si="6"/>
        <v>0.2049145267904281</v>
      </c>
      <c r="H137" s="174">
        <v>131641.156</v>
      </c>
      <c r="I137" s="56">
        <v>126305.436</v>
      </c>
      <c r="J137" s="27">
        <f t="shared" si="10"/>
        <v>104.22445792436044</v>
      </c>
      <c r="K137" s="28">
        <f t="shared" si="7"/>
        <v>0.2166399234786324</v>
      </c>
      <c r="L137" s="26">
        <f t="shared" si="8"/>
        <v>7.717810530317738</v>
      </c>
    </row>
    <row r="138" spans="1:12" ht="13.5">
      <c r="A138" s="10"/>
      <c r="B138" s="102">
        <v>228</v>
      </c>
      <c r="C138" s="105" t="s">
        <v>133</v>
      </c>
      <c r="D138" s="158">
        <v>4.232</v>
      </c>
      <c r="E138" s="120">
        <v>6.286</v>
      </c>
      <c r="F138" s="96">
        <f aca="true" t="shared" si="11" ref="F138:F204">D138/E138*100</f>
        <v>67.32421253579383</v>
      </c>
      <c r="G138" s="26">
        <f aca="true" t="shared" si="12" ref="G138:G202">D138/$D$8*100</f>
        <v>8.535571537248381E-05</v>
      </c>
      <c r="H138" s="165">
        <v>347.968</v>
      </c>
      <c r="I138" s="56">
        <v>400.102</v>
      </c>
      <c r="J138" s="27">
        <f t="shared" si="10"/>
        <v>86.96982269521273</v>
      </c>
      <c r="K138" s="28">
        <f aca="true" t="shared" si="13" ref="K138:K202">H138/$H$8*100</f>
        <v>0.0005726458440779171</v>
      </c>
      <c r="L138" s="26">
        <f t="shared" si="8"/>
        <v>1.2162037888541475</v>
      </c>
    </row>
    <row r="139" spans="1:12" ht="13.5">
      <c r="A139" s="10"/>
      <c r="B139" s="102">
        <v>230</v>
      </c>
      <c r="C139" s="105" t="s">
        <v>134</v>
      </c>
      <c r="D139" s="158">
        <v>447.571</v>
      </c>
      <c r="E139" s="120">
        <v>375.782</v>
      </c>
      <c r="F139" s="96">
        <f t="shared" si="11"/>
        <v>119.10389534357688</v>
      </c>
      <c r="G139" s="26">
        <f t="shared" si="12"/>
        <v>0.009027113158076076</v>
      </c>
      <c r="H139" s="158">
        <v>5456.639</v>
      </c>
      <c r="I139" s="56">
        <v>5596.677</v>
      </c>
      <c r="J139" s="27">
        <f t="shared" si="10"/>
        <v>97.49783666271969</v>
      </c>
      <c r="K139" s="28">
        <f t="shared" si="13"/>
        <v>0.008979910928543665</v>
      </c>
      <c r="L139" s="26">
        <f aca="true" t="shared" si="14" ref="L139:L202">D139/H139*100</f>
        <v>8.202320146155904</v>
      </c>
    </row>
    <row r="140" spans="1:12" ht="13.5">
      <c r="A140" s="10"/>
      <c r="B140" s="102">
        <v>233</v>
      </c>
      <c r="C140" s="105" t="s">
        <v>135</v>
      </c>
      <c r="D140" s="158">
        <v>9.2</v>
      </c>
      <c r="E140" s="120">
        <v>3.276</v>
      </c>
      <c r="F140" s="96">
        <f t="shared" si="11"/>
        <v>280.8302808302808</v>
      </c>
      <c r="G140" s="26">
        <f t="shared" si="12"/>
        <v>0.00018555590298366045</v>
      </c>
      <c r="H140" s="158">
        <v>120.969</v>
      </c>
      <c r="I140" s="56">
        <v>2726.42</v>
      </c>
      <c r="J140" s="27">
        <f t="shared" si="10"/>
        <v>4.436917276135004</v>
      </c>
      <c r="K140" s="28">
        <f t="shared" si="13"/>
        <v>0.00019907691256742442</v>
      </c>
      <c r="L140" s="26">
        <f t="shared" si="14"/>
        <v>7.60525423868925</v>
      </c>
    </row>
    <row r="141" spans="1:12" ht="13.5">
      <c r="A141" s="10"/>
      <c r="B141" s="102">
        <v>234</v>
      </c>
      <c r="C141" s="105" t="s">
        <v>136</v>
      </c>
      <c r="D141" s="158">
        <v>2827.234</v>
      </c>
      <c r="E141" s="120">
        <v>2494.186</v>
      </c>
      <c r="F141" s="96">
        <f t="shared" si="11"/>
        <v>113.35297367557993</v>
      </c>
      <c r="G141" s="26">
        <f t="shared" si="12"/>
        <v>0.057022821501750684</v>
      </c>
      <c r="H141" s="158">
        <v>35153.748</v>
      </c>
      <c r="I141" s="56">
        <v>37355.839</v>
      </c>
      <c r="J141" s="27">
        <f t="shared" si="10"/>
        <v>94.10509559161554</v>
      </c>
      <c r="K141" s="28">
        <f t="shared" si="13"/>
        <v>0.05785200850642125</v>
      </c>
      <c r="L141" s="26">
        <f t="shared" si="14"/>
        <v>8.04248241183273</v>
      </c>
    </row>
    <row r="142" spans="1:12" ht="13.5">
      <c r="A142" s="10"/>
      <c r="B142" s="102">
        <v>241</v>
      </c>
      <c r="C142" s="105" t="s">
        <v>137</v>
      </c>
      <c r="D142" s="158">
        <v>66.837</v>
      </c>
      <c r="E142" s="120">
        <v>86.783</v>
      </c>
      <c r="F142" s="96">
        <f t="shared" si="11"/>
        <v>77.01623589873593</v>
      </c>
      <c r="G142" s="26">
        <f t="shared" si="12"/>
        <v>0.0013480434660564037</v>
      </c>
      <c r="H142" s="158">
        <v>4897.5</v>
      </c>
      <c r="I142" s="56">
        <v>10557.918</v>
      </c>
      <c r="J142" s="27">
        <f t="shared" si="10"/>
        <v>46.38698652518423</v>
      </c>
      <c r="K142" s="28">
        <f t="shared" si="13"/>
        <v>0.008059744060866514</v>
      </c>
      <c r="L142" s="26">
        <f t="shared" si="14"/>
        <v>1.364716692189893</v>
      </c>
    </row>
    <row r="143" spans="1:12" ht="13.5">
      <c r="A143" s="10"/>
      <c r="B143" s="102">
        <v>242</v>
      </c>
      <c r="C143" s="105" t="s">
        <v>138</v>
      </c>
      <c r="D143" s="158">
        <v>345.673</v>
      </c>
      <c r="E143" s="120">
        <v>347.933</v>
      </c>
      <c r="F143" s="96">
        <f t="shared" si="11"/>
        <v>99.35044965553713</v>
      </c>
      <c r="G143" s="26">
        <f t="shared" si="12"/>
        <v>0.00697192017957292</v>
      </c>
      <c r="H143" s="158">
        <v>3958.704</v>
      </c>
      <c r="I143" s="56">
        <v>3517.2</v>
      </c>
      <c r="J143" s="27">
        <f t="shared" si="10"/>
        <v>112.5527123848516</v>
      </c>
      <c r="K143" s="28">
        <f t="shared" si="13"/>
        <v>0.0065147812256719775</v>
      </c>
      <c r="L143" s="26">
        <f t="shared" si="14"/>
        <v>8.731973898528407</v>
      </c>
    </row>
    <row r="144" spans="1:12" ht="13.5">
      <c r="A144" s="10"/>
      <c r="B144" s="102">
        <v>243</v>
      </c>
      <c r="C144" s="105" t="s">
        <v>139</v>
      </c>
      <c r="D144" s="158">
        <v>77.074</v>
      </c>
      <c r="E144" s="120">
        <v>62.065</v>
      </c>
      <c r="F144" s="96">
        <f t="shared" si="11"/>
        <v>124.18271167324579</v>
      </c>
      <c r="G144" s="26">
        <f t="shared" si="12"/>
        <v>0.001554514746365505</v>
      </c>
      <c r="H144" s="158">
        <v>400.788</v>
      </c>
      <c r="I144" s="56">
        <v>389.227</v>
      </c>
      <c r="J144" s="27">
        <f t="shared" si="10"/>
        <v>102.97024615455763</v>
      </c>
      <c r="K144" s="28">
        <f t="shared" si="13"/>
        <v>0.0006595709449038424</v>
      </c>
      <c r="L144" s="26">
        <f t="shared" si="14"/>
        <v>19.23061568709642</v>
      </c>
    </row>
    <row r="145" spans="1:12" ht="13.5">
      <c r="A145" s="10"/>
      <c r="B145" s="102">
        <v>244</v>
      </c>
      <c r="C145" s="105" t="s">
        <v>298</v>
      </c>
      <c r="D145" s="158">
        <v>20.722</v>
      </c>
      <c r="E145" s="120">
        <v>1.645</v>
      </c>
      <c r="F145" s="96">
        <f t="shared" si="11"/>
        <v>1259.696048632219</v>
      </c>
      <c r="G145" s="26">
        <f t="shared" si="12"/>
        <v>0.00041794450235080566</v>
      </c>
      <c r="H145" s="158">
        <v>925.406</v>
      </c>
      <c r="I145" s="56">
        <v>1424.037</v>
      </c>
      <c r="J145" s="27">
        <f t="shared" si="10"/>
        <v>64.98468789785659</v>
      </c>
      <c r="K145" s="28">
        <f t="shared" si="13"/>
        <v>0.0015229271081960668</v>
      </c>
      <c r="L145" s="26">
        <f t="shared" si="14"/>
        <v>2.2392333743243507</v>
      </c>
    </row>
    <row r="146" spans="1:12" ht="13.5">
      <c r="A146" s="10"/>
      <c r="B146" s="102">
        <v>247</v>
      </c>
      <c r="C146" s="105" t="s">
        <v>265</v>
      </c>
      <c r="D146" s="178">
        <v>80.341</v>
      </c>
      <c r="E146" s="120">
        <v>1.126</v>
      </c>
      <c r="F146" s="96">
        <f t="shared" si="11"/>
        <v>7135.079928952043</v>
      </c>
      <c r="G146" s="26">
        <f t="shared" si="12"/>
        <v>0.0016204072610445939</v>
      </c>
      <c r="H146" s="158">
        <v>87.209</v>
      </c>
      <c r="I146" s="56">
        <v>2.596</v>
      </c>
      <c r="J146" s="25">
        <f t="shared" si="10"/>
        <v>3359.3605546995377</v>
      </c>
      <c r="K146" s="28">
        <f t="shared" si="13"/>
        <v>0.00014351857474305418</v>
      </c>
      <c r="L146" s="26">
        <f t="shared" si="14"/>
        <v>92.12466603217557</v>
      </c>
    </row>
    <row r="147" spans="1:12" ht="13.5">
      <c r="A147" s="10"/>
      <c r="B147" s="102">
        <v>248</v>
      </c>
      <c r="C147" s="177" t="s">
        <v>305</v>
      </c>
      <c r="D147" s="158">
        <v>0</v>
      </c>
      <c r="E147" s="120">
        <v>0</v>
      </c>
      <c r="F147" s="96">
        <v>0</v>
      </c>
      <c r="G147" s="26">
        <f t="shared" si="12"/>
        <v>0</v>
      </c>
      <c r="H147" s="158">
        <v>0.963</v>
      </c>
      <c r="I147" s="56">
        <v>0</v>
      </c>
      <c r="J147" s="181" t="s">
        <v>301</v>
      </c>
      <c r="K147" s="28">
        <f t="shared" si="13"/>
        <v>1.5847950036987141E-06</v>
      </c>
      <c r="L147" s="26">
        <f t="shared" si="14"/>
        <v>0</v>
      </c>
    </row>
    <row r="148" spans="1:12" ht="13.5">
      <c r="A148" s="10"/>
      <c r="B148" s="54"/>
      <c r="C148" s="116" t="s">
        <v>266</v>
      </c>
      <c r="D148" s="151">
        <f>D118+D119+D120+D121+D122+D123+D124+D125+D128+D131+D132+D134+D135+D136+D137+D139+D140+D143</f>
        <v>536237.6469999998</v>
      </c>
      <c r="E148" s="121">
        <f>E118+E119+E120+E121+E122+E123+E124+E125+E128+E131+E132+E134+E135+E136+E137+E139+E140+E143</f>
        <v>518839.88</v>
      </c>
      <c r="F148" s="134">
        <f t="shared" si="11"/>
        <v>103.35320542437867</v>
      </c>
      <c r="G148" s="32">
        <f t="shared" si="12"/>
        <v>10.815441391621556</v>
      </c>
      <c r="H148" s="151">
        <f>H118+H119+H120+H121+H122+H123+H124+H125+H128+H131+H132+H134+H135+H136+H137+H139+H140+H143</f>
        <v>5597732.544000001</v>
      </c>
      <c r="I148" s="30">
        <f>I118+I119+I120+I121+I122+I123+I124+I125+I128+I131+I132+I134+I135+I136+I137+I139+I140+I143</f>
        <v>5333453.363999999</v>
      </c>
      <c r="J148" s="33">
        <f t="shared" si="10"/>
        <v>104.95512310623818</v>
      </c>
      <c r="K148" s="34">
        <f t="shared" si="13"/>
        <v>9.212106508590752</v>
      </c>
      <c r="L148" s="32">
        <f t="shared" si="14"/>
        <v>9.579551055449635</v>
      </c>
    </row>
    <row r="149" spans="1:12" ht="13.5">
      <c r="A149" s="10"/>
      <c r="B149" s="55"/>
      <c r="C149" s="92" t="s">
        <v>267</v>
      </c>
      <c r="D149" s="151">
        <f>D116+D117+D129</f>
        <v>21610.564000000002</v>
      </c>
      <c r="E149" s="121">
        <f>E116+E117+E129</f>
        <v>30303.441</v>
      </c>
      <c r="F149" s="97">
        <f t="shared" si="11"/>
        <v>71.31389468278537</v>
      </c>
      <c r="G149" s="36">
        <f t="shared" si="12"/>
        <v>0.4358660561963245</v>
      </c>
      <c r="H149" s="151">
        <f>H116+H117+H129</f>
        <v>778918.819</v>
      </c>
      <c r="I149" s="30">
        <f>I116+I117+I129</f>
        <v>750619.568</v>
      </c>
      <c r="J149" s="37">
        <f t="shared" si="10"/>
        <v>103.77011900654314</v>
      </c>
      <c r="K149" s="38">
        <f t="shared" si="13"/>
        <v>1.281855298689619</v>
      </c>
      <c r="L149" s="32">
        <f t="shared" si="14"/>
        <v>2.7744308486145335</v>
      </c>
    </row>
    <row r="150" spans="1:12" ht="13.5">
      <c r="A150" s="10"/>
      <c r="B150" s="55"/>
      <c r="C150" s="92" t="s">
        <v>250</v>
      </c>
      <c r="D150" s="151">
        <f>D151-D148-D149</f>
        <v>3080.609000000066</v>
      </c>
      <c r="E150" s="124">
        <f>E151-E148-E149</f>
        <v>2659.6210000000356</v>
      </c>
      <c r="F150" s="97">
        <f t="shared" si="11"/>
        <v>115.8288718580589</v>
      </c>
      <c r="G150" s="36">
        <f t="shared" si="12"/>
        <v>0.06213317225376125</v>
      </c>
      <c r="H150" s="151">
        <f>H151-H148-H149</f>
        <v>42321.062000000034</v>
      </c>
      <c r="I150" s="30">
        <f>I151-I148-I149</f>
        <v>52919.3320000004</v>
      </c>
      <c r="J150" s="37">
        <f t="shared" si="10"/>
        <v>79.97278196935613</v>
      </c>
      <c r="K150" s="38">
        <f t="shared" si="13"/>
        <v>0.06964715224176903</v>
      </c>
      <c r="L150" s="36">
        <f t="shared" si="14"/>
        <v>7.279139167159991</v>
      </c>
    </row>
    <row r="151" spans="1:12" ht="14.25" thickBot="1">
      <c r="A151" s="39" t="s">
        <v>9</v>
      </c>
      <c r="B151" s="40" t="s">
        <v>268</v>
      </c>
      <c r="C151" s="93"/>
      <c r="D151" s="152">
        <f>SUM(D116:D147)</f>
        <v>560928.8199999998</v>
      </c>
      <c r="E151" s="122">
        <f>SUM(E116:E147)</f>
        <v>551802.942</v>
      </c>
      <c r="F151" s="98">
        <f t="shared" si="11"/>
        <v>101.65382916715218</v>
      </c>
      <c r="G151" s="42">
        <f t="shared" si="12"/>
        <v>11.313440620071642</v>
      </c>
      <c r="H151" s="152">
        <f>SUM(H116:H147)</f>
        <v>6418972.425000001</v>
      </c>
      <c r="I151" s="4">
        <f>SUM(I116:I147)</f>
        <v>6136992.2639999995</v>
      </c>
      <c r="J151" s="43">
        <f t="shared" si="10"/>
        <v>104.59476155207356</v>
      </c>
      <c r="K151" s="44">
        <f t="shared" si="13"/>
        <v>10.563608959522139</v>
      </c>
      <c r="L151" s="42">
        <f t="shared" si="14"/>
        <v>8.738607721936113</v>
      </c>
    </row>
    <row r="152" spans="1:12" ht="13.5">
      <c r="A152" s="84" t="s">
        <v>269</v>
      </c>
      <c r="B152" s="104">
        <v>150</v>
      </c>
      <c r="C152" s="105" t="s">
        <v>141</v>
      </c>
      <c r="D152" s="161">
        <v>3143.064</v>
      </c>
      <c r="E152" s="119">
        <v>0</v>
      </c>
      <c r="F152" s="183" t="s">
        <v>301</v>
      </c>
      <c r="G152" s="86">
        <f t="shared" si="12"/>
        <v>0.06339283463646041</v>
      </c>
      <c r="H152" s="167">
        <v>3168.585</v>
      </c>
      <c r="I152" s="83">
        <v>12540.155</v>
      </c>
      <c r="J152" s="47">
        <f t="shared" si="10"/>
        <v>25.26751064879182</v>
      </c>
      <c r="K152" s="48">
        <f t="shared" si="13"/>
        <v>0.0052144939530578294</v>
      </c>
      <c r="L152" s="46">
        <f t="shared" si="14"/>
        <v>99.1945616103087</v>
      </c>
    </row>
    <row r="153" spans="1:12" ht="13.5">
      <c r="A153" s="10" t="s">
        <v>270</v>
      </c>
      <c r="B153" s="102">
        <v>151</v>
      </c>
      <c r="C153" s="105" t="s">
        <v>142</v>
      </c>
      <c r="D153" s="158">
        <v>48.37</v>
      </c>
      <c r="E153" s="120">
        <v>3.435</v>
      </c>
      <c r="F153" s="96">
        <f t="shared" si="11"/>
        <v>1408.1513828238717</v>
      </c>
      <c r="G153" s="89">
        <f t="shared" si="12"/>
        <v>0.0009755803290564843</v>
      </c>
      <c r="H153" s="158">
        <v>300.393</v>
      </c>
      <c r="I153" s="56">
        <v>191.161</v>
      </c>
      <c r="J153" s="27">
        <f t="shared" si="10"/>
        <v>157.14136251641284</v>
      </c>
      <c r="K153" s="28">
        <f t="shared" si="13"/>
        <v>0.0004943523629761867</v>
      </c>
      <c r="L153" s="26">
        <f t="shared" si="14"/>
        <v>16.1022393997197</v>
      </c>
    </row>
    <row r="154" spans="1:12" ht="13.5">
      <c r="A154" s="10"/>
      <c r="B154" s="102">
        <v>152</v>
      </c>
      <c r="C154" s="105" t="s">
        <v>143</v>
      </c>
      <c r="D154" s="158">
        <v>12.992</v>
      </c>
      <c r="E154" s="120">
        <v>0</v>
      </c>
      <c r="F154" s="180" t="s">
        <v>301</v>
      </c>
      <c r="G154" s="89">
        <f t="shared" si="12"/>
        <v>0.0002620372056047518</v>
      </c>
      <c r="H154" s="158">
        <v>15184.728</v>
      </c>
      <c r="I154" s="56">
        <v>9807.188</v>
      </c>
      <c r="J154" s="27">
        <f t="shared" si="10"/>
        <v>154.83263908064166</v>
      </c>
      <c r="K154" s="28">
        <f t="shared" si="13"/>
        <v>0.024989284597013463</v>
      </c>
      <c r="L154" s="26">
        <f t="shared" si="14"/>
        <v>0.08555964914221711</v>
      </c>
    </row>
    <row r="155" spans="1:12" ht="13.5">
      <c r="A155" s="10"/>
      <c r="B155" s="102">
        <v>153</v>
      </c>
      <c r="C155" s="105" t="s">
        <v>144</v>
      </c>
      <c r="D155" s="158">
        <v>4658.929</v>
      </c>
      <c r="E155" s="120">
        <v>2314.849</v>
      </c>
      <c r="F155" s="135">
        <f t="shared" si="11"/>
        <v>201.26276055155213</v>
      </c>
      <c r="G155" s="89">
        <f t="shared" si="12"/>
        <v>0.09396649755780023</v>
      </c>
      <c r="H155" s="158">
        <v>52715.312</v>
      </c>
      <c r="I155" s="56">
        <v>30909.69</v>
      </c>
      <c r="J155" s="27">
        <f t="shared" si="10"/>
        <v>170.54623323624406</v>
      </c>
      <c r="K155" s="28">
        <f t="shared" si="13"/>
        <v>0.08675281731673819</v>
      </c>
      <c r="L155" s="26">
        <f t="shared" si="14"/>
        <v>8.837904630062704</v>
      </c>
    </row>
    <row r="156" spans="1:12" ht="13.5">
      <c r="A156" s="10"/>
      <c r="B156" s="102">
        <v>154</v>
      </c>
      <c r="C156" s="105" t="s">
        <v>145</v>
      </c>
      <c r="D156" s="158">
        <v>0</v>
      </c>
      <c r="E156" s="120">
        <v>0</v>
      </c>
      <c r="F156" s="135">
        <v>0</v>
      </c>
      <c r="G156" s="89">
        <f t="shared" si="12"/>
        <v>0</v>
      </c>
      <c r="H156" s="158">
        <v>16.487</v>
      </c>
      <c r="I156" s="56">
        <v>20.165</v>
      </c>
      <c r="J156" s="27">
        <f t="shared" si="10"/>
        <v>81.76047607240268</v>
      </c>
      <c r="K156" s="28">
        <f t="shared" si="13"/>
        <v>2.713241456488131E-05</v>
      </c>
      <c r="L156" s="26">
        <f t="shared" si="14"/>
        <v>0</v>
      </c>
    </row>
    <row r="157" spans="1:12" ht="13.5">
      <c r="A157" s="10"/>
      <c r="B157" s="102">
        <v>155</v>
      </c>
      <c r="C157" s="105" t="s">
        <v>146</v>
      </c>
      <c r="D157" s="158">
        <v>295.428</v>
      </c>
      <c r="E157" s="120">
        <v>0</v>
      </c>
      <c r="F157" s="183" t="s">
        <v>301</v>
      </c>
      <c r="G157" s="89">
        <f t="shared" si="12"/>
        <v>0.005958522750723569</v>
      </c>
      <c r="H157" s="158">
        <v>2268.605</v>
      </c>
      <c r="I157" s="56">
        <v>0.356</v>
      </c>
      <c r="J157" s="181" t="s">
        <v>301</v>
      </c>
      <c r="K157" s="28">
        <f t="shared" si="13"/>
        <v>0.003733410040878423</v>
      </c>
      <c r="L157" s="26">
        <f t="shared" si="14"/>
        <v>13.022452123661898</v>
      </c>
    </row>
    <row r="158" spans="1:12" ht="13.5">
      <c r="A158" s="10"/>
      <c r="B158" s="102">
        <v>156</v>
      </c>
      <c r="C158" s="105" t="s">
        <v>147</v>
      </c>
      <c r="D158" s="158">
        <v>0</v>
      </c>
      <c r="E158" s="120">
        <v>0</v>
      </c>
      <c r="F158" s="96">
        <v>0</v>
      </c>
      <c r="G158" s="89">
        <f t="shared" si="12"/>
        <v>0</v>
      </c>
      <c r="H158" s="158">
        <v>17.146</v>
      </c>
      <c r="I158" s="56">
        <v>12.55</v>
      </c>
      <c r="J158" s="27">
        <f aca="true" t="shared" si="15" ref="J158:J198">H158/I158*100</f>
        <v>136.6215139442231</v>
      </c>
      <c r="K158" s="28">
        <f t="shared" si="13"/>
        <v>2.8216921218502755E-05</v>
      </c>
      <c r="L158" s="26">
        <f t="shared" si="14"/>
        <v>0</v>
      </c>
    </row>
    <row r="159" spans="1:12" ht="13.5">
      <c r="A159" s="10"/>
      <c r="B159" s="102">
        <v>157</v>
      </c>
      <c r="C159" s="105" t="s">
        <v>148</v>
      </c>
      <c r="D159" s="158">
        <v>155.702</v>
      </c>
      <c r="E159" s="120">
        <v>236.331</v>
      </c>
      <c r="F159" s="135">
        <f t="shared" si="11"/>
        <v>65.88302000160792</v>
      </c>
      <c r="G159" s="89">
        <f t="shared" si="12"/>
        <v>0.0031403723050393365</v>
      </c>
      <c r="H159" s="158">
        <v>769.561</v>
      </c>
      <c r="I159" s="56">
        <v>708.125</v>
      </c>
      <c r="J159" s="27">
        <f t="shared" si="15"/>
        <v>108.67586937334511</v>
      </c>
      <c r="K159" s="28">
        <f t="shared" si="13"/>
        <v>0.0012664552729401725</v>
      </c>
      <c r="L159" s="26">
        <f t="shared" si="14"/>
        <v>20.232574155914865</v>
      </c>
    </row>
    <row r="160" spans="1:12" ht="13.5">
      <c r="A160" s="10"/>
      <c r="B160" s="102">
        <v>223</v>
      </c>
      <c r="C160" s="105" t="s">
        <v>149</v>
      </c>
      <c r="D160" s="158">
        <v>7356.958</v>
      </c>
      <c r="E160" s="120">
        <v>5354.838</v>
      </c>
      <c r="F160" s="135">
        <f t="shared" si="11"/>
        <v>137.38899290697498</v>
      </c>
      <c r="G160" s="89">
        <f t="shared" si="12"/>
        <v>0.1483833679242244</v>
      </c>
      <c r="H160" s="158">
        <v>49472.85</v>
      </c>
      <c r="I160" s="56">
        <v>34749.914</v>
      </c>
      <c r="J160" s="27">
        <f t="shared" si="15"/>
        <v>142.36826600491733</v>
      </c>
      <c r="K160" s="28">
        <f t="shared" si="13"/>
        <v>0.08141674506618476</v>
      </c>
      <c r="L160" s="26">
        <f t="shared" si="14"/>
        <v>14.870697766552766</v>
      </c>
    </row>
    <row r="161" spans="1:12" ht="13.5">
      <c r="A161" s="10"/>
      <c r="B161" s="102">
        <v>224</v>
      </c>
      <c r="C161" s="105" t="s">
        <v>150</v>
      </c>
      <c r="D161" s="158">
        <v>79109.58</v>
      </c>
      <c r="E161" s="120">
        <v>46446.303</v>
      </c>
      <c r="F161" s="135">
        <f t="shared" si="11"/>
        <v>170.32481573398857</v>
      </c>
      <c r="G161" s="89">
        <f t="shared" si="12"/>
        <v>1.595570603430231</v>
      </c>
      <c r="H161" s="158">
        <v>1412029.929</v>
      </c>
      <c r="I161" s="56">
        <v>825505.397</v>
      </c>
      <c r="J161" s="27">
        <f t="shared" si="15"/>
        <v>171.05035704569718</v>
      </c>
      <c r="K161" s="28">
        <f t="shared" si="13"/>
        <v>2.3237569849971442</v>
      </c>
      <c r="L161" s="26">
        <f t="shared" si="14"/>
        <v>5.602542720608296</v>
      </c>
    </row>
    <row r="162" spans="1:12" ht="13.5">
      <c r="A162" s="10"/>
      <c r="B162" s="102">
        <v>227</v>
      </c>
      <c r="C162" s="105" t="s">
        <v>151</v>
      </c>
      <c r="D162" s="158">
        <v>13487.559</v>
      </c>
      <c r="E162" s="120">
        <v>12200.556</v>
      </c>
      <c r="F162" s="135">
        <f t="shared" si="11"/>
        <v>110.54872417289833</v>
      </c>
      <c r="G162" s="89">
        <f t="shared" si="12"/>
        <v>0.2720321944880865</v>
      </c>
      <c r="H162" s="174">
        <v>71597.99</v>
      </c>
      <c r="I162" s="56">
        <v>60013.84</v>
      </c>
      <c r="J162" s="27">
        <f t="shared" si="15"/>
        <v>119.30246423158393</v>
      </c>
      <c r="K162" s="28">
        <f t="shared" si="13"/>
        <v>0.1178277640985156</v>
      </c>
      <c r="L162" s="26">
        <f t="shared" si="14"/>
        <v>18.83790173439226</v>
      </c>
    </row>
    <row r="163" spans="1:12" ht="13.5">
      <c r="A163" s="10"/>
      <c r="B163" s="102">
        <v>229</v>
      </c>
      <c r="C163" s="105" t="s">
        <v>152</v>
      </c>
      <c r="D163" s="158">
        <v>47.944</v>
      </c>
      <c r="E163" s="120">
        <v>2.433</v>
      </c>
      <c r="F163" s="135">
        <f t="shared" si="11"/>
        <v>1970.5713111385123</v>
      </c>
      <c r="G163" s="89">
        <f t="shared" si="12"/>
        <v>0.0009669882839835453</v>
      </c>
      <c r="H163" s="165">
        <v>180.409</v>
      </c>
      <c r="I163" s="56">
        <v>153.172</v>
      </c>
      <c r="J163" s="27">
        <f t="shared" si="15"/>
        <v>117.78197059514794</v>
      </c>
      <c r="K163" s="28">
        <f t="shared" si="13"/>
        <v>0.00029689645049042713</v>
      </c>
      <c r="L163" s="26">
        <f t="shared" si="14"/>
        <v>26.575170861764107</v>
      </c>
    </row>
    <row r="164" spans="1:12" ht="13.5">
      <c r="A164" s="10"/>
      <c r="B164" s="102">
        <v>231</v>
      </c>
      <c r="C164" s="105" t="s">
        <v>153</v>
      </c>
      <c r="D164" s="158">
        <v>2916.153</v>
      </c>
      <c r="E164" s="120">
        <v>2081.782</v>
      </c>
      <c r="F164" s="135">
        <f t="shared" si="11"/>
        <v>140.07965291274493</v>
      </c>
      <c r="G164" s="89">
        <f t="shared" si="12"/>
        <v>0.058816239473207646</v>
      </c>
      <c r="H164" s="174">
        <v>26018.977</v>
      </c>
      <c r="I164" s="56">
        <v>20483.192</v>
      </c>
      <c r="J164" s="27">
        <f t="shared" si="15"/>
        <v>127.02598794172314</v>
      </c>
      <c r="K164" s="28">
        <f t="shared" si="13"/>
        <v>0.04281904958561969</v>
      </c>
      <c r="L164" s="26">
        <f t="shared" si="14"/>
        <v>11.20779268147245</v>
      </c>
    </row>
    <row r="165" spans="1:12" ht="13.5">
      <c r="A165" s="10"/>
      <c r="B165" s="102">
        <v>232</v>
      </c>
      <c r="C165" s="105" t="s">
        <v>154</v>
      </c>
      <c r="D165" s="158">
        <v>482.509</v>
      </c>
      <c r="E165" s="120">
        <v>247.603</v>
      </c>
      <c r="F165" s="135">
        <f t="shared" si="11"/>
        <v>194.87203305291132</v>
      </c>
      <c r="G165" s="89">
        <f t="shared" si="12"/>
        <v>0.009731781868776417</v>
      </c>
      <c r="H165" s="165">
        <v>5182.392</v>
      </c>
      <c r="I165" s="56">
        <v>5426.219</v>
      </c>
      <c r="J165" s="27">
        <f t="shared" si="15"/>
        <v>95.50650277845402</v>
      </c>
      <c r="K165" s="28">
        <f t="shared" si="13"/>
        <v>0.008528586655044846</v>
      </c>
      <c r="L165" s="26">
        <f t="shared" si="14"/>
        <v>9.310546172501038</v>
      </c>
    </row>
    <row r="166" spans="1:12" ht="13.5">
      <c r="A166" s="10"/>
      <c r="B166" s="102">
        <v>235</v>
      </c>
      <c r="C166" s="105" t="s">
        <v>155</v>
      </c>
      <c r="D166" s="158">
        <v>468.526</v>
      </c>
      <c r="E166" s="120">
        <v>596.953</v>
      </c>
      <c r="F166" s="135">
        <f t="shared" si="11"/>
        <v>78.48624598586488</v>
      </c>
      <c r="G166" s="89">
        <f t="shared" si="12"/>
        <v>0.009449757065361141</v>
      </c>
      <c r="H166" s="158">
        <v>5576.647</v>
      </c>
      <c r="I166" s="56">
        <v>5713.291</v>
      </c>
      <c r="J166" s="27">
        <f t="shared" si="15"/>
        <v>97.60831366720161</v>
      </c>
      <c r="K166" s="28">
        <f t="shared" si="13"/>
        <v>0.009177406337478114</v>
      </c>
      <c r="L166" s="26">
        <f t="shared" si="14"/>
        <v>8.40157176884246</v>
      </c>
    </row>
    <row r="167" spans="1:12" ht="13.5">
      <c r="A167" s="10"/>
      <c r="B167" s="102">
        <v>236</v>
      </c>
      <c r="C167" s="105" t="s">
        <v>156</v>
      </c>
      <c r="D167" s="158">
        <v>746.859</v>
      </c>
      <c r="E167" s="120">
        <v>564.57</v>
      </c>
      <c r="F167" s="135">
        <f t="shared" si="11"/>
        <v>132.2881130772092</v>
      </c>
      <c r="G167" s="89">
        <f t="shared" si="12"/>
        <v>0.015063488711573224</v>
      </c>
      <c r="H167" s="158">
        <v>4608.853</v>
      </c>
      <c r="I167" s="56">
        <v>3696.262</v>
      </c>
      <c r="J167" s="27">
        <f t="shared" si="15"/>
        <v>124.68956475487938</v>
      </c>
      <c r="K167" s="28">
        <f t="shared" si="13"/>
        <v>0.00758472191815351</v>
      </c>
      <c r="L167" s="26">
        <f t="shared" si="14"/>
        <v>16.20487787308469</v>
      </c>
    </row>
    <row r="168" spans="1:12" ht="13.5">
      <c r="A168" s="10"/>
      <c r="B168" s="102">
        <v>237</v>
      </c>
      <c r="C168" s="105" t="s">
        <v>157</v>
      </c>
      <c r="D168" s="158">
        <v>509.635</v>
      </c>
      <c r="E168" s="120">
        <v>612.782</v>
      </c>
      <c r="F168" s="135">
        <f t="shared" si="11"/>
        <v>83.16742332509767</v>
      </c>
      <c r="G168" s="89">
        <f t="shared" si="12"/>
        <v>0.01027888941489976</v>
      </c>
      <c r="H168" s="158">
        <v>2516.375</v>
      </c>
      <c r="I168" s="56">
        <v>2728.717</v>
      </c>
      <c r="J168" s="27">
        <f t="shared" si="15"/>
        <v>92.21824762333361</v>
      </c>
      <c r="K168" s="28">
        <f t="shared" si="13"/>
        <v>0.004141161503045017</v>
      </c>
      <c r="L168" s="26">
        <f t="shared" si="14"/>
        <v>20.252744523371913</v>
      </c>
    </row>
    <row r="169" spans="1:12" ht="13.5">
      <c r="A169" s="10"/>
      <c r="B169" s="102">
        <v>238</v>
      </c>
      <c r="C169" s="105" t="s">
        <v>158</v>
      </c>
      <c r="D169" s="158">
        <v>2447.449</v>
      </c>
      <c r="E169" s="120">
        <v>2314.682</v>
      </c>
      <c r="F169" s="135">
        <f t="shared" si="11"/>
        <v>105.73586350090424</v>
      </c>
      <c r="G169" s="89">
        <f t="shared" si="12"/>
        <v>0.04936289230450618</v>
      </c>
      <c r="H169" s="158">
        <v>17659.069</v>
      </c>
      <c r="I169" s="56">
        <v>19597.489</v>
      </c>
      <c r="J169" s="27">
        <f t="shared" si="15"/>
        <v>90.10883486144576</v>
      </c>
      <c r="K169" s="28">
        <f t="shared" si="13"/>
        <v>0.02906127136154813</v>
      </c>
      <c r="L169" s="26">
        <f t="shared" si="14"/>
        <v>13.859445251615474</v>
      </c>
    </row>
    <row r="170" spans="1:12" ht="13.5">
      <c r="A170" s="10"/>
      <c r="B170" s="102">
        <v>239</v>
      </c>
      <c r="C170" s="105" t="s">
        <v>159</v>
      </c>
      <c r="D170" s="158">
        <v>92.692</v>
      </c>
      <c r="E170" s="120">
        <v>70.326</v>
      </c>
      <c r="F170" s="135">
        <f t="shared" si="11"/>
        <v>131.80331598555298</v>
      </c>
      <c r="G170" s="89">
        <f t="shared" si="12"/>
        <v>0.0018695160608001578</v>
      </c>
      <c r="H170" s="158">
        <v>585.042</v>
      </c>
      <c r="I170" s="56">
        <v>587.338</v>
      </c>
      <c r="J170" s="27">
        <f t="shared" si="15"/>
        <v>99.6090836962703</v>
      </c>
      <c r="K170" s="28">
        <f t="shared" si="13"/>
        <v>0.0009627950556115297</v>
      </c>
      <c r="L170" s="26">
        <f t="shared" si="14"/>
        <v>15.843648832049661</v>
      </c>
    </row>
    <row r="171" spans="1:12" ht="13.5">
      <c r="A171" s="10"/>
      <c r="B171" s="102">
        <v>240</v>
      </c>
      <c r="C171" s="105" t="s">
        <v>160</v>
      </c>
      <c r="D171" s="158">
        <v>8.183</v>
      </c>
      <c r="E171" s="120">
        <v>15.902</v>
      </c>
      <c r="F171" s="135">
        <f t="shared" si="11"/>
        <v>51.45893598289524</v>
      </c>
      <c r="G171" s="89">
        <f t="shared" si="12"/>
        <v>0.00016504390805601016</v>
      </c>
      <c r="H171" s="158">
        <v>832.761</v>
      </c>
      <c r="I171" s="56">
        <v>461.78</v>
      </c>
      <c r="J171" s="27">
        <f t="shared" si="15"/>
        <v>180.33717354584437</v>
      </c>
      <c r="K171" s="28">
        <f t="shared" si="13"/>
        <v>0.0013704625878246572</v>
      </c>
      <c r="L171" s="26">
        <f t="shared" si="14"/>
        <v>0.9826348736312098</v>
      </c>
    </row>
    <row r="172" spans="1:12" ht="13.5">
      <c r="A172" s="10"/>
      <c r="B172" s="102">
        <v>245</v>
      </c>
      <c r="C172" s="105" t="s">
        <v>161</v>
      </c>
      <c r="D172" s="158">
        <v>6203.388</v>
      </c>
      <c r="E172" s="120">
        <v>4928.155</v>
      </c>
      <c r="F172" s="135">
        <f t="shared" si="11"/>
        <v>125.87647912859885</v>
      </c>
      <c r="G172" s="89">
        <f t="shared" si="12"/>
        <v>0.12511687629326124</v>
      </c>
      <c r="H172" s="158">
        <v>46958.327</v>
      </c>
      <c r="I172" s="56">
        <v>39679.082</v>
      </c>
      <c r="J172" s="27">
        <f t="shared" si="15"/>
        <v>118.34529589167408</v>
      </c>
      <c r="K172" s="28">
        <f t="shared" si="13"/>
        <v>0.07727863137243035</v>
      </c>
      <c r="L172" s="26">
        <f t="shared" si="14"/>
        <v>13.210411009744874</v>
      </c>
    </row>
    <row r="173" spans="1:12" ht="13.5">
      <c r="A173" s="10"/>
      <c r="B173" s="103">
        <v>246</v>
      </c>
      <c r="C173" s="105" t="s">
        <v>162</v>
      </c>
      <c r="D173" s="158">
        <v>7119.923</v>
      </c>
      <c r="E173" s="120">
        <v>6652.888</v>
      </c>
      <c r="F173" s="136">
        <f t="shared" si="11"/>
        <v>107.02003400628419</v>
      </c>
      <c r="G173" s="91">
        <f t="shared" si="12"/>
        <v>0.1436025805912101</v>
      </c>
      <c r="H173" s="158">
        <v>11353.292</v>
      </c>
      <c r="I173" s="101">
        <v>11686.369</v>
      </c>
      <c r="J173" s="51">
        <f t="shared" si="15"/>
        <v>97.14986750803435</v>
      </c>
      <c r="K173" s="52">
        <f t="shared" si="13"/>
        <v>0.018683946456004758</v>
      </c>
      <c r="L173" s="26">
        <f t="shared" si="14"/>
        <v>62.71240975745185</v>
      </c>
    </row>
    <row r="174" spans="1:12" ht="13.5">
      <c r="A174" s="10"/>
      <c r="B174" s="55"/>
      <c r="C174" s="92" t="s">
        <v>271</v>
      </c>
      <c r="D174" s="151">
        <f>D160+D162+D164+D165+D166+D167+D168+D172+D173</f>
        <v>39291.509999999995</v>
      </c>
      <c r="E174" s="121">
        <f>E160+E162+E164+E165+E166+E167+E168+E172+E173</f>
        <v>33240.127</v>
      </c>
      <c r="F174" s="97">
        <f t="shared" si="11"/>
        <v>118.20505378935525</v>
      </c>
      <c r="G174" s="36">
        <f t="shared" si="12"/>
        <v>0.7924751758306003</v>
      </c>
      <c r="H174" s="151">
        <f>H160+H162+H164+H165+H166+H167+H168+H172+H173</f>
        <v>223285.70299999995</v>
      </c>
      <c r="I174" s="30">
        <f>I160+I162+I164+I165+I166+I167+I168+I172+I173</f>
        <v>184176.88599999997</v>
      </c>
      <c r="J174" s="37">
        <f t="shared" si="15"/>
        <v>121.23437845506845</v>
      </c>
      <c r="K174" s="38">
        <f t="shared" si="13"/>
        <v>0.36745801299247655</v>
      </c>
      <c r="L174" s="36">
        <f t="shared" si="14"/>
        <v>17.596966340473667</v>
      </c>
    </row>
    <row r="175" spans="1:12" ht="13.5">
      <c r="A175" s="10"/>
      <c r="B175" s="55"/>
      <c r="C175" s="92" t="s">
        <v>247</v>
      </c>
      <c r="D175" s="151">
        <f>D176-D174</f>
        <v>90020.333</v>
      </c>
      <c r="E175" s="124">
        <f>E176-E174</f>
        <v>51404.261000000035</v>
      </c>
      <c r="F175" s="97">
        <f t="shared" si="11"/>
        <v>175.12231719467758</v>
      </c>
      <c r="G175" s="36">
        <f t="shared" si="12"/>
        <v>1.8156308887722616</v>
      </c>
      <c r="H175" s="151">
        <f>H176-H174</f>
        <v>1505728.0269999995</v>
      </c>
      <c r="I175" s="30">
        <f>I176-I174</f>
        <v>900494.5659999999</v>
      </c>
      <c r="J175" s="37">
        <f t="shared" si="15"/>
        <v>167.2112285683687</v>
      </c>
      <c r="K175" s="38">
        <f t="shared" si="13"/>
        <v>2.4779545733320063</v>
      </c>
      <c r="L175" s="36">
        <f t="shared" si="14"/>
        <v>5.978525429944728</v>
      </c>
    </row>
    <row r="176" spans="1:12" ht="14.25" thickBot="1">
      <c r="A176" s="39" t="s">
        <v>251</v>
      </c>
      <c r="B176" s="40" t="s">
        <v>272</v>
      </c>
      <c r="C176" s="93"/>
      <c r="D176" s="152">
        <f>SUM(D152:D173)</f>
        <v>129311.843</v>
      </c>
      <c r="E176" s="122">
        <f>SUM(E152:E173)</f>
        <v>84644.38800000004</v>
      </c>
      <c r="F176" s="98">
        <f t="shared" si="11"/>
        <v>152.77072237795605</v>
      </c>
      <c r="G176" s="42">
        <f t="shared" si="12"/>
        <v>2.608106064602862</v>
      </c>
      <c r="H176" s="152">
        <f>SUM(H152:H173)</f>
        <v>1729013.7299999995</v>
      </c>
      <c r="I176" s="4">
        <f>SUM(I152:I173)</f>
        <v>1084671.4519999998</v>
      </c>
      <c r="J176" s="43">
        <f t="shared" si="15"/>
        <v>159.40437326085353</v>
      </c>
      <c r="K176" s="44">
        <f t="shared" si="13"/>
        <v>2.845412586324483</v>
      </c>
      <c r="L176" s="42">
        <f t="shared" si="14"/>
        <v>7.478936734643514</v>
      </c>
    </row>
    <row r="177" spans="1:12" ht="13.5">
      <c r="A177" s="10" t="s">
        <v>10</v>
      </c>
      <c r="B177" s="104">
        <v>133</v>
      </c>
      <c r="C177" s="105" t="s">
        <v>163</v>
      </c>
      <c r="D177" s="161">
        <v>15128.509</v>
      </c>
      <c r="E177" s="119">
        <v>18991.363</v>
      </c>
      <c r="F177" s="137">
        <f t="shared" si="11"/>
        <v>79.65994331212562</v>
      </c>
      <c r="G177" s="86">
        <f t="shared" si="12"/>
        <v>0.305128711770808</v>
      </c>
      <c r="H177" s="175">
        <v>980366.594</v>
      </c>
      <c r="I177" s="83">
        <v>866660.017</v>
      </c>
      <c r="J177" s="47">
        <f t="shared" si="15"/>
        <v>113.12009032026225</v>
      </c>
      <c r="K177" s="48">
        <f t="shared" si="13"/>
        <v>1.6133749532339832</v>
      </c>
      <c r="L177" s="46">
        <f t="shared" si="14"/>
        <v>1.543148154230151</v>
      </c>
    </row>
    <row r="178" spans="1:12" ht="13.5">
      <c r="A178" s="10"/>
      <c r="B178" s="102">
        <v>134</v>
      </c>
      <c r="C178" s="105" t="s">
        <v>164</v>
      </c>
      <c r="D178" s="158">
        <v>0</v>
      </c>
      <c r="E178" s="120">
        <v>213.287</v>
      </c>
      <c r="F178" s="184" t="s">
        <v>297</v>
      </c>
      <c r="G178" s="89">
        <f t="shared" si="12"/>
        <v>0</v>
      </c>
      <c r="H178" s="158">
        <v>299188.647</v>
      </c>
      <c r="I178" s="56">
        <v>131159.163</v>
      </c>
      <c r="J178" s="27">
        <f t="shared" si="15"/>
        <v>228.11112861401836</v>
      </c>
      <c r="K178" s="28">
        <f t="shared" si="13"/>
        <v>0.49237037687329</v>
      </c>
      <c r="L178" s="26">
        <f t="shared" si="14"/>
        <v>0</v>
      </c>
    </row>
    <row r="179" spans="1:12" ht="13.5">
      <c r="A179" s="10"/>
      <c r="B179" s="102">
        <v>135</v>
      </c>
      <c r="C179" s="105" t="s">
        <v>165</v>
      </c>
      <c r="D179" s="158">
        <v>1881.107</v>
      </c>
      <c r="E179" s="120">
        <v>2176.156</v>
      </c>
      <c r="F179" s="135">
        <f t="shared" si="11"/>
        <v>86.44173487562472</v>
      </c>
      <c r="G179" s="89">
        <f t="shared" si="12"/>
        <v>0.03794027260803093</v>
      </c>
      <c r="H179" s="158">
        <v>57305.276</v>
      </c>
      <c r="I179" s="56">
        <v>48761.649</v>
      </c>
      <c r="J179" s="27">
        <f t="shared" si="15"/>
        <v>117.5212019593513</v>
      </c>
      <c r="K179" s="28">
        <f t="shared" si="13"/>
        <v>0.09430645388408705</v>
      </c>
      <c r="L179" s="26">
        <f t="shared" si="14"/>
        <v>3.2826069976523624</v>
      </c>
    </row>
    <row r="180" spans="1:12" ht="13.5">
      <c r="A180" s="10"/>
      <c r="B180" s="102">
        <v>137</v>
      </c>
      <c r="C180" s="105" t="s">
        <v>166</v>
      </c>
      <c r="D180" s="158">
        <v>270852.796</v>
      </c>
      <c r="E180" s="120">
        <v>215191.765</v>
      </c>
      <c r="F180" s="135">
        <f t="shared" si="11"/>
        <v>125.86578115570546</v>
      </c>
      <c r="G180" s="89">
        <f t="shared" si="12"/>
        <v>5.462862514937954</v>
      </c>
      <c r="H180" s="158">
        <v>3149353.49</v>
      </c>
      <c r="I180" s="56">
        <v>2719744.602</v>
      </c>
      <c r="J180" s="27">
        <f t="shared" si="15"/>
        <v>115.79592759129227</v>
      </c>
      <c r="K180" s="28">
        <f t="shared" si="13"/>
        <v>5.182844938559822</v>
      </c>
      <c r="L180" s="26">
        <f t="shared" si="14"/>
        <v>8.600266589953353</v>
      </c>
    </row>
    <row r="181" spans="1:12" ht="13.5">
      <c r="A181" s="10"/>
      <c r="B181" s="102">
        <v>138</v>
      </c>
      <c r="C181" s="105" t="s">
        <v>167</v>
      </c>
      <c r="D181" s="158">
        <v>16823.11</v>
      </c>
      <c r="E181" s="120">
        <v>11632.604</v>
      </c>
      <c r="F181" s="135">
        <f t="shared" si="11"/>
        <v>144.62032748643384</v>
      </c>
      <c r="G181" s="89">
        <f t="shared" si="12"/>
        <v>0.3393073225047226</v>
      </c>
      <c r="H181" s="158">
        <v>901040.166</v>
      </c>
      <c r="I181" s="56">
        <v>836346.966</v>
      </c>
      <c r="J181" s="27">
        <f t="shared" si="15"/>
        <v>107.73521069962248</v>
      </c>
      <c r="K181" s="28">
        <f t="shared" si="13"/>
        <v>1.4828286118469989</v>
      </c>
      <c r="L181" s="26">
        <f t="shared" si="14"/>
        <v>1.8670765893470727</v>
      </c>
    </row>
    <row r="182" spans="1:12" ht="13.5">
      <c r="A182" s="10"/>
      <c r="B182" s="102">
        <v>140</v>
      </c>
      <c r="C182" s="105" t="s">
        <v>168</v>
      </c>
      <c r="D182" s="158">
        <v>269184.765</v>
      </c>
      <c r="E182" s="120">
        <v>163946.421</v>
      </c>
      <c r="F182" s="135">
        <f t="shared" si="11"/>
        <v>164.19069312894607</v>
      </c>
      <c r="G182" s="89">
        <f t="shared" si="12"/>
        <v>5.4292197977195045</v>
      </c>
      <c r="H182" s="158">
        <v>1904013.532</v>
      </c>
      <c r="I182" s="56">
        <v>1483205.384</v>
      </c>
      <c r="J182" s="27">
        <f t="shared" si="15"/>
        <v>128.37153590051963</v>
      </c>
      <c r="K182" s="28">
        <f t="shared" si="13"/>
        <v>3.1334071988456302</v>
      </c>
      <c r="L182" s="26">
        <f t="shared" si="14"/>
        <v>14.137754825578625</v>
      </c>
    </row>
    <row r="183" spans="1:12" ht="13.5">
      <c r="A183" s="10"/>
      <c r="B183" s="102">
        <v>141</v>
      </c>
      <c r="C183" s="105" t="s">
        <v>169</v>
      </c>
      <c r="D183" s="158">
        <v>3584.15</v>
      </c>
      <c r="E183" s="120">
        <v>706.091</v>
      </c>
      <c r="F183" s="135">
        <f t="shared" si="11"/>
        <v>507.60454389023516</v>
      </c>
      <c r="G183" s="89">
        <f t="shared" si="12"/>
        <v>0.0722891510520529</v>
      </c>
      <c r="H183" s="158">
        <v>396791.55</v>
      </c>
      <c r="I183" s="56">
        <v>307361.327</v>
      </c>
      <c r="J183" s="27">
        <f t="shared" si="15"/>
        <v>129.0961208011703</v>
      </c>
      <c r="K183" s="28">
        <f t="shared" si="13"/>
        <v>0.6529940456384927</v>
      </c>
      <c r="L183" s="26">
        <f t="shared" si="14"/>
        <v>0.903282844606948</v>
      </c>
    </row>
    <row r="184" spans="1:12" ht="13.5">
      <c r="A184" s="10"/>
      <c r="B184" s="102">
        <v>143</v>
      </c>
      <c r="C184" s="105" t="s">
        <v>170</v>
      </c>
      <c r="D184" s="158">
        <v>920.966</v>
      </c>
      <c r="E184" s="120">
        <v>769.736</v>
      </c>
      <c r="F184" s="135">
        <f t="shared" si="11"/>
        <v>119.64699585312366</v>
      </c>
      <c r="G184" s="89">
        <f t="shared" si="12"/>
        <v>0.01857507366817933</v>
      </c>
      <c r="H184" s="158">
        <v>72733.9</v>
      </c>
      <c r="I184" s="56">
        <v>76267.566</v>
      </c>
      <c r="J184" s="27">
        <f t="shared" si="15"/>
        <v>95.36675131339577</v>
      </c>
      <c r="K184" s="28">
        <f t="shared" si="13"/>
        <v>0.11969711455817435</v>
      </c>
      <c r="L184" s="26">
        <f t="shared" si="14"/>
        <v>1.2662128663525536</v>
      </c>
    </row>
    <row r="185" spans="1:12" ht="13.5">
      <c r="A185" s="10"/>
      <c r="B185" s="102">
        <v>144</v>
      </c>
      <c r="C185" s="105" t="s">
        <v>171</v>
      </c>
      <c r="D185" s="158">
        <v>906.567</v>
      </c>
      <c r="E185" s="120">
        <v>3299.721</v>
      </c>
      <c r="F185" s="135">
        <f t="shared" si="11"/>
        <v>27.47405007877939</v>
      </c>
      <c r="G185" s="89">
        <f t="shared" si="12"/>
        <v>0.018284658510890013</v>
      </c>
      <c r="H185" s="158">
        <v>7459.991</v>
      </c>
      <c r="I185" s="56">
        <v>21641.955</v>
      </c>
      <c r="J185" s="27">
        <f t="shared" si="15"/>
        <v>34.47004210109484</v>
      </c>
      <c r="K185" s="28">
        <f t="shared" si="13"/>
        <v>0.012276797990069963</v>
      </c>
      <c r="L185" s="26">
        <f t="shared" si="14"/>
        <v>12.152387315212579</v>
      </c>
    </row>
    <row r="186" spans="1:12" ht="13.5">
      <c r="A186" s="10"/>
      <c r="B186" s="102">
        <v>145</v>
      </c>
      <c r="C186" s="105" t="s">
        <v>172</v>
      </c>
      <c r="D186" s="158">
        <v>3.853</v>
      </c>
      <c r="E186" s="120">
        <v>0.591</v>
      </c>
      <c r="F186" s="135">
        <f t="shared" si="11"/>
        <v>651.9458544839257</v>
      </c>
      <c r="G186" s="89">
        <f t="shared" si="12"/>
        <v>7.771161893435258E-05</v>
      </c>
      <c r="H186" s="158">
        <v>11263.38</v>
      </c>
      <c r="I186" s="56">
        <v>3377.544</v>
      </c>
      <c r="J186" s="27">
        <f t="shared" si="15"/>
        <v>333.4784091635816</v>
      </c>
      <c r="K186" s="28">
        <f t="shared" si="13"/>
        <v>0.018535979593727957</v>
      </c>
      <c r="L186" s="26">
        <f t="shared" si="14"/>
        <v>0.03420820393167948</v>
      </c>
    </row>
    <row r="187" spans="1:12" ht="13.5">
      <c r="A187" s="10"/>
      <c r="B187" s="102">
        <v>146</v>
      </c>
      <c r="C187" s="105" t="s">
        <v>173</v>
      </c>
      <c r="D187" s="158">
        <v>137.6</v>
      </c>
      <c r="E187" s="120">
        <v>41.678</v>
      </c>
      <c r="F187" s="135">
        <f t="shared" si="11"/>
        <v>330.15019914583235</v>
      </c>
      <c r="G187" s="89">
        <f t="shared" si="12"/>
        <v>0.0027752708967990953</v>
      </c>
      <c r="H187" s="158">
        <v>876.227</v>
      </c>
      <c r="I187" s="56">
        <v>234.672</v>
      </c>
      <c r="J187" s="27">
        <f t="shared" si="15"/>
        <v>373.38370150678395</v>
      </c>
      <c r="K187" s="28">
        <f t="shared" si="13"/>
        <v>0.001441993947773534</v>
      </c>
      <c r="L187" s="26">
        <f t="shared" si="14"/>
        <v>15.703693221048884</v>
      </c>
    </row>
    <row r="188" spans="1:12" ht="13.5">
      <c r="A188" s="10"/>
      <c r="B188" s="102">
        <v>147</v>
      </c>
      <c r="C188" s="105" t="s">
        <v>174</v>
      </c>
      <c r="D188" s="158">
        <v>35960.913</v>
      </c>
      <c r="E188" s="120">
        <v>34667.707</v>
      </c>
      <c r="F188" s="135">
        <f t="shared" si="11"/>
        <v>103.73028997850939</v>
      </c>
      <c r="G188" s="89">
        <f t="shared" si="12"/>
        <v>0.7252999656338972</v>
      </c>
      <c r="H188" s="158">
        <v>2568810.99</v>
      </c>
      <c r="I188" s="56">
        <v>2114643.202</v>
      </c>
      <c r="J188" s="27">
        <f t="shared" si="15"/>
        <v>121.4772774702822</v>
      </c>
      <c r="K188" s="28">
        <f t="shared" si="13"/>
        <v>4.227454644235045</v>
      </c>
      <c r="L188" s="26">
        <f t="shared" si="14"/>
        <v>1.3999049809421749</v>
      </c>
    </row>
    <row r="189" spans="1:12" ht="13.5">
      <c r="A189" s="10"/>
      <c r="B189" s="102">
        <v>149</v>
      </c>
      <c r="C189" s="105" t="s">
        <v>175</v>
      </c>
      <c r="D189" s="158">
        <v>9.706</v>
      </c>
      <c r="E189" s="120">
        <v>21.216</v>
      </c>
      <c r="F189" s="135">
        <f t="shared" si="11"/>
        <v>45.74849170437405</v>
      </c>
      <c r="G189" s="89">
        <f t="shared" si="12"/>
        <v>0.00019576147764776175</v>
      </c>
      <c r="H189" s="158">
        <v>37355.905</v>
      </c>
      <c r="I189" s="56">
        <v>30183.666</v>
      </c>
      <c r="J189" s="27">
        <f t="shared" si="15"/>
        <v>123.76198769228364</v>
      </c>
      <c r="K189" s="28">
        <f t="shared" si="13"/>
        <v>0.06147606604635911</v>
      </c>
      <c r="L189" s="26">
        <f t="shared" si="14"/>
        <v>0.02598250530940155</v>
      </c>
    </row>
    <row r="190" spans="1:12" ht="13.5">
      <c r="A190" s="10"/>
      <c r="B190" s="103">
        <v>158</v>
      </c>
      <c r="C190" s="105" t="s">
        <v>176</v>
      </c>
      <c r="D190" s="158">
        <v>0</v>
      </c>
      <c r="E190" s="120">
        <v>3.554</v>
      </c>
      <c r="F190" s="180" t="s">
        <v>297</v>
      </c>
      <c r="G190" s="91">
        <f t="shared" si="12"/>
        <v>0</v>
      </c>
      <c r="H190" s="158">
        <v>42.545</v>
      </c>
      <c r="I190" s="101">
        <v>7.698</v>
      </c>
      <c r="J190" s="51">
        <f t="shared" si="15"/>
        <v>552.6760197453884</v>
      </c>
      <c r="K190" s="52">
        <f t="shared" si="13"/>
        <v>7.001568373038608E-05</v>
      </c>
      <c r="L190" s="26">
        <f t="shared" si="14"/>
        <v>0</v>
      </c>
    </row>
    <row r="191" spans="1:12" ht="14.25" thickBot="1">
      <c r="A191" s="39" t="s">
        <v>11</v>
      </c>
      <c r="B191" s="40" t="s">
        <v>273</v>
      </c>
      <c r="C191" s="93"/>
      <c r="D191" s="152">
        <f>SUM(D177:D190)</f>
        <v>615394.0420000001</v>
      </c>
      <c r="E191" s="122">
        <f>SUM(E177:E190)</f>
        <v>451661.8900000001</v>
      </c>
      <c r="F191" s="98">
        <f t="shared" si="11"/>
        <v>136.25104433761283</v>
      </c>
      <c r="G191" s="42">
        <f t="shared" si="12"/>
        <v>12.411956212399424</v>
      </c>
      <c r="H191" s="152">
        <f>SUM(H177:H190)</f>
        <v>10386602.193</v>
      </c>
      <c r="I191" s="4">
        <f>SUM(I177:I190)</f>
        <v>8639595.410999998</v>
      </c>
      <c r="J191" s="43">
        <f t="shared" si="15"/>
        <v>120.22093279710413</v>
      </c>
      <c r="K191" s="44">
        <f t="shared" si="13"/>
        <v>17.093079190937182</v>
      </c>
      <c r="L191" s="42">
        <f t="shared" si="14"/>
        <v>5.924883138537278</v>
      </c>
    </row>
    <row r="192" spans="1:12" ht="13.5">
      <c r="A192" s="10" t="s">
        <v>12</v>
      </c>
      <c r="B192" s="104">
        <v>501</v>
      </c>
      <c r="C192" s="105" t="s">
        <v>177</v>
      </c>
      <c r="D192" s="161">
        <v>526.106</v>
      </c>
      <c r="E192" s="119">
        <v>460.676</v>
      </c>
      <c r="F192" s="137">
        <f t="shared" si="11"/>
        <v>114.20304074881263</v>
      </c>
      <c r="G192" s="86">
        <f t="shared" si="12"/>
        <v>0.010611094988600182</v>
      </c>
      <c r="H192" s="159">
        <v>22221.052</v>
      </c>
      <c r="I192" s="83">
        <v>22094.303</v>
      </c>
      <c r="J192" s="47">
        <f t="shared" si="15"/>
        <v>100.57367276985383</v>
      </c>
      <c r="K192" s="48">
        <f t="shared" si="13"/>
        <v>0.03656886000678018</v>
      </c>
      <c r="L192" s="46">
        <f t="shared" si="14"/>
        <v>2.3676016779043585</v>
      </c>
    </row>
    <row r="193" spans="1:12" ht="13.5">
      <c r="A193" s="10"/>
      <c r="B193" s="102">
        <v>502</v>
      </c>
      <c r="C193" s="105" t="s">
        <v>178</v>
      </c>
      <c r="D193" s="158">
        <v>5.094</v>
      </c>
      <c r="E193" s="120">
        <v>7.697</v>
      </c>
      <c r="F193" s="135">
        <f t="shared" si="11"/>
        <v>66.18162920618424</v>
      </c>
      <c r="G193" s="89">
        <f t="shared" si="12"/>
        <v>0.00010274149671725722</v>
      </c>
      <c r="H193" s="158">
        <v>110.568</v>
      </c>
      <c r="I193" s="56">
        <v>56.94</v>
      </c>
      <c r="J193" s="27">
        <f t="shared" si="15"/>
        <v>194.18335089567967</v>
      </c>
      <c r="K193" s="28">
        <f t="shared" si="13"/>
        <v>0.00018196013911626107</v>
      </c>
      <c r="L193" s="26">
        <f t="shared" si="14"/>
        <v>4.607119600607771</v>
      </c>
    </row>
    <row r="194" spans="1:12" ht="13.5">
      <c r="A194" s="10"/>
      <c r="B194" s="102">
        <v>503</v>
      </c>
      <c r="C194" s="105" t="s">
        <v>179</v>
      </c>
      <c r="D194" s="158">
        <v>0</v>
      </c>
      <c r="E194" s="120">
        <v>7.142</v>
      </c>
      <c r="F194" s="183" t="s">
        <v>297</v>
      </c>
      <c r="G194" s="89">
        <f t="shared" si="12"/>
        <v>0</v>
      </c>
      <c r="H194" s="158">
        <v>40666.89</v>
      </c>
      <c r="I194" s="56">
        <v>15966.701</v>
      </c>
      <c r="J194" s="27">
        <f t="shared" si="15"/>
        <v>254.69813707916248</v>
      </c>
      <c r="K194" s="28">
        <f t="shared" si="13"/>
        <v>0.06692490559497943</v>
      </c>
      <c r="L194" s="26">
        <f t="shared" si="14"/>
        <v>0</v>
      </c>
    </row>
    <row r="195" spans="1:12" ht="13.5">
      <c r="A195" s="10"/>
      <c r="B195" s="102">
        <v>504</v>
      </c>
      <c r="C195" s="105" t="s">
        <v>180</v>
      </c>
      <c r="D195" s="158">
        <v>97.82</v>
      </c>
      <c r="E195" s="120">
        <v>115.74</v>
      </c>
      <c r="F195" s="96">
        <f t="shared" si="11"/>
        <v>84.51702090893382</v>
      </c>
      <c r="G195" s="26">
        <f t="shared" si="12"/>
        <v>0.0019729433075936593</v>
      </c>
      <c r="H195" s="158">
        <v>10170.956</v>
      </c>
      <c r="I195" s="56">
        <v>13430.178</v>
      </c>
      <c r="J195" s="27">
        <f t="shared" si="15"/>
        <v>75.73210124244072</v>
      </c>
      <c r="K195" s="28">
        <f t="shared" si="13"/>
        <v>0.016738193407725293</v>
      </c>
      <c r="L195" s="26">
        <f t="shared" si="14"/>
        <v>0.9617581670788862</v>
      </c>
    </row>
    <row r="196" spans="1:12" ht="13.5">
      <c r="A196" s="10"/>
      <c r="B196" s="102">
        <v>505</v>
      </c>
      <c r="C196" s="105" t="s">
        <v>181</v>
      </c>
      <c r="D196" s="158">
        <v>0</v>
      </c>
      <c r="E196" s="120">
        <v>0</v>
      </c>
      <c r="F196" s="96">
        <v>0</v>
      </c>
      <c r="G196" s="26">
        <f t="shared" si="12"/>
        <v>0</v>
      </c>
      <c r="H196" s="158">
        <v>122.149</v>
      </c>
      <c r="I196" s="56">
        <v>164.903</v>
      </c>
      <c r="J196" s="27">
        <f t="shared" si="15"/>
        <v>74.07324305804018</v>
      </c>
      <c r="K196" s="28">
        <f t="shared" si="13"/>
        <v>0.00020101882129469807</v>
      </c>
      <c r="L196" s="26">
        <f t="shared" si="14"/>
        <v>0</v>
      </c>
    </row>
    <row r="197" spans="1:12" ht="13.5">
      <c r="A197" s="10"/>
      <c r="B197" s="102">
        <v>506</v>
      </c>
      <c r="C197" s="105" t="s">
        <v>182</v>
      </c>
      <c r="D197" s="158">
        <v>548.066</v>
      </c>
      <c r="E197" s="120">
        <v>7524.081</v>
      </c>
      <c r="F197" s="96">
        <f t="shared" si="11"/>
        <v>7.2841586899449915</v>
      </c>
      <c r="G197" s="26">
        <f t="shared" si="12"/>
        <v>0.011054008861374224</v>
      </c>
      <c r="H197" s="158">
        <v>40413.439</v>
      </c>
      <c r="I197" s="56">
        <v>28275.24</v>
      </c>
      <c r="J197" s="27">
        <f t="shared" si="15"/>
        <v>142.9287213830899</v>
      </c>
      <c r="K197" s="28">
        <f t="shared" si="13"/>
        <v>0.06650780499427078</v>
      </c>
      <c r="L197" s="26">
        <f t="shared" si="14"/>
        <v>1.356147889319689</v>
      </c>
    </row>
    <row r="198" spans="1:12" ht="13.5">
      <c r="A198" s="10"/>
      <c r="B198" s="102">
        <v>507</v>
      </c>
      <c r="C198" s="105" t="s">
        <v>183</v>
      </c>
      <c r="D198" s="158">
        <v>3042.781</v>
      </c>
      <c r="E198" s="120">
        <v>1979.477</v>
      </c>
      <c r="F198" s="96">
        <f t="shared" si="11"/>
        <v>153.71641095097343</v>
      </c>
      <c r="G198" s="26">
        <f t="shared" si="12"/>
        <v>0.06137021478657884</v>
      </c>
      <c r="H198" s="158">
        <v>106783.787</v>
      </c>
      <c r="I198" s="56">
        <v>100436.277</v>
      </c>
      <c r="J198" s="27">
        <f t="shared" si="15"/>
        <v>106.31993756598523</v>
      </c>
      <c r="K198" s="28">
        <f t="shared" si="13"/>
        <v>0.17573251517510666</v>
      </c>
      <c r="L198" s="26">
        <f t="shared" si="14"/>
        <v>2.8494784512559006</v>
      </c>
    </row>
    <row r="199" spans="1:12" ht="13.5">
      <c r="A199" s="10"/>
      <c r="B199" s="102">
        <v>508</v>
      </c>
      <c r="C199" s="105" t="s">
        <v>184</v>
      </c>
      <c r="D199" s="158">
        <v>0</v>
      </c>
      <c r="E199" s="120">
        <v>0</v>
      </c>
      <c r="F199" s="96">
        <v>0</v>
      </c>
      <c r="G199" s="26">
        <f t="shared" si="12"/>
        <v>0</v>
      </c>
      <c r="H199" s="158">
        <v>0</v>
      </c>
      <c r="I199" s="56">
        <v>24.246</v>
      </c>
      <c r="J199" s="181" t="s">
        <v>297</v>
      </c>
      <c r="K199" s="28">
        <f t="shared" si="13"/>
        <v>0</v>
      </c>
      <c r="L199" s="26">
        <v>0</v>
      </c>
    </row>
    <row r="200" spans="1:12" ht="13.5">
      <c r="A200" s="10"/>
      <c r="B200" s="102">
        <v>509</v>
      </c>
      <c r="C200" s="105" t="s">
        <v>185</v>
      </c>
      <c r="D200" s="158">
        <v>311.236</v>
      </c>
      <c r="E200" s="120">
        <v>713.828</v>
      </c>
      <c r="F200" s="96">
        <f t="shared" si="11"/>
        <v>43.60097950766851</v>
      </c>
      <c r="G200" s="26">
        <f t="shared" si="12"/>
        <v>0.006277356197937233</v>
      </c>
      <c r="H200" s="158">
        <v>12108.42</v>
      </c>
      <c r="I200" s="56">
        <v>13273.608</v>
      </c>
      <c r="J200" s="27">
        <f>H200/I200*100</f>
        <v>91.22176879112295</v>
      </c>
      <c r="K200" s="28">
        <f t="shared" si="13"/>
        <v>0.019926649552113797</v>
      </c>
      <c r="L200" s="26">
        <f t="shared" si="14"/>
        <v>2.5704096818577487</v>
      </c>
    </row>
    <row r="201" spans="1:12" ht="13.5">
      <c r="A201" s="10"/>
      <c r="B201" s="102">
        <v>510</v>
      </c>
      <c r="C201" s="105" t="s">
        <v>186</v>
      </c>
      <c r="D201" s="158">
        <v>2.749</v>
      </c>
      <c r="E201" s="120">
        <v>0.409</v>
      </c>
      <c r="F201" s="180" t="s">
        <v>301</v>
      </c>
      <c r="G201" s="26">
        <f t="shared" si="12"/>
        <v>5.5444910576313325E-05</v>
      </c>
      <c r="H201" s="158">
        <v>1022.006</v>
      </c>
      <c r="I201" s="56">
        <v>922.004</v>
      </c>
      <c r="J201" s="27">
        <f>H201/I201*100</f>
        <v>110.8461568496449</v>
      </c>
      <c r="K201" s="28">
        <f t="shared" si="13"/>
        <v>0.0016819003141745668</v>
      </c>
      <c r="L201" s="26">
        <f t="shared" si="14"/>
        <v>0.26898080833184934</v>
      </c>
    </row>
    <row r="202" spans="1:12" ht="13.5">
      <c r="A202" s="10"/>
      <c r="B202" s="102">
        <v>511</v>
      </c>
      <c r="C202" s="105" t="s">
        <v>187</v>
      </c>
      <c r="D202" s="158">
        <v>0</v>
      </c>
      <c r="E202" s="120">
        <v>0</v>
      </c>
      <c r="F202" s="96">
        <v>0</v>
      </c>
      <c r="G202" s="26">
        <f t="shared" si="12"/>
        <v>0</v>
      </c>
      <c r="H202" s="158">
        <v>1.279</v>
      </c>
      <c r="I202" s="56">
        <v>0.261</v>
      </c>
      <c r="J202" s="181" t="s">
        <v>301</v>
      </c>
      <c r="K202" s="28">
        <f t="shared" si="13"/>
        <v>2.1048315781211373E-06</v>
      </c>
      <c r="L202" s="26">
        <f t="shared" si="14"/>
        <v>0</v>
      </c>
    </row>
    <row r="203" spans="1:12" ht="13.5">
      <c r="A203" s="10"/>
      <c r="B203" s="102">
        <v>512</v>
      </c>
      <c r="C203" s="105" t="s">
        <v>188</v>
      </c>
      <c r="D203" s="158">
        <v>0</v>
      </c>
      <c r="E203" s="120">
        <v>0</v>
      </c>
      <c r="F203" s="96">
        <v>0</v>
      </c>
      <c r="G203" s="26">
        <f aca="true" t="shared" si="16" ref="G203:G254">D203/$D$8*100</f>
        <v>0</v>
      </c>
      <c r="H203" s="160">
        <v>0.579</v>
      </c>
      <c r="I203" s="56">
        <v>0</v>
      </c>
      <c r="J203" s="181" t="s">
        <v>301</v>
      </c>
      <c r="K203" s="28">
        <f aca="true" t="shared" si="17" ref="K203:K254">H203/$H$8*100</f>
        <v>9.52851824653744E-07</v>
      </c>
      <c r="L203" s="26">
        <v>0</v>
      </c>
    </row>
    <row r="204" spans="1:12" ht="13.5">
      <c r="A204" s="10"/>
      <c r="B204" s="102">
        <v>513</v>
      </c>
      <c r="C204" s="105" t="s">
        <v>189</v>
      </c>
      <c r="D204" s="158">
        <v>2.031</v>
      </c>
      <c r="E204" s="120">
        <v>0.611</v>
      </c>
      <c r="F204" s="96">
        <f t="shared" si="11"/>
        <v>332.4058919803601</v>
      </c>
      <c r="G204" s="26">
        <f t="shared" si="16"/>
        <v>4.0963482495632004E-05</v>
      </c>
      <c r="H204" s="158">
        <v>39.67</v>
      </c>
      <c r="I204" s="56">
        <v>138.926</v>
      </c>
      <c r="J204" s="27">
        <f aca="true" t="shared" si="18" ref="J204:J209">H204/I204*100</f>
        <v>28.554770165411806</v>
      </c>
      <c r="K204" s="28">
        <f t="shared" si="17"/>
        <v>6.52843383143593E-05</v>
      </c>
      <c r="L204" s="26">
        <f aca="true" t="shared" si="19" ref="L204:L254">D204/H204*100</f>
        <v>5.119737837156542</v>
      </c>
    </row>
    <row r="205" spans="1:12" ht="13.5">
      <c r="A205" s="10"/>
      <c r="B205" s="102">
        <v>514</v>
      </c>
      <c r="C205" s="105" t="s">
        <v>190</v>
      </c>
      <c r="D205" s="158">
        <v>0</v>
      </c>
      <c r="E205" s="120">
        <v>0</v>
      </c>
      <c r="F205" s="96">
        <v>0</v>
      </c>
      <c r="G205" s="26">
        <f t="shared" si="16"/>
        <v>0</v>
      </c>
      <c r="H205" s="158">
        <v>392.145</v>
      </c>
      <c r="I205" s="56">
        <v>402.56</v>
      </c>
      <c r="J205" s="27">
        <f t="shared" si="18"/>
        <v>97.41280802861685</v>
      </c>
      <c r="K205" s="28">
        <f t="shared" si="17"/>
        <v>0.0006453472863192442</v>
      </c>
      <c r="L205" s="26">
        <f t="shared" si="19"/>
        <v>0</v>
      </c>
    </row>
    <row r="206" spans="1:12" ht="13.5">
      <c r="A206" s="10"/>
      <c r="B206" s="102">
        <v>515</v>
      </c>
      <c r="C206" s="105" t="s">
        <v>191</v>
      </c>
      <c r="D206" s="158">
        <v>0</v>
      </c>
      <c r="E206" s="120">
        <v>0</v>
      </c>
      <c r="F206" s="96">
        <v>0</v>
      </c>
      <c r="G206" s="26">
        <f t="shared" si="16"/>
        <v>0</v>
      </c>
      <c r="H206" s="158">
        <v>42.177</v>
      </c>
      <c r="I206" s="56">
        <v>84.347</v>
      </c>
      <c r="J206" s="27">
        <f t="shared" si="18"/>
        <v>50.00414952517577</v>
      </c>
      <c r="K206" s="28">
        <f t="shared" si="17"/>
        <v>6.941007151713465E-05</v>
      </c>
      <c r="L206" s="26">
        <f t="shared" si="19"/>
        <v>0</v>
      </c>
    </row>
    <row r="207" spans="1:12" ht="13.5">
      <c r="A207" s="10"/>
      <c r="B207" s="102">
        <v>516</v>
      </c>
      <c r="C207" s="105" t="s">
        <v>192</v>
      </c>
      <c r="D207" s="158">
        <v>32.346</v>
      </c>
      <c r="E207" s="120">
        <v>3.798</v>
      </c>
      <c r="F207" s="96">
        <f aca="true" t="shared" si="20" ref="F207:F251">D207/E207*100</f>
        <v>851.6587677725119</v>
      </c>
      <c r="G207" s="26">
        <f t="shared" si="16"/>
        <v>0.0006523903519466826</v>
      </c>
      <c r="H207" s="158">
        <v>1207.189</v>
      </c>
      <c r="I207" s="56">
        <v>1348.774</v>
      </c>
      <c r="J207" s="27">
        <f t="shared" si="18"/>
        <v>89.50268910877584</v>
      </c>
      <c r="K207" s="28">
        <f t="shared" si="17"/>
        <v>0.001986653266583642</v>
      </c>
      <c r="L207" s="26">
        <f t="shared" si="19"/>
        <v>2.6794478743593584</v>
      </c>
    </row>
    <row r="208" spans="1:12" ht="13.5">
      <c r="A208" s="10"/>
      <c r="B208" s="102">
        <v>517</v>
      </c>
      <c r="C208" s="105" t="s">
        <v>193</v>
      </c>
      <c r="D208" s="158">
        <v>187.361</v>
      </c>
      <c r="E208" s="120">
        <v>232.385</v>
      </c>
      <c r="F208" s="96">
        <f t="shared" si="20"/>
        <v>80.62525550272177</v>
      </c>
      <c r="G208" s="26">
        <f t="shared" si="16"/>
        <v>0.0037789064716219132</v>
      </c>
      <c r="H208" s="158">
        <v>12259.238</v>
      </c>
      <c r="I208" s="56">
        <v>11396.847</v>
      </c>
      <c r="J208" s="27">
        <f t="shared" si="18"/>
        <v>107.5669261858126</v>
      </c>
      <c r="K208" s="28">
        <f t="shared" si="17"/>
        <v>0.02017484852705443</v>
      </c>
      <c r="L208" s="26">
        <f t="shared" si="19"/>
        <v>1.5283250068234258</v>
      </c>
    </row>
    <row r="209" spans="1:12" ht="13.5">
      <c r="A209" s="10"/>
      <c r="B209" s="102">
        <v>518</v>
      </c>
      <c r="C209" s="105" t="s">
        <v>194</v>
      </c>
      <c r="D209" s="158">
        <v>0</v>
      </c>
      <c r="E209" s="120">
        <v>0</v>
      </c>
      <c r="F209" s="96">
        <v>0</v>
      </c>
      <c r="G209" s="26">
        <f t="shared" si="16"/>
        <v>0</v>
      </c>
      <c r="H209" s="158">
        <v>10.47</v>
      </c>
      <c r="I209" s="56">
        <v>61.262</v>
      </c>
      <c r="J209" s="27">
        <f t="shared" si="18"/>
        <v>17.09052920244197</v>
      </c>
      <c r="K209" s="28">
        <f t="shared" si="17"/>
        <v>1.7230325741148013E-05</v>
      </c>
      <c r="L209" s="26">
        <f t="shared" si="19"/>
        <v>0</v>
      </c>
    </row>
    <row r="210" spans="1:12" ht="13.5">
      <c r="A210" s="10"/>
      <c r="B210" s="102">
        <v>519</v>
      </c>
      <c r="C210" s="105" t="s">
        <v>195</v>
      </c>
      <c r="D210" s="158">
        <v>0</v>
      </c>
      <c r="E210" s="144">
        <v>0</v>
      </c>
      <c r="F210" s="96">
        <v>0</v>
      </c>
      <c r="G210" s="26">
        <f t="shared" si="16"/>
        <v>0</v>
      </c>
      <c r="H210" s="158">
        <v>176.459</v>
      </c>
      <c r="I210" s="56">
        <v>0.512</v>
      </c>
      <c r="J210" s="96" t="s">
        <v>301</v>
      </c>
      <c r="K210" s="28">
        <f t="shared" si="17"/>
        <v>0.00029039599331014685</v>
      </c>
      <c r="L210" s="26">
        <f t="shared" si="19"/>
        <v>0</v>
      </c>
    </row>
    <row r="211" spans="1:12" ht="13.5">
      <c r="A211" s="10"/>
      <c r="B211" s="102">
        <v>520</v>
      </c>
      <c r="C211" s="105" t="s">
        <v>196</v>
      </c>
      <c r="D211" s="158">
        <v>0</v>
      </c>
      <c r="E211" s="120">
        <v>19.465</v>
      </c>
      <c r="F211" s="180" t="s">
        <v>297</v>
      </c>
      <c r="G211" s="26">
        <f t="shared" si="16"/>
        <v>0</v>
      </c>
      <c r="H211" s="158">
        <v>9.859</v>
      </c>
      <c r="I211" s="56">
        <v>100.375</v>
      </c>
      <c r="J211" s="27">
        <f aca="true" t="shared" si="21" ref="J211:J226">H211/I211*100</f>
        <v>9.822166874221669</v>
      </c>
      <c r="K211" s="28">
        <f t="shared" si="17"/>
        <v>1.6224811984907188E-05</v>
      </c>
      <c r="L211" s="26">
        <f t="shared" si="19"/>
        <v>0</v>
      </c>
    </row>
    <row r="212" spans="1:12" ht="13.5">
      <c r="A212" s="10"/>
      <c r="B212" s="102">
        <v>521</v>
      </c>
      <c r="C212" s="105" t="s">
        <v>197</v>
      </c>
      <c r="D212" s="158">
        <v>791.448</v>
      </c>
      <c r="E212" s="120">
        <v>601.473</v>
      </c>
      <c r="F212" s="96">
        <f t="shared" si="20"/>
        <v>131.58495892583707</v>
      </c>
      <c r="G212" s="26">
        <f t="shared" si="16"/>
        <v>0.015962809598327403</v>
      </c>
      <c r="H212" s="158">
        <v>2653.886</v>
      </c>
      <c r="I212" s="56">
        <v>1802.598</v>
      </c>
      <c r="J212" s="27">
        <f t="shared" si="21"/>
        <v>147.2256154727787</v>
      </c>
      <c r="K212" s="28">
        <f t="shared" si="17"/>
        <v>0.004367461342872239</v>
      </c>
      <c r="L212" s="26">
        <f t="shared" si="19"/>
        <v>29.822230495205897</v>
      </c>
    </row>
    <row r="213" spans="1:12" ht="13.5">
      <c r="A213" s="10"/>
      <c r="B213" s="102">
        <v>522</v>
      </c>
      <c r="C213" s="105" t="s">
        <v>198</v>
      </c>
      <c r="D213" s="158">
        <v>0</v>
      </c>
      <c r="E213" s="120">
        <v>0</v>
      </c>
      <c r="F213" s="96">
        <v>0</v>
      </c>
      <c r="G213" s="26">
        <f t="shared" si="16"/>
        <v>0</v>
      </c>
      <c r="H213" s="158">
        <v>0.381</v>
      </c>
      <c r="I213" s="56">
        <v>5.55</v>
      </c>
      <c r="J213" s="27">
        <f t="shared" si="21"/>
        <v>6.864864864864866</v>
      </c>
      <c r="K213" s="28">
        <f t="shared" si="17"/>
        <v>6.270061229586814E-07</v>
      </c>
      <c r="L213" s="26">
        <f t="shared" si="19"/>
        <v>0</v>
      </c>
    </row>
    <row r="214" spans="1:12" ht="13.5">
      <c r="A214" s="10"/>
      <c r="B214" s="102">
        <v>523</v>
      </c>
      <c r="C214" s="105" t="s">
        <v>199</v>
      </c>
      <c r="D214" s="158">
        <v>16.26</v>
      </c>
      <c r="E214" s="120">
        <v>0</v>
      </c>
      <c r="F214" s="180" t="s">
        <v>301</v>
      </c>
      <c r="G214" s="26">
        <f t="shared" si="16"/>
        <v>0.00032794988940373037</v>
      </c>
      <c r="H214" s="158">
        <v>47.614</v>
      </c>
      <c r="I214" s="56">
        <v>37.689</v>
      </c>
      <c r="J214" s="27">
        <f t="shared" si="21"/>
        <v>126.33394359096819</v>
      </c>
      <c r="K214" s="28">
        <f t="shared" si="17"/>
        <v>7.83576628308521E-05</v>
      </c>
      <c r="L214" s="26">
        <f t="shared" si="19"/>
        <v>34.14961985970513</v>
      </c>
    </row>
    <row r="215" spans="1:12" ht="13.5">
      <c r="A215" s="10"/>
      <c r="B215" s="102">
        <v>524</v>
      </c>
      <c r="C215" s="105" t="s">
        <v>200</v>
      </c>
      <c r="D215" s="158">
        <v>11143.09</v>
      </c>
      <c r="E215" s="120">
        <v>3260.631</v>
      </c>
      <c r="F215" s="96">
        <f t="shared" si="20"/>
        <v>341.74642883540025</v>
      </c>
      <c r="G215" s="26">
        <f t="shared" si="16"/>
        <v>0.224746318149804</v>
      </c>
      <c r="H215" s="158">
        <v>47394.9</v>
      </c>
      <c r="I215" s="56">
        <v>49961.787</v>
      </c>
      <c r="J215" s="27">
        <f t="shared" si="21"/>
        <v>94.86229946098607</v>
      </c>
      <c r="K215" s="28">
        <f t="shared" si="17"/>
        <v>0.07799709316801681</v>
      </c>
      <c r="L215" s="26">
        <f t="shared" si="19"/>
        <v>23.51115837358028</v>
      </c>
    </row>
    <row r="216" spans="1:12" ht="13.5">
      <c r="A216" s="10"/>
      <c r="B216" s="102">
        <v>525</v>
      </c>
      <c r="C216" s="105" t="s">
        <v>201</v>
      </c>
      <c r="D216" s="158">
        <v>0</v>
      </c>
      <c r="E216" s="120">
        <v>0.266</v>
      </c>
      <c r="F216" s="96">
        <v>0</v>
      </c>
      <c r="G216" s="26">
        <f t="shared" si="16"/>
        <v>0</v>
      </c>
      <c r="H216" s="158">
        <v>4.367</v>
      </c>
      <c r="I216" s="56">
        <v>18.435</v>
      </c>
      <c r="J216" s="27">
        <f t="shared" si="21"/>
        <v>23.688635747219962</v>
      </c>
      <c r="K216" s="28">
        <f t="shared" si="17"/>
        <v>7.18670797627444E-06</v>
      </c>
      <c r="L216" s="26">
        <f t="shared" si="19"/>
        <v>0</v>
      </c>
    </row>
    <row r="217" spans="1:12" ht="13.5">
      <c r="A217" s="10"/>
      <c r="B217" s="102">
        <v>526</v>
      </c>
      <c r="C217" s="105" t="s">
        <v>202</v>
      </c>
      <c r="D217" s="158">
        <v>0</v>
      </c>
      <c r="E217" s="120">
        <v>0</v>
      </c>
      <c r="F217" s="96">
        <v>0</v>
      </c>
      <c r="G217" s="26">
        <f t="shared" si="16"/>
        <v>0</v>
      </c>
      <c r="H217" s="158">
        <v>47.349</v>
      </c>
      <c r="I217" s="56">
        <v>49.097</v>
      </c>
      <c r="J217" s="27">
        <f t="shared" si="21"/>
        <v>96.43970100006109</v>
      </c>
      <c r="K217" s="28">
        <f t="shared" si="17"/>
        <v>7.792155620989658E-05</v>
      </c>
      <c r="L217" s="26">
        <f t="shared" si="19"/>
        <v>0</v>
      </c>
    </row>
    <row r="218" spans="1:12" ht="13.5">
      <c r="A218" s="10"/>
      <c r="B218" s="102">
        <v>527</v>
      </c>
      <c r="C218" s="105" t="s">
        <v>203</v>
      </c>
      <c r="D218" s="158">
        <v>67.533</v>
      </c>
      <c r="E218" s="120">
        <v>36.539</v>
      </c>
      <c r="F218" s="96">
        <f t="shared" si="20"/>
        <v>184.82443416623335</v>
      </c>
      <c r="G218" s="26">
        <f t="shared" si="16"/>
        <v>0.0013620811734995153</v>
      </c>
      <c r="H218" s="158">
        <v>794.834</v>
      </c>
      <c r="I218" s="56">
        <v>528.155</v>
      </c>
      <c r="J218" s="27">
        <f t="shared" si="21"/>
        <v>150.49256373602447</v>
      </c>
      <c r="K218" s="28">
        <f t="shared" si="17"/>
        <v>0.0013080466790964316</v>
      </c>
      <c r="L218" s="26">
        <f t="shared" si="19"/>
        <v>8.496491091221564</v>
      </c>
    </row>
    <row r="219" spans="1:12" ht="13.5">
      <c r="A219" s="10"/>
      <c r="B219" s="102">
        <v>528</v>
      </c>
      <c r="C219" s="105" t="s">
        <v>204</v>
      </c>
      <c r="D219" s="158">
        <v>0</v>
      </c>
      <c r="E219" s="120">
        <v>0</v>
      </c>
      <c r="F219" s="96">
        <v>0</v>
      </c>
      <c r="G219" s="26">
        <f t="shared" si="16"/>
        <v>0</v>
      </c>
      <c r="H219" s="158">
        <v>5.931</v>
      </c>
      <c r="I219" s="56">
        <v>45.576</v>
      </c>
      <c r="J219" s="27">
        <f t="shared" si="21"/>
        <v>13.013428120063192</v>
      </c>
      <c r="K219" s="28">
        <f t="shared" si="17"/>
        <v>9.760559882593016E-06</v>
      </c>
      <c r="L219" s="26">
        <f t="shared" si="19"/>
        <v>0</v>
      </c>
    </row>
    <row r="220" spans="1:12" ht="13.5">
      <c r="A220" s="10"/>
      <c r="B220" s="102">
        <v>529</v>
      </c>
      <c r="C220" s="105" t="s">
        <v>205</v>
      </c>
      <c r="D220" s="158">
        <v>18.947</v>
      </c>
      <c r="E220" s="120">
        <v>40.993</v>
      </c>
      <c r="F220" s="96">
        <f t="shared" si="20"/>
        <v>46.220086356207155</v>
      </c>
      <c r="G220" s="26">
        <f t="shared" si="16"/>
        <v>0.0003821443145468929</v>
      </c>
      <c r="H220" s="158">
        <v>89.675</v>
      </c>
      <c r="I220" s="56">
        <v>135.66</v>
      </c>
      <c r="J220" s="27">
        <f t="shared" si="21"/>
        <v>66.10275689223057</v>
      </c>
      <c r="K220" s="28">
        <f t="shared" si="17"/>
        <v>0.0001475768348459836</v>
      </c>
      <c r="L220" s="26">
        <f t="shared" si="19"/>
        <v>21.12851965430722</v>
      </c>
    </row>
    <row r="221" spans="1:12" ht="13.5">
      <c r="A221" s="10"/>
      <c r="B221" s="102">
        <v>530</v>
      </c>
      <c r="C221" s="105" t="s">
        <v>206</v>
      </c>
      <c r="D221" s="158">
        <v>5.14</v>
      </c>
      <c r="E221" s="120">
        <v>0</v>
      </c>
      <c r="F221" s="180" t="s">
        <v>301</v>
      </c>
      <c r="G221" s="26">
        <f t="shared" si="16"/>
        <v>0.00010366927623217552</v>
      </c>
      <c r="H221" s="158">
        <v>31464.389</v>
      </c>
      <c r="I221" s="56">
        <v>72885.988</v>
      </c>
      <c r="J221" s="27">
        <f t="shared" si="21"/>
        <v>43.16932494624344</v>
      </c>
      <c r="K221" s="28">
        <f t="shared" si="17"/>
        <v>0.051780484404603096</v>
      </c>
      <c r="L221" s="26">
        <f t="shared" si="19"/>
        <v>0.016335928213956418</v>
      </c>
    </row>
    <row r="222" spans="1:12" ht="13.5">
      <c r="A222" s="10"/>
      <c r="B222" s="102">
        <v>531</v>
      </c>
      <c r="C222" s="105" t="s">
        <v>207</v>
      </c>
      <c r="D222" s="158">
        <v>42.234</v>
      </c>
      <c r="E222" s="120">
        <v>151.268</v>
      </c>
      <c r="F222" s="96">
        <f t="shared" si="20"/>
        <v>27.919983076394217</v>
      </c>
      <c r="G222" s="26">
        <f t="shared" si="16"/>
        <v>0.0008518226094143388</v>
      </c>
      <c r="H222" s="158">
        <v>4579.29</v>
      </c>
      <c r="I222" s="56">
        <v>2064.218</v>
      </c>
      <c r="J222" s="27">
        <f t="shared" si="21"/>
        <v>221.84139465889749</v>
      </c>
      <c r="K222" s="28">
        <f t="shared" si="17"/>
        <v>0.007536070521793858</v>
      </c>
      <c r="L222" s="26">
        <f t="shared" si="19"/>
        <v>0.9222827119487955</v>
      </c>
    </row>
    <row r="223" spans="1:12" ht="13.5">
      <c r="A223" s="10"/>
      <c r="B223" s="102">
        <v>532</v>
      </c>
      <c r="C223" s="105" t="s">
        <v>208</v>
      </c>
      <c r="D223" s="158">
        <v>44.314</v>
      </c>
      <c r="E223" s="120">
        <v>37.035</v>
      </c>
      <c r="F223" s="96">
        <f t="shared" si="20"/>
        <v>119.65438099095451</v>
      </c>
      <c r="G223" s="26">
        <f t="shared" si="16"/>
        <v>0.0008937743787845575</v>
      </c>
      <c r="H223" s="158">
        <v>350.31</v>
      </c>
      <c r="I223" s="56">
        <v>150.233</v>
      </c>
      <c r="J223" s="27">
        <f t="shared" si="21"/>
        <v>233.17779715508578</v>
      </c>
      <c r="K223" s="28">
        <f t="shared" si="17"/>
        <v>0.0005765000391959466</v>
      </c>
      <c r="L223" s="26">
        <f t="shared" si="19"/>
        <v>12.649938625788588</v>
      </c>
    </row>
    <row r="224" spans="1:12" ht="13.5">
      <c r="A224" s="10"/>
      <c r="B224" s="102">
        <v>533</v>
      </c>
      <c r="C224" s="105" t="s">
        <v>209</v>
      </c>
      <c r="D224" s="158">
        <v>20.297</v>
      </c>
      <c r="E224" s="120">
        <v>46.345</v>
      </c>
      <c r="F224" s="96">
        <f t="shared" si="20"/>
        <v>43.79544718955659</v>
      </c>
      <c r="G224" s="26">
        <f t="shared" si="16"/>
        <v>0.0004093726263977561</v>
      </c>
      <c r="H224" s="158">
        <v>73.924</v>
      </c>
      <c r="I224" s="56">
        <v>523.24</v>
      </c>
      <c r="J224" s="27">
        <f t="shared" si="21"/>
        <v>14.12812476110389</v>
      </c>
      <c r="K224" s="28">
        <f t="shared" si="17"/>
        <v>0.00012165564470760515</v>
      </c>
      <c r="L224" s="26">
        <f t="shared" si="19"/>
        <v>27.456577025052752</v>
      </c>
    </row>
    <row r="225" spans="1:12" ht="13.5">
      <c r="A225" s="10"/>
      <c r="B225" s="102">
        <v>534</v>
      </c>
      <c r="C225" s="105" t="s">
        <v>210</v>
      </c>
      <c r="D225" s="158">
        <v>0</v>
      </c>
      <c r="E225" s="120">
        <v>0</v>
      </c>
      <c r="F225" s="96">
        <v>0</v>
      </c>
      <c r="G225" s="26">
        <f t="shared" si="16"/>
        <v>0</v>
      </c>
      <c r="H225" s="158">
        <v>8.887</v>
      </c>
      <c r="I225" s="56">
        <v>7.695</v>
      </c>
      <c r="J225" s="27">
        <f t="shared" si="21"/>
        <v>115.49057829759583</v>
      </c>
      <c r="K225" s="28">
        <f t="shared" si="17"/>
        <v>1.4625205812949609E-05</v>
      </c>
      <c r="L225" s="26">
        <f t="shared" si="19"/>
        <v>0</v>
      </c>
    </row>
    <row r="226" spans="1:12" ht="13.5">
      <c r="A226" s="10"/>
      <c r="B226" s="102">
        <v>535</v>
      </c>
      <c r="C226" s="105" t="s">
        <v>211</v>
      </c>
      <c r="D226" s="158">
        <v>50.692</v>
      </c>
      <c r="E226" s="120">
        <v>0.949</v>
      </c>
      <c r="F226" s="96">
        <f t="shared" si="20"/>
        <v>5341.622760800843</v>
      </c>
      <c r="G226" s="26">
        <f t="shared" si="16"/>
        <v>0.0010224130254399692</v>
      </c>
      <c r="H226" s="158">
        <v>7825.924</v>
      </c>
      <c r="I226" s="56">
        <v>2249.712</v>
      </c>
      <c r="J226" s="27">
        <f t="shared" si="21"/>
        <v>347.8633709559268</v>
      </c>
      <c r="K226" s="28">
        <f t="shared" si="17"/>
        <v>0.01287900857167794</v>
      </c>
      <c r="L226" s="26">
        <f t="shared" si="19"/>
        <v>0.6477445985930863</v>
      </c>
    </row>
    <row r="227" spans="1:12" ht="13.5">
      <c r="A227" s="10"/>
      <c r="B227" s="102">
        <v>536</v>
      </c>
      <c r="C227" s="105" t="s">
        <v>212</v>
      </c>
      <c r="D227" s="158">
        <v>0</v>
      </c>
      <c r="E227" s="144">
        <v>0</v>
      </c>
      <c r="F227" s="96">
        <v>0</v>
      </c>
      <c r="G227" s="26">
        <f t="shared" si="16"/>
        <v>0</v>
      </c>
      <c r="H227" s="158">
        <v>3.186</v>
      </c>
      <c r="I227" s="56">
        <v>2.552</v>
      </c>
      <c r="J227" s="96" t="s">
        <v>301</v>
      </c>
      <c r="K227" s="28">
        <f t="shared" si="17"/>
        <v>5.243153563638737E-06</v>
      </c>
      <c r="L227" s="26">
        <f t="shared" si="19"/>
        <v>0</v>
      </c>
    </row>
    <row r="228" spans="1:12" ht="13.5">
      <c r="A228" s="10"/>
      <c r="B228" s="102">
        <v>537</v>
      </c>
      <c r="C228" s="105" t="s">
        <v>213</v>
      </c>
      <c r="D228" s="158">
        <v>56.883</v>
      </c>
      <c r="E228" s="120">
        <v>0</v>
      </c>
      <c r="F228" s="180" t="s">
        <v>301</v>
      </c>
      <c r="G228" s="26">
        <f t="shared" si="16"/>
        <v>0.0011472800466760388</v>
      </c>
      <c r="H228" s="158">
        <v>402.229</v>
      </c>
      <c r="I228" s="56">
        <v>348.001</v>
      </c>
      <c r="J228" s="27">
        <f aca="true" t="shared" si="22" ref="J228:J247">H228/I228*100</f>
        <v>115.58271384277631</v>
      </c>
      <c r="K228" s="28">
        <f t="shared" si="17"/>
        <v>0.0006619423775106231</v>
      </c>
      <c r="L228" s="26">
        <f t="shared" si="19"/>
        <v>14.14194401696546</v>
      </c>
    </row>
    <row r="229" spans="1:12" ht="13.5">
      <c r="A229" s="10"/>
      <c r="B229" s="102">
        <v>538</v>
      </c>
      <c r="C229" s="105" t="s">
        <v>214</v>
      </c>
      <c r="D229" s="158">
        <v>124.905</v>
      </c>
      <c r="E229" s="120">
        <v>14.583</v>
      </c>
      <c r="F229" s="96">
        <f t="shared" si="20"/>
        <v>856.5110059658506</v>
      </c>
      <c r="G229" s="26">
        <f t="shared" si="16"/>
        <v>0.0025192239198015337</v>
      </c>
      <c r="H229" s="158">
        <v>3951.494</v>
      </c>
      <c r="I229" s="56">
        <v>982.668</v>
      </c>
      <c r="J229" s="27">
        <f t="shared" si="22"/>
        <v>402.11892521177043</v>
      </c>
      <c r="K229" s="28">
        <f t="shared" si="17"/>
        <v>0.006502915834211263</v>
      </c>
      <c r="L229" s="26">
        <f t="shared" si="19"/>
        <v>3.1609563370208837</v>
      </c>
    </row>
    <row r="230" spans="1:12" ht="13.5">
      <c r="A230" s="10"/>
      <c r="B230" s="102">
        <v>539</v>
      </c>
      <c r="C230" s="105" t="s">
        <v>215</v>
      </c>
      <c r="D230" s="158">
        <v>4.404</v>
      </c>
      <c r="E230" s="120">
        <v>0</v>
      </c>
      <c r="F230" s="180" t="s">
        <v>301</v>
      </c>
      <c r="G230" s="26">
        <f t="shared" si="16"/>
        <v>8.882480399348267E-05</v>
      </c>
      <c r="H230" s="158">
        <v>639.045</v>
      </c>
      <c r="I230" s="56">
        <v>385.696</v>
      </c>
      <c r="J230" s="27">
        <f t="shared" si="22"/>
        <v>165.6861880859537</v>
      </c>
      <c r="K230" s="28">
        <f t="shared" si="17"/>
        <v>0.001051667002220815</v>
      </c>
      <c r="L230" s="26">
        <f t="shared" si="19"/>
        <v>0.6891533460084971</v>
      </c>
    </row>
    <row r="231" spans="1:12" ht="13.5">
      <c r="A231" s="10"/>
      <c r="B231" s="102">
        <v>540</v>
      </c>
      <c r="C231" s="105" t="s">
        <v>216</v>
      </c>
      <c r="D231" s="158">
        <v>3.943</v>
      </c>
      <c r="E231" s="120">
        <v>3.795</v>
      </c>
      <c r="F231" s="96">
        <f t="shared" si="20"/>
        <v>103.89986824769434</v>
      </c>
      <c r="G231" s="26">
        <f t="shared" si="16"/>
        <v>7.952683972441013E-05</v>
      </c>
      <c r="H231" s="158">
        <v>4.157</v>
      </c>
      <c r="I231" s="56">
        <v>7.574</v>
      </c>
      <c r="J231" s="27">
        <f t="shared" si="22"/>
        <v>54.88513335093742</v>
      </c>
      <c r="K231" s="28">
        <f t="shared" si="17"/>
        <v>6.841114050234221E-06</v>
      </c>
      <c r="L231" s="26">
        <f t="shared" si="19"/>
        <v>94.85205677171037</v>
      </c>
    </row>
    <row r="232" spans="1:12" ht="13.5">
      <c r="A232" s="10"/>
      <c r="B232" s="102">
        <v>541</v>
      </c>
      <c r="C232" s="105" t="s">
        <v>217</v>
      </c>
      <c r="D232" s="158">
        <v>137.979</v>
      </c>
      <c r="E232" s="120">
        <v>120.28</v>
      </c>
      <c r="F232" s="96">
        <f t="shared" si="20"/>
        <v>114.7148320585301</v>
      </c>
      <c r="G232" s="26">
        <f t="shared" si="16"/>
        <v>0.002782914993237227</v>
      </c>
      <c r="H232" s="158">
        <v>3519.926</v>
      </c>
      <c r="I232" s="56">
        <v>4044.471</v>
      </c>
      <c r="J232" s="27">
        <f t="shared" si="22"/>
        <v>87.03056592567977</v>
      </c>
      <c r="K232" s="28">
        <f t="shared" si="17"/>
        <v>0.005792690693862098</v>
      </c>
      <c r="L232" s="26">
        <f t="shared" si="19"/>
        <v>3.9199403623826186</v>
      </c>
    </row>
    <row r="233" spans="1:12" ht="13.5">
      <c r="A233" s="10"/>
      <c r="B233" s="102">
        <v>542</v>
      </c>
      <c r="C233" s="105" t="s">
        <v>218</v>
      </c>
      <c r="D233" s="158">
        <v>121.843</v>
      </c>
      <c r="E233" s="120">
        <v>23.483</v>
      </c>
      <c r="F233" s="96">
        <f t="shared" si="20"/>
        <v>518.8561938423541</v>
      </c>
      <c r="G233" s="26">
        <f t="shared" si="16"/>
        <v>0.002457466074699798</v>
      </c>
      <c r="H233" s="158">
        <v>436.709</v>
      </c>
      <c r="I233" s="56">
        <v>543.25</v>
      </c>
      <c r="J233" s="27">
        <f t="shared" si="22"/>
        <v>80.38821905200184</v>
      </c>
      <c r="K233" s="28">
        <f t="shared" si="17"/>
        <v>0.0007186856087957028</v>
      </c>
      <c r="L233" s="26">
        <f t="shared" si="19"/>
        <v>27.90027226368131</v>
      </c>
    </row>
    <row r="234" spans="1:12" ht="13.5">
      <c r="A234" s="10"/>
      <c r="B234" s="102">
        <v>543</v>
      </c>
      <c r="C234" s="105" t="s">
        <v>219</v>
      </c>
      <c r="D234" s="158">
        <v>2297.329</v>
      </c>
      <c r="E234" s="120">
        <v>2083.572</v>
      </c>
      <c r="F234" s="96">
        <f t="shared" si="20"/>
        <v>110.259160710549</v>
      </c>
      <c r="G234" s="26">
        <f t="shared" si="16"/>
        <v>0.04633510402669019</v>
      </c>
      <c r="H234" s="158">
        <v>13569.067</v>
      </c>
      <c r="I234" s="56">
        <v>13057.421</v>
      </c>
      <c r="J234" s="27">
        <f t="shared" si="22"/>
        <v>103.91843075290288</v>
      </c>
      <c r="K234" s="28">
        <f t="shared" si="17"/>
        <v>0.02233041493920363</v>
      </c>
      <c r="L234" s="26">
        <f t="shared" si="19"/>
        <v>16.930633476863225</v>
      </c>
    </row>
    <row r="235" spans="1:12" ht="13.5">
      <c r="A235" s="10"/>
      <c r="B235" s="102">
        <v>544</v>
      </c>
      <c r="C235" s="105" t="s">
        <v>220</v>
      </c>
      <c r="D235" s="158">
        <v>9.436</v>
      </c>
      <c r="E235" s="120">
        <v>0</v>
      </c>
      <c r="F235" s="180" t="s">
        <v>301</v>
      </c>
      <c r="G235" s="26">
        <f t="shared" si="16"/>
        <v>0.00019031581527758913</v>
      </c>
      <c r="H235" s="158">
        <v>3490.209</v>
      </c>
      <c r="I235" s="56">
        <v>2684.572</v>
      </c>
      <c r="J235" s="27">
        <f t="shared" si="22"/>
        <v>130.00988611964962</v>
      </c>
      <c r="K235" s="28">
        <f t="shared" si="17"/>
        <v>0.005743785861956683</v>
      </c>
      <c r="L235" s="26">
        <f t="shared" si="19"/>
        <v>0.27035630244492526</v>
      </c>
    </row>
    <row r="236" spans="1:12" ht="13.5">
      <c r="A236" s="10"/>
      <c r="B236" s="102">
        <v>545</v>
      </c>
      <c r="C236" s="105" t="s">
        <v>221</v>
      </c>
      <c r="D236" s="158">
        <v>38.002</v>
      </c>
      <c r="E236" s="120">
        <v>76.127</v>
      </c>
      <c r="F236" s="96">
        <f t="shared" si="20"/>
        <v>49.91921394511804</v>
      </c>
      <c r="G236" s="26">
        <f t="shared" si="16"/>
        <v>0.0007664668940418549</v>
      </c>
      <c r="H236" s="158">
        <v>945.627</v>
      </c>
      <c r="I236" s="56">
        <v>2734.093</v>
      </c>
      <c r="J236" s="27">
        <f t="shared" si="22"/>
        <v>34.58649724058399</v>
      </c>
      <c r="K236" s="28">
        <f t="shared" si="17"/>
        <v>0.0015562045119030157</v>
      </c>
      <c r="L236" s="26">
        <f t="shared" si="19"/>
        <v>4.018709279663123</v>
      </c>
    </row>
    <row r="237" spans="1:12" ht="13.5">
      <c r="A237" s="10"/>
      <c r="B237" s="102">
        <v>546</v>
      </c>
      <c r="C237" s="105" t="s">
        <v>222</v>
      </c>
      <c r="D237" s="158">
        <v>5.623</v>
      </c>
      <c r="E237" s="120">
        <v>8.203</v>
      </c>
      <c r="F237" s="96">
        <f t="shared" si="20"/>
        <v>68.54809216140437</v>
      </c>
      <c r="G237" s="26">
        <f t="shared" si="16"/>
        <v>0.00011341096113881769</v>
      </c>
      <c r="H237" s="158">
        <v>1233.42</v>
      </c>
      <c r="I237" s="56">
        <v>3304.726</v>
      </c>
      <c r="J237" s="27">
        <f t="shared" si="22"/>
        <v>37.32291270138583</v>
      </c>
      <c r="K237" s="28">
        <f t="shared" si="17"/>
        <v>0.0020298212393167893</v>
      </c>
      <c r="L237" s="26">
        <f t="shared" si="19"/>
        <v>0.45588688362439395</v>
      </c>
    </row>
    <row r="238" spans="1:12" ht="13.5">
      <c r="A238" s="10"/>
      <c r="B238" s="102">
        <v>547</v>
      </c>
      <c r="C238" s="105" t="s">
        <v>223</v>
      </c>
      <c r="D238" s="158">
        <v>1.163</v>
      </c>
      <c r="E238" s="120">
        <v>2.389</v>
      </c>
      <c r="F238" s="96">
        <f t="shared" si="20"/>
        <v>48.68145667643366</v>
      </c>
      <c r="G238" s="26">
        <f t="shared" si="16"/>
        <v>2.3456686431521427E-05</v>
      </c>
      <c r="H238" s="158">
        <v>996.528</v>
      </c>
      <c r="I238" s="56">
        <v>652.109</v>
      </c>
      <c r="J238" s="27">
        <f t="shared" si="22"/>
        <v>152.81617030281745</v>
      </c>
      <c r="K238" s="28">
        <f t="shared" si="17"/>
        <v>0.0016399715425190783</v>
      </c>
      <c r="L238" s="26">
        <f t="shared" si="19"/>
        <v>0.11670520045598318</v>
      </c>
    </row>
    <row r="239" spans="1:12" ht="13.5">
      <c r="A239" s="10"/>
      <c r="B239" s="102">
        <v>548</v>
      </c>
      <c r="C239" s="105" t="s">
        <v>224</v>
      </c>
      <c r="D239" s="158">
        <v>0.351</v>
      </c>
      <c r="E239" s="120">
        <v>0</v>
      </c>
      <c r="F239" s="96">
        <v>0</v>
      </c>
      <c r="G239" s="26">
        <f t="shared" si="16"/>
        <v>7.079361081224437E-06</v>
      </c>
      <c r="H239" s="158">
        <v>15.562</v>
      </c>
      <c r="I239" s="56">
        <v>25.808</v>
      </c>
      <c r="J239" s="27">
        <f t="shared" si="22"/>
        <v>60.29913205207688</v>
      </c>
      <c r="K239" s="28">
        <f t="shared" si="17"/>
        <v>2.561015560494225E-05</v>
      </c>
      <c r="L239" s="26">
        <f t="shared" si="19"/>
        <v>2.255494152422568</v>
      </c>
    </row>
    <row r="240" spans="1:12" ht="13.5">
      <c r="A240" s="10"/>
      <c r="B240" s="102">
        <v>549</v>
      </c>
      <c r="C240" s="105" t="s">
        <v>225</v>
      </c>
      <c r="D240" s="158">
        <v>689.348</v>
      </c>
      <c r="E240" s="120">
        <v>810.945</v>
      </c>
      <c r="F240" s="96">
        <f t="shared" si="20"/>
        <v>85.00551825339572</v>
      </c>
      <c r="G240" s="26">
        <f t="shared" si="16"/>
        <v>0.01390354245760656</v>
      </c>
      <c r="H240" s="158">
        <v>4716.166</v>
      </c>
      <c r="I240" s="56">
        <v>4205.375</v>
      </c>
      <c r="J240" s="27">
        <f t="shared" si="22"/>
        <v>112.14614630086497</v>
      </c>
      <c r="K240" s="28">
        <f t="shared" si="17"/>
        <v>0.007761325351416147</v>
      </c>
      <c r="L240" s="26">
        <f t="shared" si="19"/>
        <v>14.61670348329554</v>
      </c>
    </row>
    <row r="241" spans="1:12" ht="13.5">
      <c r="A241" s="10"/>
      <c r="B241" s="102">
        <v>550</v>
      </c>
      <c r="C241" s="105" t="s">
        <v>226</v>
      </c>
      <c r="D241" s="158">
        <v>10.018</v>
      </c>
      <c r="E241" s="120">
        <v>11.728</v>
      </c>
      <c r="F241" s="96">
        <f t="shared" si="20"/>
        <v>85.41950886766713</v>
      </c>
      <c r="G241" s="26">
        <f t="shared" si="16"/>
        <v>0.00020205424305329463</v>
      </c>
      <c r="H241" s="158">
        <v>7688.689</v>
      </c>
      <c r="I241" s="56">
        <v>3968.534</v>
      </c>
      <c r="J241" s="27">
        <f t="shared" si="22"/>
        <v>193.74129086458626</v>
      </c>
      <c r="K241" s="28">
        <f t="shared" si="17"/>
        <v>0.012653162941010657</v>
      </c>
      <c r="L241" s="26">
        <f t="shared" si="19"/>
        <v>0.13029529481554009</v>
      </c>
    </row>
    <row r="242" spans="1:12" ht="13.5">
      <c r="A242" s="10"/>
      <c r="B242" s="102">
        <v>551</v>
      </c>
      <c r="C242" s="105" t="s">
        <v>227</v>
      </c>
      <c r="D242" s="158">
        <v>60067.371</v>
      </c>
      <c r="E242" s="120">
        <v>37972.023</v>
      </c>
      <c r="F242" s="96">
        <f t="shared" si="20"/>
        <v>158.18849314401814</v>
      </c>
      <c r="G242" s="26">
        <f t="shared" si="16"/>
        <v>1.211506007147776</v>
      </c>
      <c r="H242" s="158">
        <v>636141.585</v>
      </c>
      <c r="I242" s="56">
        <v>465358.658</v>
      </c>
      <c r="J242" s="27">
        <f t="shared" si="22"/>
        <v>136.69920480989524</v>
      </c>
      <c r="K242" s="28">
        <f t="shared" si="17"/>
        <v>1.0468888946552242</v>
      </c>
      <c r="L242" s="26">
        <f t="shared" si="19"/>
        <v>9.442453129361132</v>
      </c>
    </row>
    <row r="243" spans="1:12" ht="13.5">
      <c r="A243" s="10"/>
      <c r="B243" s="102">
        <v>552</v>
      </c>
      <c r="C243" s="105" t="s">
        <v>228</v>
      </c>
      <c r="D243" s="149">
        <v>0</v>
      </c>
      <c r="E243" s="120">
        <v>0</v>
      </c>
      <c r="F243" s="96">
        <v>0</v>
      </c>
      <c r="G243" s="26">
        <f t="shared" si="16"/>
        <v>0</v>
      </c>
      <c r="H243" s="158">
        <v>135.145</v>
      </c>
      <c r="I243" s="56">
        <v>117.724</v>
      </c>
      <c r="J243" s="27">
        <f t="shared" si="22"/>
        <v>114.79817199551493</v>
      </c>
      <c r="K243" s="28">
        <f t="shared" si="17"/>
        <v>0.0002224061482605013</v>
      </c>
      <c r="L243" s="26">
        <f t="shared" si="19"/>
        <v>0</v>
      </c>
    </row>
    <row r="244" spans="1:12" ht="13.5">
      <c r="A244" s="10"/>
      <c r="B244" s="102">
        <v>553</v>
      </c>
      <c r="C244" s="105" t="s">
        <v>229</v>
      </c>
      <c r="D244" s="158">
        <v>221.46</v>
      </c>
      <c r="E244" s="120">
        <v>82.753</v>
      </c>
      <c r="F244" s="96">
        <f t="shared" si="20"/>
        <v>267.6156755646321</v>
      </c>
      <c r="G244" s="26">
        <f t="shared" si="16"/>
        <v>0.00446665329073494</v>
      </c>
      <c r="H244" s="158">
        <v>3339.209</v>
      </c>
      <c r="I244" s="56">
        <v>3576.352</v>
      </c>
      <c r="J244" s="27">
        <f t="shared" si="22"/>
        <v>93.36913704243878</v>
      </c>
      <c r="K244" s="28">
        <f t="shared" si="17"/>
        <v>0.005495287372280144</v>
      </c>
      <c r="L244" s="26">
        <f t="shared" si="19"/>
        <v>6.632109580442555</v>
      </c>
    </row>
    <row r="245" spans="1:12" ht="13.5">
      <c r="A245" s="10"/>
      <c r="B245" s="102">
        <v>554</v>
      </c>
      <c r="C245" s="105" t="s">
        <v>230</v>
      </c>
      <c r="D245" s="158">
        <v>154.239</v>
      </c>
      <c r="E245" s="120">
        <v>104.241</v>
      </c>
      <c r="F245" s="96">
        <f t="shared" si="20"/>
        <v>147.96385299450313</v>
      </c>
      <c r="G245" s="26">
        <f t="shared" si="16"/>
        <v>0.0031108648826409574</v>
      </c>
      <c r="H245" s="158">
        <v>4627.846</v>
      </c>
      <c r="I245" s="56">
        <v>2185.893</v>
      </c>
      <c r="J245" s="27">
        <f t="shared" si="22"/>
        <v>211.7142055901181</v>
      </c>
      <c r="K245" s="28">
        <f t="shared" si="17"/>
        <v>0.007615978420235804</v>
      </c>
      <c r="L245" s="26">
        <f t="shared" si="19"/>
        <v>3.3328464257453687</v>
      </c>
    </row>
    <row r="246" spans="1:13" ht="13.5">
      <c r="A246" s="10"/>
      <c r="B246" s="102">
        <v>555</v>
      </c>
      <c r="C246" s="105" t="s">
        <v>231</v>
      </c>
      <c r="D246" s="158">
        <v>0</v>
      </c>
      <c r="E246" s="120">
        <v>0</v>
      </c>
      <c r="F246" s="96">
        <v>0</v>
      </c>
      <c r="G246" s="26">
        <f t="shared" si="16"/>
        <v>0</v>
      </c>
      <c r="H246" s="158">
        <v>2054.224</v>
      </c>
      <c r="I246" s="56">
        <v>1762.6</v>
      </c>
      <c r="J246" s="27">
        <f t="shared" si="22"/>
        <v>116.54510382389654</v>
      </c>
      <c r="K246" s="28">
        <f t="shared" si="17"/>
        <v>0.0033806063672668614</v>
      </c>
      <c r="L246" s="26">
        <f t="shared" si="19"/>
        <v>0</v>
      </c>
      <c r="M246" s="82"/>
    </row>
    <row r="247" spans="1:12" ht="13.5">
      <c r="A247" s="10"/>
      <c r="B247" s="102">
        <v>556</v>
      </c>
      <c r="C247" s="105" t="s">
        <v>232</v>
      </c>
      <c r="D247" s="158">
        <v>0.998</v>
      </c>
      <c r="E247" s="120">
        <v>0</v>
      </c>
      <c r="F247" s="180" t="s">
        <v>301</v>
      </c>
      <c r="G247" s="26">
        <f t="shared" si="16"/>
        <v>2.0128781649749254E-05</v>
      </c>
      <c r="H247" s="158">
        <v>192.351</v>
      </c>
      <c r="I247" s="56">
        <v>497.058</v>
      </c>
      <c r="J247" s="27">
        <f t="shared" si="22"/>
        <v>38.69789843438794</v>
      </c>
      <c r="K247" s="28">
        <f t="shared" si="17"/>
        <v>0.00031654922508458086</v>
      </c>
      <c r="L247" s="26">
        <f t="shared" si="19"/>
        <v>0.5188431565211514</v>
      </c>
    </row>
    <row r="248" spans="1:12" ht="13.5">
      <c r="A248" s="49"/>
      <c r="B248" s="102">
        <v>557</v>
      </c>
      <c r="C248" s="105" t="s">
        <v>252</v>
      </c>
      <c r="D248" s="158">
        <v>0</v>
      </c>
      <c r="E248" s="120">
        <v>0</v>
      </c>
      <c r="F248" s="96">
        <v>0</v>
      </c>
      <c r="G248" s="26">
        <f t="shared" si="16"/>
        <v>0</v>
      </c>
      <c r="H248" s="158">
        <v>0</v>
      </c>
      <c r="I248" s="56">
        <v>1.976</v>
      </c>
      <c r="J248" s="180" t="s">
        <v>297</v>
      </c>
      <c r="K248" s="28">
        <f t="shared" si="17"/>
        <v>0</v>
      </c>
      <c r="L248" s="26">
        <v>0</v>
      </c>
    </row>
    <row r="249" spans="1:12" ht="13.5">
      <c r="A249" s="10"/>
      <c r="B249" s="102">
        <v>558</v>
      </c>
      <c r="C249" s="105" t="s">
        <v>233</v>
      </c>
      <c r="D249" s="178">
        <v>0.483</v>
      </c>
      <c r="E249" s="120">
        <v>0.865</v>
      </c>
      <c r="F249" s="96">
        <f t="shared" si="20"/>
        <v>55.83815028901734</v>
      </c>
      <c r="G249" s="26">
        <f t="shared" si="16"/>
        <v>9.741684906642172E-06</v>
      </c>
      <c r="H249" s="158">
        <v>1.2</v>
      </c>
      <c r="I249" s="56">
        <v>1.569</v>
      </c>
      <c r="J249" s="27">
        <f>H249/I249*100</f>
        <v>76.48183556405354</v>
      </c>
      <c r="K249" s="28">
        <f t="shared" si="17"/>
        <v>1.9748224345155318E-06</v>
      </c>
      <c r="L249" s="26">
        <f t="shared" si="19"/>
        <v>40.25</v>
      </c>
    </row>
    <row r="250" spans="1:12" ht="13.5">
      <c r="A250" s="10"/>
      <c r="B250" s="103">
        <v>559</v>
      </c>
      <c r="C250" s="105" t="s">
        <v>234</v>
      </c>
      <c r="D250" s="158">
        <v>0</v>
      </c>
      <c r="E250" s="120">
        <v>2.306</v>
      </c>
      <c r="F250" s="185" t="s">
        <v>297</v>
      </c>
      <c r="G250" s="50">
        <f t="shared" si="16"/>
        <v>0</v>
      </c>
      <c r="H250" s="158">
        <v>0.889</v>
      </c>
      <c r="I250" s="101">
        <v>29.841</v>
      </c>
      <c r="J250" s="51">
        <f>H250/I250*100</f>
        <v>2.9791226835561813</v>
      </c>
      <c r="K250" s="52">
        <f t="shared" si="17"/>
        <v>1.4630142869035897E-06</v>
      </c>
      <c r="L250" s="26">
        <f t="shared" si="19"/>
        <v>0</v>
      </c>
    </row>
    <row r="251" spans="1:12" ht="14.25" thickBot="1">
      <c r="A251" s="57" t="s">
        <v>13</v>
      </c>
      <c r="B251" s="58" t="s">
        <v>274</v>
      </c>
      <c r="C251" s="129"/>
      <c r="D251" s="152">
        <f>SUM(D192:D250)</f>
        <v>80901.323</v>
      </c>
      <c r="E251" s="122">
        <f>SUM(E192:E250)</f>
        <v>56558.100999999995</v>
      </c>
      <c r="F251" s="138">
        <f t="shared" si="20"/>
        <v>143.04108796014918</v>
      </c>
      <c r="G251" s="59">
        <f t="shared" si="16"/>
        <v>1.631708482808454</v>
      </c>
      <c r="H251" s="166">
        <f>SUM(H192:H250)</f>
        <v>1031204.4559999999</v>
      </c>
      <c r="I251" s="4">
        <f>SUM(I192:I250)</f>
        <v>849122.4180000001</v>
      </c>
      <c r="J251" s="60">
        <f>H251/I251*100</f>
        <v>121.44355562168185</v>
      </c>
      <c r="K251" s="61">
        <f t="shared" si="17"/>
        <v>1.6970380785676535</v>
      </c>
      <c r="L251" s="59">
        <f t="shared" si="19"/>
        <v>7.845323255662892</v>
      </c>
    </row>
    <row r="252" spans="1:12" ht="13.5">
      <c r="A252" s="62" t="s">
        <v>253</v>
      </c>
      <c r="B252" s="99"/>
      <c r="C252" s="130"/>
      <c r="D252" s="170"/>
      <c r="E252" s="146"/>
      <c r="F252" s="139"/>
      <c r="G252" s="64">
        <f t="shared" si="16"/>
        <v>0</v>
      </c>
      <c r="H252" s="150"/>
      <c r="I252" s="63"/>
      <c r="J252" s="65"/>
      <c r="K252" s="66">
        <f t="shared" si="17"/>
        <v>0</v>
      </c>
      <c r="L252" s="64">
        <v>0</v>
      </c>
    </row>
    <row r="253" spans="1:12" ht="13.5">
      <c r="A253" s="11"/>
      <c r="B253" s="100"/>
      <c r="C253" s="131" t="s">
        <v>254</v>
      </c>
      <c r="D253" s="158">
        <v>0</v>
      </c>
      <c r="E253" s="147">
        <v>6.131</v>
      </c>
      <c r="F253" s="180" t="s">
        <v>297</v>
      </c>
      <c r="G253" s="67">
        <f t="shared" si="16"/>
        <v>0</v>
      </c>
      <c r="H253" s="158">
        <v>303.872</v>
      </c>
      <c r="I253" s="127">
        <v>1046.649</v>
      </c>
      <c r="J253" s="25">
        <f>H253/I253*100</f>
        <v>29.03284673276333</v>
      </c>
      <c r="K253" s="68">
        <f t="shared" si="17"/>
        <v>0.0005000777023509197</v>
      </c>
      <c r="L253" s="67">
        <f t="shared" si="19"/>
        <v>0</v>
      </c>
    </row>
    <row r="254" spans="1:12" ht="14.25" thickBot="1">
      <c r="A254" s="39" t="s">
        <v>255</v>
      </c>
      <c r="B254" s="40" t="s">
        <v>275</v>
      </c>
      <c r="C254" s="93" t="s">
        <v>254</v>
      </c>
      <c r="D254" s="152">
        <f>SUM(D252:D253)</f>
        <v>0</v>
      </c>
      <c r="E254" s="122">
        <f>SUM(E252:E253)</f>
        <v>6.131</v>
      </c>
      <c r="F254" s="186" t="s">
        <v>297</v>
      </c>
      <c r="G254" s="42">
        <f t="shared" si="16"/>
        <v>0</v>
      </c>
      <c r="H254" s="152">
        <f>SUM(H252:H253)</f>
        <v>303.872</v>
      </c>
      <c r="I254" s="4">
        <f>SUM(I252:I253)</f>
        <v>1046.649</v>
      </c>
      <c r="J254" s="43">
        <f>H254/I254*100</f>
        <v>29.03284673276333</v>
      </c>
      <c r="K254" s="44">
        <f t="shared" si="17"/>
        <v>0.0005000777023509197</v>
      </c>
      <c r="L254" s="42">
        <f t="shared" si="19"/>
        <v>0</v>
      </c>
    </row>
  </sheetData>
  <sheetProtection/>
  <mergeCells count="7">
    <mergeCell ref="L6:L7"/>
    <mergeCell ref="A8:C8"/>
    <mergeCell ref="A6:A7"/>
    <mergeCell ref="B6:B7"/>
    <mergeCell ref="C6:C7"/>
    <mergeCell ref="D6:G6"/>
    <mergeCell ref="H6:K6"/>
  </mergeCells>
  <printOptions/>
  <pageMargins left="0.7874015748031497" right="0.5905511811023623" top="0.7874015748031497" bottom="0.7874015748031497" header="0.5118110236220472" footer="0.5118110236220472"/>
  <pageSetup fitToHeight="5" fitToWidth="1"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shoji_okumura</cp:lastModifiedBy>
  <cp:lastPrinted>2011-08-15T05:56:21Z</cp:lastPrinted>
  <dcterms:created xsi:type="dcterms:W3CDTF">2006-10-04T10:03:21Z</dcterms:created>
  <dcterms:modified xsi:type="dcterms:W3CDTF">2011-08-15T05:57:16Z</dcterms:modified>
  <cp:category/>
  <cp:version/>
  <cp:contentType/>
  <cp:contentStatus/>
</cp:coreProperties>
</file>