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tabRatio="803" activeTab="0"/>
  </bookViews>
  <sheets>
    <sheet name="県内輸出_28" sheetId="1" r:id="rId1"/>
    <sheet name="県内輸入_28" sheetId="2" r:id="rId2"/>
    <sheet name="名古屋港（輸出・輸入）_28" sheetId="3" r:id="rId3"/>
    <sheet name="中部国際空港（輸出・輸入）_28" sheetId="4" r:id="rId4"/>
    <sheet name="三河港（輸出・輸入）_28" sheetId="5" r:id="rId5"/>
    <sheet name="衣浦港（輸出・輸入）_28" sheetId="6" r:id="rId6"/>
  </sheets>
  <definedNames>
    <definedName name="_xlnm.Print_Titles" localSheetId="5">'衣浦港（輸出・輸入）_28'!$3:$7</definedName>
    <definedName name="_xlnm.Print_Titles" localSheetId="0">'県内輸出_28'!$3:$7</definedName>
    <definedName name="_xlnm.Print_Titles" localSheetId="1">'県内輸入_28'!$3:$7</definedName>
    <definedName name="_xlnm.Print_Titles" localSheetId="4">'三河港（輸出・輸入）_28'!$3:$7</definedName>
    <definedName name="_xlnm.Print_Titles" localSheetId="3">'中部国際空港（輸出・輸入）_28'!$3:$7</definedName>
    <definedName name="_xlnm.Print_Titles" localSheetId="2">'名古屋港（輸出・輸入）_28'!$3:$7</definedName>
  </definedNames>
  <calcPr fullCalcOnLoad="1"/>
</workbook>
</file>

<file path=xl/sharedStrings.xml><?xml version="1.0" encoding="utf-8"?>
<sst xmlns="http://schemas.openxmlformats.org/spreadsheetml/2006/main" count="7654" uniqueCount="1339">
  <si>
    <t>（１）県内港全体</t>
  </si>
  <si>
    <t>&lt;１&gt;輸出</t>
  </si>
  <si>
    <t>品名コード</t>
  </si>
  <si>
    <t>階層</t>
  </si>
  <si>
    <t>数量</t>
  </si>
  <si>
    <t>価額　(千円)</t>
  </si>
  <si>
    <t>単位</t>
  </si>
  <si>
    <t>前年比</t>
  </si>
  <si>
    <t>構成比</t>
  </si>
  <si>
    <t>000000000</t>
  </si>
  <si>
    <t>食料品及び動物</t>
  </si>
  <si>
    <t>001000000</t>
  </si>
  <si>
    <t>　生きた動物</t>
  </si>
  <si>
    <t>NO</t>
  </si>
  <si>
    <t>003000000</t>
  </si>
  <si>
    <t>　肉類及び同調製品</t>
  </si>
  <si>
    <t>MT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</si>
  <si>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</si>
  <si>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</si>
  <si>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</si>
  <si>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</si>
  <si>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</si>
  <si>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</si>
  <si>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</si>
  <si>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</si>
  <si>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</si>
  <si>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</si>
  <si>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</si>
  <si>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</si>
  <si>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007010120</t>
  </si>
  <si>
    <t>　　　　《まぐろ》</t>
  </si>
  <si>
    <t>007010150</t>
  </si>
  <si>
    <t>　　　　《さけ》</t>
  </si>
  <si>
    <t>KG</t>
  </si>
  <si>
    <t>007010300</t>
  </si>
  <si>
    <t>　　　（甲殼類及び軟体動物）</t>
  </si>
  <si>
    <t>007050000</t>
  </si>
  <si>
    <t>　　魚介類の調製品</t>
  </si>
  <si>
    <t>007050100</t>
  </si>
  <si>
    <t>　　　（魚介類のかん詰）</t>
  </si>
  <si>
    <t>007050110</t>
  </si>
  <si>
    <t>　　　　《まぐろ及びかつお》</t>
  </si>
  <si>
    <t>007050120</t>
  </si>
  <si>
    <t>　　　　《さば》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</si>
  <si>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</si>
  <si>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</si>
  <si>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</si>
  <si>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</si>
  <si>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</si>
  <si>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</si>
  <si>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</si>
  <si>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</si>
  <si>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</si>
  <si>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</si>
  <si>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011010100</t>
  </si>
  <si>
    <t>　　　（うんしゅうみかん（生鮮））</t>
  </si>
  <si>
    <t>011010300</t>
  </si>
  <si>
    <t>　　　（りんご（生鮮））</t>
  </si>
  <si>
    <t>011010500</t>
  </si>
  <si>
    <t>　　　（果実かん詰）</t>
  </si>
  <si>
    <t>011030000</t>
  </si>
  <si>
    <t>　　野菜</t>
  </si>
  <si>
    <t>011030100</t>
  </si>
  <si>
    <t>　　　（乾しいたけ）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</si>
  <si>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</si>
  <si>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</si>
  <si>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</si>
  <si>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</si>
  <si>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</si>
  <si>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</si>
  <si>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</si>
  <si>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</si>
  <si>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</si>
  <si>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</si>
  <si>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</si>
  <si>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</si>
  <si>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</si>
  <si>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</si>
  <si>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</si>
  <si>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</si>
  <si>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KL</t>
  </si>
  <si>
    <t>103000000</t>
  </si>
  <si>
    <t>　たばこ</t>
  </si>
  <si>
    <t>103010000</t>
  </si>
  <si>
    <t>　　葉たばこ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</si>
  <si>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</si>
  <si>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</si>
  <si>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</si>
  <si>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</si>
  <si>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</si>
  <si>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</si>
  <si>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</si>
  <si>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</si>
  <si>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</si>
  <si>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</si>
  <si>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</si>
  <si>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</si>
  <si>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</si>
  <si>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</si>
  <si>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</si>
  <si>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</si>
  <si>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</si>
  <si>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</si>
  <si>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</si>
  <si>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</si>
  <si>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</si>
  <si>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</si>
  <si>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</si>
  <si>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</si>
  <si>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</si>
  <si>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</si>
  <si>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</si>
  <si>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</si>
  <si>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</si>
  <si>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</si>
  <si>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</si>
  <si>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</si>
  <si>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</si>
  <si>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</si>
  <si>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</si>
  <si>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</si>
  <si>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</si>
  <si>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</si>
  <si>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</si>
  <si>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</si>
  <si>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</si>
  <si>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</si>
  <si>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</si>
  <si>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</si>
  <si>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</si>
  <si>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</si>
  <si>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</si>
  <si>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</si>
  <si>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</si>
  <si>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</si>
  <si>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</si>
  <si>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</si>
  <si>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</si>
  <si>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</si>
  <si>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</si>
  <si>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</si>
  <si>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305000000</t>
  </si>
  <si>
    <t>　天然ガス及び製造ガス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</si>
  <si>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</si>
  <si>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</si>
  <si>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</si>
  <si>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</si>
  <si>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</si>
  <si>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</si>
  <si>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</si>
  <si>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</si>
  <si>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</si>
  <si>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</si>
  <si>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</si>
  <si>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</si>
  <si>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</si>
  <si>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</si>
  <si>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</si>
  <si>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</si>
  <si>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</si>
  <si>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</si>
  <si>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</si>
  <si>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</si>
  <si>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</si>
  <si>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</si>
  <si>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</si>
  <si>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</si>
  <si>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</si>
  <si>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</si>
  <si>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</si>
  <si>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</si>
  <si>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501030700</t>
  </si>
  <si>
    <t>　　　（塩化アンモニウム）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</si>
  <si>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</si>
  <si>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</si>
  <si>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</si>
  <si>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</si>
  <si>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</si>
  <si>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</si>
  <si>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</si>
  <si>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</si>
  <si>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</si>
  <si>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</si>
  <si>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</si>
  <si>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</si>
  <si>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</si>
  <si>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</si>
  <si>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</si>
  <si>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</si>
  <si>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</si>
  <si>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</si>
  <si>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</si>
  <si>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</si>
  <si>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</si>
  <si>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</si>
  <si>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</si>
  <si>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</si>
  <si>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</si>
  <si>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</si>
  <si>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</si>
  <si>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</si>
  <si>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</si>
  <si>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</si>
  <si>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</si>
  <si>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</si>
  <si>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</si>
  <si>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</si>
  <si>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</si>
  <si>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</si>
  <si>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</si>
  <si>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</si>
  <si>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</si>
  <si>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</si>
  <si>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</si>
  <si>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</si>
  <si>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</si>
  <si>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</si>
  <si>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</si>
  <si>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</si>
  <si>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</si>
  <si>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</si>
  <si>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</si>
  <si>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</si>
  <si>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</si>
  <si>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</si>
  <si>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</si>
  <si>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</si>
  <si>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</si>
  <si>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</si>
  <si>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</si>
  <si>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</si>
  <si>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</si>
  <si>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</si>
  <si>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</si>
  <si>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</si>
  <si>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</si>
  <si>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</si>
  <si>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</si>
  <si>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</si>
  <si>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</si>
  <si>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</si>
  <si>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</si>
  <si>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</si>
  <si>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</si>
  <si>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</si>
  <si>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SM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</si>
  <si>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</si>
  <si>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</si>
  <si>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</si>
  <si>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</si>
  <si>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</si>
  <si>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</si>
  <si>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</si>
  <si>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</si>
  <si>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</si>
  <si>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</si>
  <si>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</si>
  <si>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</si>
  <si>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</si>
  <si>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</si>
  <si>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</si>
  <si>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</si>
  <si>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</si>
  <si>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</si>
  <si>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</si>
  <si>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</si>
  <si>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</si>
  <si>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</si>
  <si>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</si>
  <si>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</si>
  <si>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</si>
  <si>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</si>
  <si>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</si>
  <si>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</si>
  <si>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</si>
  <si>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</si>
  <si>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</si>
  <si>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</si>
  <si>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</si>
  <si>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</si>
  <si>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</si>
  <si>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</si>
  <si>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</si>
  <si>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</si>
  <si>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</si>
  <si>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</si>
  <si>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</si>
  <si>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</si>
  <si>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</si>
  <si>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</si>
  <si>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</si>
  <si>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</si>
  <si>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</si>
  <si>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</si>
  <si>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</si>
  <si>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</si>
  <si>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</si>
  <si>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</si>
  <si>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</si>
  <si>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</si>
  <si>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</si>
  <si>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</si>
  <si>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</si>
  <si>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</si>
  <si>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</si>
  <si>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</si>
  <si>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</si>
  <si>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</si>
  <si>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</si>
  <si>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</si>
  <si>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</si>
  <si>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</si>
  <si>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</si>
  <si>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</si>
  <si>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</si>
  <si>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</si>
  <si>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</si>
  <si>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</si>
  <si>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</si>
  <si>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</si>
  <si>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</si>
  <si>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</si>
  <si>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</si>
  <si>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</si>
  <si>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</si>
  <si>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</si>
  <si>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</si>
  <si>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</si>
  <si>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</si>
  <si>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</si>
  <si>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</si>
  <si>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</si>
  <si>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</si>
  <si>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</si>
  <si>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</si>
  <si>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</si>
  <si>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</si>
  <si>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</si>
  <si>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</si>
  <si>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</si>
  <si>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</si>
  <si>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</si>
  <si>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</si>
  <si>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</si>
  <si>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</si>
  <si>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</si>
  <si>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</si>
  <si>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GR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</si>
  <si>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</si>
  <si>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</si>
  <si>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</si>
  <si>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</si>
  <si>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</si>
  <si>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</si>
  <si>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</si>
  <si>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</si>
  <si>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</si>
  <si>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</si>
  <si>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</si>
  <si>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</si>
  <si>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</si>
  <si>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</si>
  <si>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</si>
  <si>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</si>
  <si>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</si>
  <si>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</si>
  <si>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</si>
  <si>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</si>
  <si>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</si>
  <si>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</si>
  <si>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</si>
  <si>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</si>
  <si>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</si>
  <si>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</si>
  <si>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</si>
  <si>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</si>
  <si>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</si>
  <si>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</si>
  <si>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</si>
  <si>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</si>
  <si>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</si>
  <si>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</si>
  <si>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</si>
  <si>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</si>
  <si>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</si>
  <si>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</si>
  <si>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</si>
  <si>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</si>
  <si>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</si>
  <si>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</si>
  <si>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</si>
  <si>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</si>
  <si>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</si>
  <si>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</si>
  <si>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</si>
  <si>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</si>
  <si>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</si>
  <si>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</si>
  <si>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</si>
  <si>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</si>
  <si>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</si>
  <si>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</si>
  <si>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</si>
  <si>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</si>
  <si>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</si>
  <si>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</si>
  <si>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</si>
  <si>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</si>
  <si>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</si>
  <si>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</si>
  <si>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</si>
  <si>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</si>
  <si>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</si>
  <si>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</si>
  <si>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</si>
  <si>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</si>
  <si>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</si>
  <si>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</si>
  <si>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</si>
  <si>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</si>
  <si>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</si>
  <si>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</si>
  <si>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</si>
  <si>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</si>
  <si>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</si>
  <si>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</si>
  <si>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</si>
  <si>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</si>
  <si>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</si>
  <si>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</si>
  <si>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</si>
  <si>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</si>
  <si>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</si>
  <si>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</si>
  <si>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</si>
  <si>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</si>
  <si>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</si>
  <si>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</si>
  <si>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</si>
  <si>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</si>
  <si>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</si>
  <si>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</si>
  <si>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</si>
  <si>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</si>
  <si>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</si>
  <si>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</si>
  <si>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</si>
  <si>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</si>
  <si>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</si>
  <si>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</si>
  <si>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</si>
  <si>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</si>
  <si>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</si>
  <si>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</si>
  <si>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</si>
  <si>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</si>
  <si>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</si>
  <si>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</si>
  <si>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</si>
  <si>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</si>
  <si>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</si>
  <si>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</si>
  <si>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</si>
  <si>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</si>
  <si>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</si>
  <si>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</si>
  <si>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</si>
  <si>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</si>
  <si>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</si>
  <si>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</si>
  <si>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</si>
  <si>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</si>
  <si>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</si>
  <si>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</si>
  <si>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</si>
  <si>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</si>
  <si>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</si>
  <si>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</si>
  <si>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</si>
  <si>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</si>
  <si>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</si>
  <si>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</si>
  <si>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</si>
  <si>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</si>
  <si>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</si>
  <si>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</si>
  <si>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</si>
  <si>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</si>
  <si>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</si>
  <si>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</si>
  <si>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</si>
  <si>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</si>
  <si>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</si>
  <si>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</si>
  <si>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</si>
  <si>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</si>
  <si>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</si>
  <si>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</si>
  <si>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</si>
  <si>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</si>
  <si>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</si>
  <si>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</si>
  <si>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</si>
  <si>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</si>
  <si>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</si>
  <si>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</si>
  <si>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</si>
  <si>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701090100</t>
  </si>
  <si>
    <t>　　　（紡糸機）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</si>
  <si>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</si>
  <si>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</si>
  <si>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</si>
  <si>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</si>
  <si>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</si>
  <si>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</si>
  <si>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701091100</t>
  </si>
  <si>
    <t>　　　（ねん糸機及びかせ機）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</si>
  <si>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</si>
  <si>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</si>
  <si>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</si>
  <si>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</si>
  <si>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</si>
  <si>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</si>
  <si>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</si>
  <si>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</si>
  <si>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</si>
  <si>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</si>
  <si>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</si>
  <si>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</si>
  <si>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</si>
  <si>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</si>
  <si>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</si>
  <si>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</si>
  <si>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</si>
  <si>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</si>
  <si>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</si>
  <si>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</si>
  <si>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</si>
  <si>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</si>
  <si>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</si>
  <si>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</si>
  <si>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</si>
  <si>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</si>
  <si>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</si>
  <si>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</si>
  <si>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</si>
  <si>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</si>
  <si>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</si>
  <si>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</si>
  <si>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</si>
  <si>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</si>
  <si>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</si>
  <si>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</si>
  <si>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</si>
  <si>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</si>
  <si>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</si>
  <si>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</si>
  <si>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</si>
  <si>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</si>
  <si>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</si>
  <si>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</si>
  <si>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</si>
  <si>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</si>
  <si>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</si>
  <si>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</si>
  <si>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</si>
  <si>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</si>
  <si>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</si>
  <si>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</si>
  <si>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</si>
  <si>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</si>
  <si>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</si>
  <si>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</si>
  <si>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</si>
  <si>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</si>
  <si>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</si>
  <si>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</si>
  <si>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</si>
  <si>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</si>
  <si>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</si>
  <si>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</si>
  <si>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</si>
  <si>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</si>
  <si>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</si>
  <si>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</si>
  <si>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</si>
  <si>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</si>
  <si>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</si>
  <si>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</si>
  <si>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</si>
  <si>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</si>
  <si>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</si>
  <si>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</si>
  <si>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</si>
  <si>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</si>
  <si>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</si>
  <si>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</si>
  <si>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</si>
  <si>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</si>
  <si>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</si>
  <si>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</si>
  <si>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</si>
  <si>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</si>
  <si>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</si>
  <si>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</si>
  <si>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</si>
  <si>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</si>
  <si>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</si>
  <si>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</si>
  <si>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</si>
  <si>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</si>
  <si>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</si>
  <si>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</si>
  <si>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</si>
  <si>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</si>
  <si>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</si>
  <si>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</si>
  <si>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</si>
  <si>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</si>
  <si>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</si>
  <si>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</si>
  <si>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</si>
  <si>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</si>
  <si>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</si>
  <si>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</si>
  <si>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</si>
  <si>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</si>
  <si>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</si>
  <si>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</si>
  <si>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</si>
  <si>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</si>
  <si>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</si>
  <si>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</si>
  <si>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</si>
  <si>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</si>
  <si>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</si>
  <si>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</si>
  <si>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</si>
  <si>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</si>
  <si>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</si>
  <si>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</si>
  <si>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TH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</si>
  <si>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</si>
  <si>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</si>
  <si>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</si>
  <si>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</si>
  <si>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</si>
  <si>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</si>
  <si>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</si>
  <si>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</si>
  <si>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</si>
  <si>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</si>
  <si>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</si>
  <si>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</si>
  <si>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</si>
  <si>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</si>
  <si>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</si>
  <si>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</si>
  <si>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</si>
  <si>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</si>
  <si>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</si>
  <si>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</si>
  <si>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</si>
  <si>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</si>
  <si>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</si>
  <si>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</si>
  <si>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</si>
  <si>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</si>
  <si>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</si>
  <si>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</si>
  <si>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</si>
  <si>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</si>
  <si>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</si>
  <si>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</si>
  <si>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</si>
  <si>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</si>
  <si>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</si>
  <si>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</si>
  <si>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</si>
  <si>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</si>
  <si>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705110100</t>
  </si>
  <si>
    <t>　　　（航空機）</t>
  </si>
  <si>
    <t>705130000</t>
  </si>
  <si>
    <t>　　船舶類</t>
  </si>
  <si>
    <t>705130100</t>
  </si>
  <si>
    <t>　　　（船舶）</t>
  </si>
  <si>
    <t>705130150</t>
  </si>
  <si>
    <t>　　　　《タンカー》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</si>
  <si>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</si>
  <si>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</si>
  <si>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</si>
  <si>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</si>
  <si>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</si>
  <si>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</si>
  <si>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</si>
  <si>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</si>
  <si>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</si>
  <si>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</si>
  <si>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</si>
  <si>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</si>
  <si>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</si>
  <si>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</si>
  <si>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</si>
  <si>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</si>
  <si>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DZ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</si>
  <si>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</si>
  <si>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</si>
  <si>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</si>
  <si>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</si>
  <si>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</si>
  <si>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</si>
  <si>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</si>
  <si>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</si>
  <si>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</si>
  <si>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</si>
  <si>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</si>
  <si>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</si>
  <si>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</si>
  <si>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</si>
  <si>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</si>
  <si>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</si>
  <si>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</si>
  <si>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</si>
  <si>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</si>
  <si>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</si>
  <si>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</si>
  <si>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</si>
  <si>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</si>
  <si>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</si>
  <si>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</si>
  <si>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</si>
  <si>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</si>
  <si>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</si>
  <si>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</si>
  <si>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</si>
  <si>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</si>
  <si>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</si>
  <si>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</si>
  <si>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</si>
  <si>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</si>
  <si>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</si>
  <si>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</si>
  <si>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</si>
  <si>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</si>
  <si>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</si>
  <si>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</si>
  <si>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</si>
  <si>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</si>
  <si>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</si>
  <si>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</si>
  <si>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</si>
  <si>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</si>
  <si>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</si>
  <si>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</si>
  <si>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</si>
  <si>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</si>
  <si>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</si>
  <si>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</si>
  <si>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</si>
  <si>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</si>
  <si>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</si>
  <si>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</si>
  <si>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</si>
  <si>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</si>
  <si>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</si>
  <si>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</si>
  <si>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</si>
  <si>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</si>
  <si>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</si>
  <si>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</si>
  <si>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</si>
  <si>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</si>
  <si>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</si>
  <si>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</si>
  <si>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</si>
  <si>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</si>
  <si>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</si>
  <si>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</si>
  <si>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</si>
  <si>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</si>
  <si>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</si>
  <si>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</si>
  <si>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</si>
  <si>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</si>
  <si>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</si>
  <si>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</si>
  <si>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</si>
  <si>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</si>
  <si>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</si>
  <si>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</si>
  <si>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</si>
  <si>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</si>
  <si>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</si>
  <si>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</si>
  <si>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</si>
  <si>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</si>
  <si>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</si>
  <si>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</si>
  <si>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</si>
  <si>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</si>
  <si>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</si>
  <si>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</si>
  <si>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</si>
  <si>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</si>
  <si>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</si>
  <si>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</si>
  <si>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</si>
  <si>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</si>
  <si>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</si>
  <si>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</si>
  <si>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</si>
  <si>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</si>
  <si>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</si>
  <si>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</si>
  <si>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</si>
  <si>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</si>
  <si>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</si>
  <si>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</si>
  <si>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</si>
  <si>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</si>
  <si>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</si>
  <si>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（１）県内港全体</t>
  </si>
  <si>
    <t>&lt;２&gt;輸入</t>
  </si>
  <si>
    <t>品目コード</t>
  </si>
  <si>
    <t>階層</t>
  </si>
  <si>
    <t>品目名</t>
  </si>
  <si>
    <t>価額　（千円）</t>
  </si>
  <si>
    <t>003010000</t>
  </si>
  <si>
    <t>　　牛肉（生鮮・冷凍）</t>
  </si>
  <si>
    <t>003030000</t>
  </si>
  <si>
    <t>　　羊・やぎ肉（生鮮・冷凍）</t>
  </si>
  <si>
    <t>003050000</t>
  </si>
  <si>
    <t>　　豚・いのししの肉（生鮮・冷凍）</t>
  </si>
  <si>
    <t>003050100</t>
  </si>
  <si>
    <t>　　　（豚肉）</t>
  </si>
  <si>
    <t>003070000</t>
  </si>
  <si>
    <t>　　鶏肉（生鮮・冷凍）</t>
  </si>
  <si>
    <t>005010100</t>
  </si>
  <si>
    <t>　　　（粉乳）</t>
  </si>
  <si>
    <t>005030000</t>
  </si>
  <si>
    <t>　　バター</t>
  </si>
  <si>
    <t>005050000</t>
  </si>
  <si>
    <t>　　チーズ及びカード</t>
  </si>
  <si>
    <t>　　魚介類（生鮮・冷凍）</t>
  </si>
  <si>
    <t>　　　（まぐろ（生鮮・冷凍））</t>
  </si>
  <si>
    <t>　　　（さけ及びます（生鮮・冷凍））</t>
  </si>
  <si>
    <t>007010500</t>
  </si>
  <si>
    <t>　　　（さわら（生鮮・冷凍））</t>
  </si>
  <si>
    <t>007010700</t>
  </si>
  <si>
    <t>　　　（にしんの卵）</t>
  </si>
  <si>
    <t>007010710</t>
  </si>
  <si>
    <t>　　　　《かずのこ》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</si>
  <si>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</si>
  <si>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</si>
  <si>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</si>
  <si>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</si>
  <si>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</si>
  <si>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</si>
  <si>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</si>
  <si>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</si>
  <si>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007011320</t>
  </si>
  <si>
    <t>　　　　《えび（調製品）》</t>
  </si>
  <si>
    <t>007011330</t>
  </si>
  <si>
    <t>　　　　《かに》</t>
  </si>
  <si>
    <t>007011340</t>
  </si>
  <si>
    <t>　　　　《いか》</t>
  </si>
  <si>
    <t>007011350</t>
  </si>
  <si>
    <t>　　　　《たこ》</t>
  </si>
  <si>
    <t>007011360</t>
  </si>
  <si>
    <t>　　　　《うに》</t>
  </si>
  <si>
    <t>007011500</t>
  </si>
  <si>
    <t>　　　（にしん（生鮮・冷凍））</t>
  </si>
  <si>
    <t>007030000</t>
  </si>
  <si>
    <t>　　小麦及びメスリン</t>
  </si>
  <si>
    <t>009050000</t>
  </si>
  <si>
    <t>　　大麦及びはだか麦</t>
  </si>
  <si>
    <t>009070000</t>
  </si>
  <si>
    <t>　　とうもろこし</t>
  </si>
  <si>
    <t>009070100</t>
  </si>
  <si>
    <t>　　　（とうもろこし（飼料用））</t>
  </si>
  <si>
    <t>009090000</t>
  </si>
  <si>
    <t>　　あわ・きび及びひえ</t>
  </si>
  <si>
    <t>009110000</t>
  </si>
  <si>
    <t>　　こうりゃん（飼料用）</t>
  </si>
  <si>
    <t>009150000</t>
  </si>
  <si>
    <t>　　麦芽</t>
  </si>
  <si>
    <t>　　　（かんきつ類（生鮮・乾燥）)</t>
  </si>
  <si>
    <t>011010110</t>
  </si>
  <si>
    <t>　　　　《レモン及びライム》</t>
  </si>
  <si>
    <t>011010120</t>
  </si>
  <si>
    <t>　　　　《オレンジ》</t>
  </si>
  <si>
    <t>011010130</t>
  </si>
  <si>
    <t>　　　　《グレープフルーツ》</t>
  </si>
  <si>
    <t>　　　（バナナ（生鮮））</t>
  </si>
  <si>
    <t>　　　（くり）</t>
  </si>
  <si>
    <t>011010700</t>
  </si>
  <si>
    <t>　　　（干ぶどう）</t>
  </si>
  <si>
    <t>011010900</t>
  </si>
  <si>
    <t>　　　（パイナップル缶詰）</t>
  </si>
  <si>
    <t>　　　（生鮮・冷蔵野菜）</t>
  </si>
  <si>
    <t>011030300</t>
  </si>
  <si>
    <t>　　　（冷凍野菜）</t>
  </si>
  <si>
    <t>011030500</t>
  </si>
  <si>
    <t>　　　（豆類（乾燥））</t>
  </si>
  <si>
    <t>013010000</t>
  </si>
  <si>
    <t>　　砂糖</t>
  </si>
  <si>
    <t>013010100</t>
  </si>
  <si>
    <t>　　　（黒糖）</t>
  </si>
  <si>
    <t>013030000</t>
  </si>
  <si>
    <t>　　糖みつ</t>
  </si>
  <si>
    <t>013050000</t>
  </si>
  <si>
    <t>　　乳糖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</si>
  <si>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</si>
  <si>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</si>
  <si>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</si>
  <si>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</si>
  <si>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</si>
  <si>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</si>
  <si>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</si>
  <si>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015030100</t>
  </si>
  <si>
    <t>　　　（カカオ豆）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</si>
  <si>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</si>
  <si>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</si>
  <si>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</si>
  <si>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</si>
  <si>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</si>
  <si>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</si>
  <si>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</si>
  <si>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</si>
  <si>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</si>
  <si>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</si>
  <si>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皆減</t>
  </si>
  <si>
    <t>皆増</t>
  </si>
  <si>
    <t>017010000</t>
  </si>
  <si>
    <t>　　ふすま</t>
  </si>
  <si>
    <t>　　植物性油かす</t>
  </si>
  <si>
    <t>017050000</t>
  </si>
  <si>
    <t>　　魚の粉及びミール</t>
  </si>
  <si>
    <t>101010000</t>
  </si>
  <si>
    <t>　　アルコール飲料</t>
  </si>
  <si>
    <t>L</t>
  </si>
  <si>
    <t>101010100</t>
  </si>
  <si>
    <t>　　　（蒸りゅう酒）</t>
  </si>
  <si>
    <t>101010110</t>
  </si>
  <si>
    <t>　　　　《ウイスキー》</t>
  </si>
  <si>
    <t>101010120</t>
  </si>
  <si>
    <t>　　　　《ブランデー》</t>
  </si>
  <si>
    <t>101010300</t>
  </si>
  <si>
    <t>　　　（ぶどう酒）</t>
  </si>
  <si>
    <t>101010500</t>
  </si>
  <si>
    <t>　　　（ビール）</t>
  </si>
  <si>
    <t>103030000</t>
  </si>
  <si>
    <t>　　製造たばこ</t>
  </si>
  <si>
    <t>201010000</t>
  </si>
  <si>
    <t>　　原皮</t>
  </si>
  <si>
    <t>201030000</t>
  </si>
  <si>
    <t>　　毛皮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</si>
  <si>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</si>
  <si>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</si>
  <si>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</si>
  <si>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</si>
  <si>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</si>
  <si>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</si>
  <si>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203090100</t>
  </si>
  <si>
    <t>　　　（亜麻種）</t>
  </si>
  <si>
    <t>203090300</t>
  </si>
  <si>
    <t>　　　（綿実）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</si>
  <si>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</si>
  <si>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</si>
  <si>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</si>
  <si>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</si>
  <si>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</si>
  <si>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</si>
  <si>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　　天然ゴム</t>
  </si>
  <si>
    <t>205030000</t>
  </si>
  <si>
    <t>　　天然ゴムラテックス</t>
  </si>
  <si>
    <t>205050000</t>
  </si>
  <si>
    <t>205050100</t>
  </si>
  <si>
    <t>　　　（合成ゴムラテックス）</t>
  </si>
  <si>
    <t>205050500</t>
  </si>
  <si>
    <t>　　　（その他の合成ゴム）</t>
  </si>
  <si>
    <t>205050510</t>
  </si>
  <si>
    <t>　　　　《クロロプレンラバー》</t>
  </si>
  <si>
    <t>205050520</t>
  </si>
  <si>
    <t>　　　　《ブチルラバー》</t>
  </si>
  <si>
    <t>205050530</t>
  </si>
  <si>
    <t>　　　　《ニトリルブタジエンラバー》</t>
  </si>
  <si>
    <t>　　　（針葉樹の丸太）</t>
  </si>
  <si>
    <t>CM</t>
  </si>
  <si>
    <t>207010110</t>
  </si>
  <si>
    <t>　　　　《シトカスプルース》</t>
  </si>
  <si>
    <t>207010120</t>
  </si>
  <si>
    <t>　　　　《もみ及びとうひ》</t>
  </si>
  <si>
    <t>207010130</t>
  </si>
  <si>
    <t>　　　　《ひのき》</t>
  </si>
  <si>
    <t>207010140</t>
  </si>
  <si>
    <t>　　　　《ヘムロック》</t>
  </si>
  <si>
    <t>207010150</t>
  </si>
  <si>
    <t>　　　　《ドグラスファー》</t>
  </si>
  <si>
    <t>207010300</t>
  </si>
  <si>
    <t>　　　（その他の丸太）</t>
  </si>
  <si>
    <t>207010500</t>
  </si>
  <si>
    <t>207010510</t>
  </si>
  <si>
    <t>207010520</t>
  </si>
  <si>
    <t>207010530</t>
  </si>
  <si>
    <t>207010540</t>
  </si>
  <si>
    <t>207010700</t>
  </si>
  <si>
    <t>　　　（ラワン）</t>
  </si>
  <si>
    <t>209010000</t>
  </si>
  <si>
    <t>　　パルプ</t>
  </si>
  <si>
    <t>209010100</t>
  </si>
  <si>
    <t>　　　（溶解用パルプ）</t>
  </si>
  <si>
    <t>209010300</t>
  </si>
  <si>
    <t>　　　（製紙用パルプ）</t>
  </si>
  <si>
    <t>211010000</t>
  </si>
  <si>
    <t>　　絹</t>
  </si>
  <si>
    <t>211030000</t>
  </si>
  <si>
    <t>　　羊毛</t>
  </si>
  <si>
    <t>211030300</t>
  </si>
  <si>
    <t>　　　（洗上羊毛）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</si>
  <si>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</si>
  <si>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</si>
  <si>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</si>
  <si>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</si>
  <si>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</si>
  <si>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</si>
  <si>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</si>
  <si>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211090300</t>
  </si>
  <si>
    <t>　　　（コットンリンター）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</si>
  <si>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</si>
  <si>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</si>
  <si>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</si>
  <si>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</si>
  <si>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</si>
  <si>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</si>
  <si>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</si>
  <si>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</si>
  <si>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</si>
  <si>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</si>
  <si>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</si>
  <si>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</si>
  <si>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</si>
  <si>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</si>
  <si>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</si>
  <si>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</si>
  <si>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</si>
  <si>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</si>
  <si>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</si>
  <si>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</si>
  <si>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</si>
  <si>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</si>
  <si>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</si>
  <si>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</si>
  <si>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　　鉄鉱石</t>
  </si>
  <si>
    <t>215030000</t>
  </si>
  <si>
    <t>　　鉄鋼くず</t>
  </si>
  <si>
    <t>215050000</t>
  </si>
  <si>
    <t>　　非鉄金属鉱</t>
  </si>
  <si>
    <t>215051100</t>
  </si>
  <si>
    <t>　　　（マンガン鉱）</t>
  </si>
  <si>
    <t>215051300</t>
  </si>
  <si>
    <t>　　　（クロム鉱）</t>
  </si>
  <si>
    <t>215051700</t>
  </si>
  <si>
    <t>　　　（モリブデン鉱）</t>
  </si>
  <si>
    <t>215051900</t>
  </si>
  <si>
    <t>　　　（チタン鉱）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</si>
  <si>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</si>
  <si>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</si>
  <si>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</si>
  <si>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</si>
  <si>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</si>
  <si>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</si>
  <si>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</si>
  <si>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</si>
  <si>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</si>
  <si>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</si>
  <si>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</si>
  <si>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</si>
  <si>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　　動物性原材料</t>
  </si>
  <si>
    <t>217010300</t>
  </si>
  <si>
    <t>　　　（動物（除魚類）の腸）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</si>
  <si>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</si>
  <si>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</si>
  <si>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</si>
  <si>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</si>
  <si>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</si>
  <si>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</si>
  <si>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　石炭・コークス及びれん炭</t>
  </si>
  <si>
    <t>　　石炭</t>
  </si>
  <si>
    <t>301010100</t>
  </si>
  <si>
    <t>　　　（無煙炭）</t>
  </si>
  <si>
    <t>301010300</t>
  </si>
  <si>
    <t>　　　（原料炭）</t>
  </si>
  <si>
    <t>301010310</t>
  </si>
  <si>
    <t>　　　　《強粘結炭》</t>
  </si>
  <si>
    <t>301010320</t>
  </si>
  <si>
    <t>　　　　《その他のコークス用炭》</t>
  </si>
  <si>
    <t>301010500</t>
  </si>
  <si>
    <t>　　　（一般炭）</t>
  </si>
  <si>
    <t>　　原油及び粗油</t>
  </si>
  <si>
    <t>303030000</t>
  </si>
  <si>
    <t>303030100</t>
  </si>
  <si>
    <t>303030300</t>
  </si>
  <si>
    <t>303030500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</si>
  <si>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</si>
  <si>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</si>
  <si>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</si>
  <si>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</si>
  <si>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</si>
  <si>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</si>
  <si>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</si>
  <si>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</si>
  <si>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</si>
  <si>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</si>
  <si>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</si>
  <si>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</si>
  <si>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401010000</t>
  </si>
  <si>
    <t>　　牛脂</t>
  </si>
  <si>
    <t>403030000</t>
  </si>
  <si>
    <t>　　パーム油</t>
  </si>
  <si>
    <t>405010000</t>
  </si>
  <si>
    <t>　　ろう</t>
  </si>
  <si>
    <t>501010100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</si>
  <si>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</si>
  <si>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</si>
  <si>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</si>
  <si>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</si>
  <si>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</si>
  <si>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</si>
  <si>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　　植物性のなめしエキス</t>
  </si>
  <si>
    <t>505030100</t>
  </si>
  <si>
    <t>　　　（ワットルエキス）</t>
  </si>
  <si>
    <t>505050000</t>
  </si>
  <si>
    <t>　　ホルモン</t>
  </si>
  <si>
    <t>507070000</t>
  </si>
  <si>
    <t>　　精油及びレジノイド</t>
  </si>
  <si>
    <t>　　人造香料類</t>
  </si>
  <si>
    <t>　　カリ肥料</t>
  </si>
  <si>
    <t>　　　（塩化カリウム）</t>
  </si>
  <si>
    <t>　　　（硫酸カリウム）</t>
  </si>
  <si>
    <t>　　シリコーン</t>
  </si>
  <si>
    <t>515090000</t>
  </si>
  <si>
    <t>　　合成樹脂</t>
  </si>
  <si>
    <t>517010000</t>
  </si>
  <si>
    <t>　　消毒剤・殺虫剤及び殺菌剤類</t>
  </si>
  <si>
    <t>517030000</t>
  </si>
  <si>
    <t>　　でん粉</t>
  </si>
  <si>
    <t>517050000</t>
  </si>
  <si>
    <t>　　カゼイン</t>
  </si>
  <si>
    <t>517090000</t>
  </si>
  <si>
    <t>　　調製石油添加剤</t>
  </si>
  <si>
    <t>517110000</t>
  </si>
  <si>
    <t>　　触媒</t>
  </si>
  <si>
    <t>601010000</t>
  </si>
  <si>
    <t>　　羊革</t>
  </si>
  <si>
    <t>　　合板・ウッドパネル</t>
  </si>
  <si>
    <t>　　　（合板）</t>
  </si>
  <si>
    <t>　　パルプウッド等</t>
  </si>
  <si>
    <t>　　　（ウッドチップ）</t>
  </si>
  <si>
    <t>605050000</t>
  </si>
  <si>
    <t>　　建築用木工品及び木製建具</t>
  </si>
  <si>
    <t>　　織物用繊維糸</t>
  </si>
  <si>
    <t>609010100</t>
  </si>
  <si>
    <t>　　　（絹糸）</t>
  </si>
  <si>
    <t>609010300</t>
  </si>
  <si>
    <t>609010500</t>
  </si>
  <si>
    <t>　　　（合成繊維の糸）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</si>
  <si>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</si>
  <si>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</si>
  <si>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</si>
  <si>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</si>
  <si>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</si>
  <si>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</si>
  <si>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</si>
  <si>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　　絹織物</t>
  </si>
  <si>
    <t>　　合成繊維織物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</si>
  <si>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</si>
  <si>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</si>
  <si>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</si>
  <si>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</si>
  <si>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</si>
  <si>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　　ダイヤモンド</t>
  </si>
  <si>
    <t>　　貴石及び半貴石</t>
  </si>
  <si>
    <t>　　合金鉄</t>
  </si>
  <si>
    <t>　　銀及び白金族</t>
  </si>
  <si>
    <t>　　　（白金族の金属）</t>
  </si>
  <si>
    <t>615010110</t>
  </si>
  <si>
    <t>　　　　《白金》</t>
  </si>
  <si>
    <t>615010120</t>
  </si>
  <si>
    <t>　　　　《パラジウム》</t>
  </si>
  <si>
    <t>615010130</t>
  </si>
  <si>
    <t>　　　　《ロジウム》</t>
  </si>
  <si>
    <t>615010300</t>
  </si>
  <si>
    <t>　　　（銀及び銀を張った金属）</t>
  </si>
  <si>
    <t>615010310</t>
  </si>
  <si>
    <t>　　　　《銀》</t>
  </si>
  <si>
    <t>615050000</t>
  </si>
  <si>
    <t>　　ニッケル及び同合金</t>
  </si>
  <si>
    <t>　　鉛及び同合金</t>
  </si>
  <si>
    <t>　　すず及び同合金</t>
  </si>
  <si>
    <t>　　コバルト及び同合金</t>
  </si>
  <si>
    <t>617000000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</si>
  <si>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</si>
  <si>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</si>
  <si>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</si>
  <si>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</si>
  <si>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</si>
  <si>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617070000</t>
  </si>
  <si>
    <t>617090000</t>
  </si>
  <si>
    <t>　　　（蒸気タービン）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</si>
  <si>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</si>
  <si>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</si>
  <si>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</si>
  <si>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</si>
  <si>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</si>
  <si>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　　　（電算機類(含周辺機器））</t>
  </si>
  <si>
    <t>　　　　《ボール盤及び中ぐり盤》</t>
  </si>
  <si>
    <t>701070130</t>
  </si>
  <si>
    <t>　　　　《フライス盤》</t>
  </si>
  <si>
    <t>701070140</t>
  </si>
  <si>
    <t>　　　（プレス及び鍛造機）</t>
  </si>
  <si>
    <t>701070700</t>
  </si>
  <si>
    <t>　　　（メリヤス機）</t>
  </si>
  <si>
    <t>701100000</t>
  </si>
  <si>
    <t>　　　（印刷機械）</t>
  </si>
  <si>
    <t>　　食料品加工機械</t>
  </si>
  <si>
    <t>701210000</t>
  </si>
  <si>
    <t>701210100</t>
  </si>
  <si>
    <t>701210300</t>
  </si>
  <si>
    <t>701210500</t>
  </si>
  <si>
    <t>　　　（遠心分離機）</t>
  </si>
  <si>
    <t>　　鉱物・木材等の材料加工機械</t>
  </si>
  <si>
    <t>　　コック・弁類</t>
  </si>
  <si>
    <t>　　　（発電機及び電動機）</t>
  </si>
  <si>
    <t>703040000</t>
  </si>
  <si>
    <t>　　音響・映像機器（含部品）</t>
  </si>
  <si>
    <t>703050500</t>
  </si>
  <si>
    <t>703051100</t>
  </si>
  <si>
    <t>703051500</t>
  </si>
  <si>
    <t>　　　（音響・映像機器の部分品）</t>
  </si>
  <si>
    <t>703090500</t>
  </si>
  <si>
    <t>703090700</t>
  </si>
  <si>
    <t>　　　（トランジスター等）</t>
  </si>
  <si>
    <t>703110300</t>
  </si>
  <si>
    <t>　　電気溶接器</t>
  </si>
  <si>
    <t>705040000</t>
  </si>
  <si>
    <t>705040100</t>
  </si>
  <si>
    <t>705070120</t>
  </si>
  <si>
    <t>　　　　《貨物船・貨客船》</t>
  </si>
  <si>
    <t>　　自転車</t>
  </si>
  <si>
    <t>　　衣類</t>
  </si>
  <si>
    <t>　　　（男子用衣類）</t>
  </si>
  <si>
    <t>　　　（女子用及び乳幼児用衣類）</t>
  </si>
  <si>
    <t>　　　（下着類）</t>
  </si>
  <si>
    <t>　　衣類付属品</t>
  </si>
  <si>
    <t>807050100</t>
  </si>
  <si>
    <t>807050300</t>
  </si>
  <si>
    <t>807050500</t>
  </si>
  <si>
    <t>　　　（セーター類）</t>
  </si>
  <si>
    <t>811010100</t>
  </si>
  <si>
    <t>811010110</t>
  </si>
  <si>
    <t>　　　　《調整機器及び計算用具類》</t>
  </si>
  <si>
    <t>　　　（時計）</t>
  </si>
  <si>
    <t>811030110</t>
  </si>
  <si>
    <t>　　　　《懐中時計・腕時計類》</t>
  </si>
  <si>
    <t>　　　（写真用フイルム類）</t>
  </si>
  <si>
    <t>　　がん具及び遊戯用具</t>
  </si>
  <si>
    <t>813090100</t>
  </si>
  <si>
    <t>　　　（遊戯用具）</t>
  </si>
  <si>
    <t>　　　（ゴルフ用具）</t>
  </si>
  <si>
    <t>813130000</t>
  </si>
  <si>
    <t>813130100</t>
  </si>
  <si>
    <t>　　　（万年筆・鉛筆類）</t>
  </si>
  <si>
    <t>　　美術品・収集品及びこっとう</t>
  </si>
  <si>
    <t>　　成形品及び彫刻品</t>
  </si>
  <si>
    <t>　再輸入品</t>
  </si>
  <si>
    <t>総計</t>
  </si>
  <si>
    <t>（２）港別－①名古屋港</t>
  </si>
  <si>
    <t>（単位：千円、％）</t>
  </si>
  <si>
    <t>&lt;２&gt;輸入</t>
  </si>
  <si>
    <t>品名コード</t>
  </si>
  <si>
    <t>階層</t>
  </si>
  <si>
    <t>品　　名</t>
  </si>
  <si>
    <t>単位</t>
  </si>
  <si>
    <t>数量</t>
  </si>
  <si>
    <t>価額</t>
  </si>
  <si>
    <t>構成比</t>
  </si>
  <si>
    <t>価額</t>
  </si>
  <si>
    <t>総計</t>
  </si>
  <si>
    <t>（２）港別－④中部国際空港</t>
  </si>
  <si>
    <t>(空白)</t>
  </si>
  <si>
    <t>&lt;１&gt;輸出</t>
  </si>
  <si>
    <t>構成比</t>
  </si>
  <si>
    <t>（２）港別－③三河港</t>
  </si>
  <si>
    <t>（２）港別－②衣浦港</t>
  </si>
  <si>
    <t>品名コード</t>
  </si>
  <si>
    <t>第４表　県内港の品目別輸出入数量・額(平成28年）</t>
  </si>
  <si>
    <t>品　　名</t>
  </si>
  <si>
    <t>MT</t>
  </si>
  <si>
    <t>　　　（電卓類）</t>
  </si>
  <si>
    <t>皆増</t>
  </si>
  <si>
    <t>合　　　　計</t>
  </si>
  <si>
    <t>　</t>
  </si>
  <si>
    <t>705070110</t>
  </si>
  <si>
    <t>第４表　県内港の品目別輸出入数量・額（平成28年）</t>
  </si>
  <si>
    <t>単位</t>
  </si>
  <si>
    <t>構成比</t>
  </si>
  <si>
    <t>階層</t>
  </si>
  <si>
    <t>品　　名</t>
  </si>
  <si>
    <t>単位</t>
  </si>
  <si>
    <t>数量</t>
  </si>
  <si>
    <t>構成比</t>
  </si>
  <si>
    <t>&lt;１&gt;輸出</t>
  </si>
  <si>
    <t>&lt;２&gt;輸入</t>
  </si>
  <si>
    <t>品　　名</t>
  </si>
  <si>
    <t>単位</t>
  </si>
  <si>
    <t>構成比</t>
  </si>
  <si>
    <t>階層</t>
  </si>
  <si>
    <t>品　　名</t>
  </si>
  <si>
    <t>単位</t>
  </si>
  <si>
    <t>数量</t>
  </si>
  <si>
    <t>構成比</t>
  </si>
  <si>
    <t>　　　（電卓類）</t>
  </si>
  <si>
    <t>&lt;１&gt;輸出</t>
  </si>
  <si>
    <t>&lt;２&gt;輸入</t>
  </si>
  <si>
    <t>階層</t>
  </si>
  <si>
    <t>品　　名</t>
  </si>
  <si>
    <t>単位</t>
  </si>
  <si>
    <t>品　　名</t>
  </si>
  <si>
    <t>数量</t>
  </si>
  <si>
    <t>構成比</t>
  </si>
  <si>
    <t>階層</t>
  </si>
  <si>
    <t>品　　名</t>
  </si>
  <si>
    <t>単位</t>
  </si>
  <si>
    <t>階層</t>
  </si>
  <si>
    <t>品　　名</t>
  </si>
  <si>
    <t>数量</t>
  </si>
  <si>
    <t>構成比</t>
  </si>
  <si>
    <t>第４表　県内港の品目別輸出入数量・額（平成28年）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</si>
</sst>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#"/>
    <numFmt numFmtId="179" formatCode="#,##0.0_);[Red]\(#,##0.0\)"/>
    <numFmt numFmtId="180" formatCode="0_ ;[Red]\-0\ "/>
    <numFmt numFmtId="181" formatCode="#,##0_ "/>
    <numFmt numFmtId="182" formatCode="0.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6"/>
      <name val="ＭＳ 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415">
    <xf numFmtId="0" fontId="0" fillId="0" borderId="0" xfId="0" applyFont="1" applyAlignment="1">
      <alignment vertical="center"/>
    </xf>
    <xf numFmtId="0" fontId="0" fillId="0" borderId="0" xfId="62" applyFill="1">
      <alignment vertical="center"/>
      <protection/>
    </xf>
    <xf numFmtId="176" fontId="0" fillId="0" borderId="0" xfId="62" applyNumberFormat="1" applyFill="1">
      <alignment vertical="center"/>
      <protection/>
    </xf>
    <xf numFmtId="177" fontId="0" fillId="0" borderId="0" xfId="62" applyNumberFormat="1" applyFill="1">
      <alignment vertical="center"/>
      <protection/>
    </xf>
    <xf numFmtId="176" fontId="0" fillId="0" borderId="0" xfId="62" applyNumberFormat="1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>
      <alignment vertical="center"/>
      <protection/>
    </xf>
    <xf numFmtId="176" fontId="0" fillId="0" borderId="0" xfId="62" applyNumberFormat="1" applyFont="1" applyFill="1">
      <alignment vertical="center"/>
      <protection/>
    </xf>
    <xf numFmtId="177" fontId="0" fillId="0" borderId="0" xfId="62" applyNumberFormat="1" applyFont="1" applyFill="1">
      <alignment vertical="center"/>
      <protection/>
    </xf>
    <xf numFmtId="0" fontId="7" fillId="0" borderId="0" xfId="61" applyFont="1" applyFill="1" applyAlignment="1">
      <alignment horizontal="left" vertical="center"/>
      <protection/>
    </xf>
    <xf numFmtId="0" fontId="9" fillId="0" borderId="10" xfId="61" applyNumberFormat="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9" fillId="0" borderId="12" xfId="61" applyNumberFormat="1" applyFont="1" applyFill="1" applyBorder="1" applyAlignment="1">
      <alignment horizontal="center" vertical="center" shrinkToFit="1"/>
      <protection/>
    </xf>
    <xf numFmtId="177" fontId="7" fillId="0" borderId="11" xfId="61" applyNumberFormat="1" applyFont="1" applyFill="1" applyBorder="1" applyAlignment="1">
      <alignment horizontal="center" vertical="center" shrinkToFit="1"/>
      <protection/>
    </xf>
    <xf numFmtId="177" fontId="7" fillId="0" borderId="13" xfId="61" applyNumberFormat="1" applyFont="1" applyFill="1" applyBorder="1" applyAlignment="1">
      <alignment horizontal="center" vertical="center" shrinkToFit="1"/>
      <protection/>
    </xf>
    <xf numFmtId="0" fontId="9" fillId="0" borderId="12" xfId="61" applyFont="1" applyFill="1" applyBorder="1" applyAlignment="1">
      <alignment horizontal="center" vertical="center" shrinkToFit="1"/>
      <protection/>
    </xf>
    <xf numFmtId="0" fontId="0" fillId="0" borderId="0" xfId="62" applyFont="1" applyFill="1" applyBorder="1">
      <alignment vertical="center"/>
      <protection/>
    </xf>
    <xf numFmtId="0" fontId="0" fillId="33" borderId="11" xfId="62" applyFont="1" applyFill="1" applyBorder="1" applyAlignment="1">
      <alignment horizontal="center" vertical="center"/>
      <protection/>
    </xf>
    <xf numFmtId="179" fontId="7" fillId="33" borderId="13" xfId="50" applyNumberFormat="1" applyFont="1" applyFill="1" applyBorder="1" applyAlignment="1">
      <alignment horizontal="right" shrinkToFit="1"/>
    </xf>
    <xf numFmtId="179" fontId="7" fillId="33" borderId="11" xfId="50" applyNumberFormat="1" applyFont="1" applyFill="1" applyBorder="1" applyAlignment="1">
      <alignment horizontal="right" shrinkToFit="1"/>
    </xf>
    <xf numFmtId="179" fontId="7" fillId="33" borderId="14" xfId="61" applyNumberFormat="1" applyFont="1" applyFill="1" applyBorder="1" applyAlignment="1">
      <alignment shrinkToFit="1"/>
      <protection/>
    </xf>
    <xf numFmtId="0" fontId="0" fillId="34" borderId="11" xfId="62" applyFont="1" applyFill="1" applyBorder="1" applyAlignment="1">
      <alignment horizontal="center" vertical="center"/>
      <protection/>
    </xf>
    <xf numFmtId="179" fontId="7" fillId="34" borderId="13" xfId="50" applyNumberFormat="1" applyFont="1" applyFill="1" applyBorder="1" applyAlignment="1">
      <alignment horizontal="right" shrinkToFit="1"/>
    </xf>
    <xf numFmtId="179" fontId="7" fillId="34" borderId="11" xfId="50" applyNumberFormat="1" applyFont="1" applyFill="1" applyBorder="1" applyAlignment="1">
      <alignment horizontal="right" shrinkToFit="1"/>
    </xf>
    <xf numFmtId="179" fontId="7" fillId="34" borderId="14" xfId="61" applyNumberFormat="1" applyFont="1" applyFill="1" applyBorder="1" applyAlignment="1">
      <alignment shrinkToFit="1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62" applyFont="1" applyFill="1" applyBorder="1" applyAlignment="1">
      <alignment horizontal="center" vertical="center"/>
      <protection/>
    </xf>
    <xf numFmtId="179" fontId="7" fillId="0" borderId="11" xfId="50" applyNumberFormat="1" applyFont="1" applyFill="1" applyBorder="1" applyAlignment="1">
      <alignment horizontal="right" shrinkToFit="1"/>
    </xf>
    <xf numFmtId="179" fontId="7" fillId="0" borderId="14" xfId="61" applyNumberFormat="1" applyFont="1" applyFill="1" applyBorder="1" applyAlignment="1">
      <alignment shrinkToFi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34" borderId="15" xfId="62" applyFont="1" applyFill="1" applyBorder="1" applyAlignment="1">
      <alignment horizontal="center" vertical="center"/>
      <protection/>
    </xf>
    <xf numFmtId="179" fontId="7" fillId="34" borderId="16" xfId="50" applyNumberFormat="1" applyFont="1" applyFill="1" applyBorder="1" applyAlignment="1">
      <alignment horizontal="right" shrinkToFit="1"/>
    </xf>
    <xf numFmtId="0" fontId="7" fillId="35" borderId="17" xfId="61" applyFont="1" applyFill="1" applyBorder="1" applyAlignment="1">
      <alignment horizontal="center" shrinkToFit="1"/>
      <protection/>
    </xf>
    <xf numFmtId="179" fontId="7" fillId="35" borderId="18" xfId="50" applyNumberFormat="1" applyFont="1" applyFill="1" applyBorder="1" applyAlignment="1">
      <alignment horizontal="right" shrinkToFit="1"/>
    </xf>
    <xf numFmtId="38" fontId="42" fillId="36" borderId="19" xfId="48" applyFont="1" applyFill="1" applyBorder="1" applyAlignment="1">
      <alignment vertical="center"/>
    </xf>
    <xf numFmtId="0" fontId="4" fillId="0" borderId="0" xfId="61" applyFill="1">
      <alignment/>
      <protection/>
    </xf>
    <xf numFmtId="0" fontId="10" fillId="0" borderId="0" xfId="61" applyFont="1" applyFill="1" applyBorder="1" applyAlignment="1">
      <alignment shrinkToFit="1"/>
      <protection/>
    </xf>
    <xf numFmtId="38" fontId="4" fillId="0" borderId="0" xfId="48" applyFont="1" applyFill="1" applyAlignment="1">
      <alignment/>
    </xf>
    <xf numFmtId="0" fontId="4" fillId="0" borderId="0" xfId="61" applyFill="1" applyAlignment="1">
      <alignment horizontal="center"/>
      <protection/>
    </xf>
    <xf numFmtId="179" fontId="4" fillId="0" borderId="0" xfId="50" applyNumberFormat="1" applyFill="1" applyAlignment="1">
      <alignment horizontal="right"/>
    </xf>
    <xf numFmtId="178" fontId="4" fillId="0" borderId="0" xfId="61" applyNumberFormat="1" applyFill="1">
      <alignment/>
      <protection/>
    </xf>
    <xf numFmtId="38" fontId="7" fillId="0" borderId="0" xfId="48" applyFont="1" applyFill="1" applyAlignment="1">
      <alignment/>
    </xf>
    <xf numFmtId="179" fontId="4" fillId="0" borderId="0" xfId="61" applyNumberFormat="1" applyFill="1" applyAlignment="1">
      <alignment horizontal="right"/>
      <protection/>
    </xf>
    <xf numFmtId="179" fontId="4" fillId="0" borderId="0" xfId="61" applyNumberFormat="1" applyFill="1">
      <alignment/>
      <protection/>
    </xf>
    <xf numFmtId="0" fontId="11" fillId="0" borderId="0" xfId="61" applyFont="1" applyFill="1">
      <alignment/>
      <protection/>
    </xf>
    <xf numFmtId="0" fontId="11" fillId="0" borderId="0" xfId="61" applyFont="1" applyFill="1" applyAlignment="1">
      <alignment horizontal="center" vertical="center"/>
      <protection/>
    </xf>
    <xf numFmtId="0" fontId="11" fillId="0" borderId="0" xfId="61" applyFont="1" applyFill="1" applyBorder="1" applyAlignment="1">
      <alignment shrinkToFit="1"/>
      <protection/>
    </xf>
    <xf numFmtId="38" fontId="11" fillId="0" borderId="0" xfId="48" applyFont="1" applyFill="1" applyAlignment="1">
      <alignment/>
    </xf>
    <xf numFmtId="179" fontId="11" fillId="0" borderId="0" xfId="61" applyNumberFormat="1" applyFont="1" applyFill="1">
      <alignment/>
      <protection/>
    </xf>
    <xf numFmtId="178" fontId="11" fillId="0" borderId="0" xfId="61" applyNumberFormat="1" applyFont="1" applyFill="1">
      <alignment/>
      <protection/>
    </xf>
    <xf numFmtId="38" fontId="11" fillId="0" borderId="0" xfId="48" applyFont="1" applyFill="1" applyAlignment="1">
      <alignment horizontal="center" vertical="center"/>
    </xf>
    <xf numFmtId="179" fontId="11" fillId="0" borderId="0" xfId="61" applyNumberFormat="1" applyFont="1" applyFill="1" applyAlignment="1">
      <alignment horizontal="right"/>
      <protection/>
    </xf>
    <xf numFmtId="0" fontId="12" fillId="0" borderId="0" xfId="61" applyFont="1" applyFill="1" applyBorder="1">
      <alignment/>
      <protection/>
    </xf>
    <xf numFmtId="0" fontId="12" fillId="0" borderId="0" xfId="61" applyFont="1" applyFill="1" applyBorder="1" applyAlignment="1">
      <alignment shrinkToFit="1"/>
      <protection/>
    </xf>
    <xf numFmtId="38" fontId="12" fillId="0" borderId="0" xfId="48" applyFont="1" applyFill="1" applyBorder="1" applyAlignment="1">
      <alignment/>
    </xf>
    <xf numFmtId="179" fontId="12" fillId="0" borderId="0" xfId="61" applyNumberFormat="1" applyFont="1" applyFill="1" applyBorder="1">
      <alignment/>
      <protection/>
    </xf>
    <xf numFmtId="178" fontId="12" fillId="0" borderId="0" xfId="61" applyNumberFormat="1" applyFont="1" applyFill="1" applyBorder="1">
      <alignment/>
      <protection/>
    </xf>
    <xf numFmtId="179" fontId="12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shrinkToFit="1"/>
      <protection/>
    </xf>
    <xf numFmtId="179" fontId="7" fillId="0" borderId="0" xfId="50" applyNumberFormat="1" applyFont="1" applyFill="1" applyAlignment="1">
      <alignment horizontal="right"/>
    </xf>
    <xf numFmtId="178" fontId="7" fillId="0" borderId="0" xfId="61" applyNumberFormat="1" applyFont="1" applyFill="1">
      <alignment/>
      <protection/>
    </xf>
    <xf numFmtId="179" fontId="7" fillId="0" borderId="0" xfId="61" applyNumberFormat="1" applyFont="1" applyFill="1" applyAlignment="1">
      <alignment horizontal="right"/>
      <protection/>
    </xf>
    <xf numFmtId="179" fontId="7" fillId="0" borderId="0" xfId="61" applyNumberFormat="1" applyFont="1" applyFill="1">
      <alignment/>
      <protection/>
    </xf>
    <xf numFmtId="178" fontId="7" fillId="0" borderId="0" xfId="61" applyNumberFormat="1" applyFont="1" applyFill="1" applyAlignment="1">
      <alignment horizontal="right"/>
      <protection/>
    </xf>
    <xf numFmtId="179" fontId="7" fillId="0" borderId="11" xfId="61" applyNumberFormat="1" applyFont="1" applyFill="1" applyBorder="1" applyAlignment="1">
      <alignment horizontal="center" vertical="center" shrinkToFit="1"/>
      <protection/>
    </xf>
    <xf numFmtId="0" fontId="7" fillId="33" borderId="11" xfId="61" applyFont="1" applyFill="1" applyBorder="1" applyAlignment="1">
      <alignment horizontal="center" shrinkToFit="1"/>
      <protection/>
    </xf>
    <xf numFmtId="0" fontId="7" fillId="33" borderId="14" xfId="61" applyFont="1" applyFill="1" applyBorder="1" applyAlignment="1">
      <alignment shrinkToFit="1"/>
      <protection/>
    </xf>
    <xf numFmtId="0" fontId="7" fillId="34" borderId="11" xfId="61" applyFont="1" applyFill="1" applyBorder="1" applyAlignment="1">
      <alignment horizontal="center" shrinkToFit="1"/>
      <protection/>
    </xf>
    <xf numFmtId="0" fontId="7" fillId="34" borderId="14" xfId="61" applyFont="1" applyFill="1" applyBorder="1" applyAlignment="1">
      <alignment shrinkToFit="1"/>
      <protection/>
    </xf>
    <xf numFmtId="0" fontId="7" fillId="37" borderId="11" xfId="61" applyFont="1" applyFill="1" applyBorder="1" applyAlignment="1">
      <alignment horizontal="center" shrinkToFit="1"/>
      <protection/>
    </xf>
    <xf numFmtId="0" fontId="7" fillId="37" borderId="14" xfId="61" applyFont="1" applyFill="1" applyBorder="1" applyAlignment="1">
      <alignment shrinkToFit="1"/>
      <protection/>
    </xf>
    <xf numFmtId="0" fontId="47" fillId="37" borderId="14" xfId="0" applyFont="1" applyFill="1" applyBorder="1" applyAlignment="1">
      <alignment vertical="center"/>
    </xf>
    <xf numFmtId="0" fontId="47" fillId="37" borderId="11" xfId="0" applyFont="1" applyFill="1" applyBorder="1" applyAlignment="1">
      <alignment vertical="center"/>
    </xf>
    <xf numFmtId="0" fontId="4" fillId="0" borderId="0" xfId="61" applyFill="1" applyAlignment="1">
      <alignment horizontal="right"/>
      <protection/>
    </xf>
    <xf numFmtId="0" fontId="47" fillId="37" borderId="11" xfId="61" applyFont="1" applyFill="1" applyBorder="1" applyAlignment="1">
      <alignment horizontal="center" vertical="center"/>
      <protection/>
    </xf>
    <xf numFmtId="0" fontId="7" fillId="37" borderId="14" xfId="61" applyFont="1" applyFill="1" applyBorder="1" applyAlignment="1">
      <alignment vertical="center"/>
      <protection/>
    </xf>
    <xf numFmtId="0" fontId="7" fillId="37" borderId="11" xfId="61" applyFont="1" applyFill="1" applyBorder="1" applyAlignment="1">
      <alignment horizontal="center" vertical="center"/>
      <protection/>
    </xf>
    <xf numFmtId="0" fontId="7" fillId="37" borderId="11" xfId="0" applyFont="1" applyFill="1" applyBorder="1" applyAlignment="1">
      <alignment horizontal="center" shrinkToFit="1"/>
    </xf>
    <xf numFmtId="0" fontId="7" fillId="37" borderId="14" xfId="61" applyFont="1" applyFill="1" applyBorder="1" applyAlignment="1">
      <alignment/>
      <protection/>
    </xf>
    <xf numFmtId="0" fontId="7" fillId="37" borderId="10" xfId="61" applyFont="1" applyFill="1" applyBorder="1" applyAlignment="1">
      <alignment horizontal="left" shrinkToFit="1"/>
      <protection/>
    </xf>
    <xf numFmtId="0" fontId="47" fillId="37" borderId="11" xfId="0" applyFont="1" applyFill="1" applyBorder="1" applyAlignment="1">
      <alignment horizontal="center" vertical="center"/>
    </xf>
    <xf numFmtId="181" fontId="4" fillId="0" borderId="0" xfId="61" applyNumberFormat="1" applyFill="1">
      <alignment/>
      <protection/>
    </xf>
    <xf numFmtId="0" fontId="7" fillId="37" borderId="11" xfId="61" applyFont="1" applyFill="1" applyBorder="1">
      <alignment/>
      <protection/>
    </xf>
    <xf numFmtId="0" fontId="4" fillId="0" borderId="0" xfId="61">
      <alignment/>
      <protection/>
    </xf>
    <xf numFmtId="0" fontId="7" fillId="37" borderId="11" xfId="61" applyFont="1" applyFill="1" applyBorder="1" applyAlignment="1">
      <alignment horizontal="center"/>
      <protection/>
    </xf>
    <xf numFmtId="0" fontId="7" fillId="33" borderId="11" xfId="61" applyFont="1" applyFill="1" applyBorder="1">
      <alignment/>
      <protection/>
    </xf>
    <xf numFmtId="0" fontId="7" fillId="34" borderId="11" xfId="61" applyFont="1" applyFill="1" applyBorder="1">
      <alignment/>
      <protection/>
    </xf>
    <xf numFmtId="0" fontId="7" fillId="34" borderId="15" xfId="61" applyFont="1" applyFill="1" applyBorder="1" applyAlignment="1">
      <alignment horizontal="center" shrinkToFit="1"/>
      <protection/>
    </xf>
    <xf numFmtId="0" fontId="7" fillId="34" borderId="20" xfId="61" applyFont="1" applyFill="1" applyBorder="1" applyAlignment="1">
      <alignment shrinkToFit="1"/>
      <protection/>
    </xf>
    <xf numFmtId="0" fontId="7" fillId="35" borderId="17" xfId="61" applyFont="1" applyFill="1" applyBorder="1">
      <alignment/>
      <protection/>
    </xf>
    <xf numFmtId="0" fontId="13" fillId="0" borderId="0" xfId="65" applyFont="1" applyFill="1" applyBorder="1">
      <alignment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38" fontId="13" fillId="0" borderId="0" xfId="48" applyFont="1" applyFill="1" applyBorder="1" applyAlignment="1">
      <alignment vertical="center"/>
    </xf>
    <xf numFmtId="0" fontId="12" fillId="0" borderId="0" xfId="65" applyFont="1" applyFill="1">
      <alignment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11" fillId="0" borderId="0" xfId="65" applyFont="1" applyFill="1">
      <alignment vertical="center"/>
      <protection/>
    </xf>
    <xf numFmtId="38" fontId="11" fillId="0" borderId="0" xfId="48" applyFont="1" applyFill="1" applyAlignment="1">
      <alignment vertical="center"/>
    </xf>
    <xf numFmtId="0" fontId="12" fillId="0" borderId="0" xfId="65" applyFont="1" applyFill="1" applyBorder="1">
      <alignment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38" fontId="12" fillId="0" borderId="0" xfId="48" applyFont="1" applyFill="1" applyBorder="1" applyAlignment="1">
      <alignment vertical="center"/>
    </xf>
    <xf numFmtId="0" fontId="12" fillId="0" borderId="0" xfId="65" applyFont="1" applyFill="1" applyAlignment="1">
      <alignment horizontal="left" vertical="center"/>
      <protection/>
    </xf>
    <xf numFmtId="0" fontId="14" fillId="0" borderId="0" xfId="65" applyFont="1" applyFill="1" applyAlignment="1">
      <alignment horizontal="center" vertical="center"/>
      <protection/>
    </xf>
    <xf numFmtId="0" fontId="14" fillId="0" borderId="0" xfId="65" applyFont="1" applyFill="1">
      <alignment vertical="center"/>
      <protection/>
    </xf>
    <xf numFmtId="38" fontId="14" fillId="0" borderId="0" xfId="48" applyFont="1" applyFill="1" applyAlignment="1">
      <alignment horizontal="center" vertical="center"/>
    </xf>
    <xf numFmtId="179" fontId="15" fillId="0" borderId="0" xfId="65" applyNumberFormat="1" applyFont="1" applyFill="1" applyAlignment="1">
      <alignment horizontal="right" vertical="center"/>
      <protection/>
    </xf>
    <xf numFmtId="38" fontId="14" fillId="0" borderId="0" xfId="48" applyFont="1" applyFill="1" applyAlignment="1">
      <alignment vertical="center"/>
    </xf>
    <xf numFmtId="0" fontId="15" fillId="0" borderId="0" xfId="65" applyFont="1" applyFill="1" applyAlignment="1">
      <alignment horizontal="right" vertical="center"/>
      <protection/>
    </xf>
    <xf numFmtId="0" fontId="7" fillId="0" borderId="0" xfId="65" applyFill="1" applyBorder="1">
      <alignment vertical="center"/>
      <protection/>
    </xf>
    <xf numFmtId="0" fontId="7" fillId="0" borderId="21" xfId="65" applyFont="1" applyFill="1" applyBorder="1" applyAlignment="1">
      <alignment horizontal="center" vertical="center" shrinkToFit="1"/>
      <protection/>
    </xf>
    <xf numFmtId="0" fontId="7" fillId="0" borderId="22" xfId="65" applyFont="1" applyFill="1" applyBorder="1" applyAlignment="1">
      <alignment horizontal="center" vertical="center" shrinkToFit="1"/>
      <protection/>
    </xf>
    <xf numFmtId="38" fontId="7" fillId="0" borderId="22" xfId="48" applyFont="1" applyFill="1" applyBorder="1" applyAlignment="1">
      <alignment horizontal="center" vertical="center" shrinkToFit="1"/>
    </xf>
    <xf numFmtId="179" fontId="7" fillId="0" borderId="23" xfId="65" applyNumberFormat="1" applyFont="1" applyFill="1" applyBorder="1" applyAlignment="1">
      <alignment horizontal="center" vertical="center" shrinkToFit="1"/>
      <protection/>
    </xf>
    <xf numFmtId="0" fontId="7" fillId="0" borderId="23" xfId="65" applyFont="1" applyFill="1" applyBorder="1" applyAlignment="1">
      <alignment horizontal="center" vertical="center" shrinkToFit="1"/>
      <protection/>
    </xf>
    <xf numFmtId="0" fontId="7" fillId="0" borderId="0" xfId="65" applyFont="1" applyFill="1" applyBorder="1">
      <alignment vertical="center"/>
      <protection/>
    </xf>
    <xf numFmtId="0" fontId="48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vertical="center"/>
    </xf>
    <xf numFmtId="182" fontId="7" fillId="33" borderId="14" xfId="61" applyNumberFormat="1" applyFont="1" applyFill="1" applyBorder="1">
      <alignment/>
      <protection/>
    </xf>
    <xf numFmtId="176" fontId="0" fillId="33" borderId="11" xfId="0" applyNumberFormat="1" applyFill="1" applyBorder="1" applyAlignment="1">
      <alignment vertical="center"/>
    </xf>
    <xf numFmtId="0" fontId="48" fillId="34" borderId="10" xfId="0" applyFont="1" applyFill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176" fontId="47" fillId="34" borderId="11" xfId="0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vertical="center"/>
    </xf>
    <xf numFmtId="0" fontId="48" fillId="34" borderId="24" xfId="0" applyFont="1" applyFill="1" applyBorder="1" applyAlignment="1">
      <alignment vertical="center"/>
    </xf>
    <xf numFmtId="0" fontId="48" fillId="34" borderId="25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vertical="center"/>
    </xf>
    <xf numFmtId="0" fontId="47" fillId="34" borderId="25" xfId="0" applyFont="1" applyFill="1" applyBorder="1" applyAlignment="1">
      <alignment horizontal="center" vertical="center"/>
    </xf>
    <xf numFmtId="176" fontId="47" fillId="34" borderId="25" xfId="0" applyNumberFormat="1" applyFont="1" applyFill="1" applyBorder="1" applyAlignment="1">
      <alignment vertical="center"/>
    </xf>
    <xf numFmtId="0" fontId="48" fillId="35" borderId="17" xfId="0" applyNumberFormat="1" applyFont="1" applyFill="1" applyBorder="1" applyAlignment="1">
      <alignment vertical="center"/>
    </xf>
    <xf numFmtId="176" fontId="48" fillId="35" borderId="17" xfId="48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/>
    </xf>
    <xf numFmtId="38" fontId="7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0" fontId="7" fillId="0" borderId="19" xfId="65" applyFont="1" applyFill="1" applyBorder="1" applyAlignment="1">
      <alignment horizontal="center" vertical="center" shrinkToFit="1"/>
      <protection/>
    </xf>
    <xf numFmtId="0" fontId="7" fillId="0" borderId="17" xfId="65" applyFont="1" applyFill="1" applyBorder="1" applyAlignment="1">
      <alignment horizontal="center" vertical="center" shrinkToFit="1"/>
      <protection/>
    </xf>
    <xf numFmtId="38" fontId="7" fillId="0" borderId="17" xfId="48" applyFont="1" applyFill="1" applyBorder="1" applyAlignment="1">
      <alignment horizontal="center" vertical="center" shrinkToFit="1"/>
    </xf>
    <xf numFmtId="179" fontId="7" fillId="0" borderId="26" xfId="65" applyNumberFormat="1" applyFont="1" applyFill="1" applyBorder="1" applyAlignment="1">
      <alignment horizontal="center" vertical="center" shrinkToFit="1"/>
      <protection/>
    </xf>
    <xf numFmtId="0" fontId="47" fillId="33" borderId="27" xfId="0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vertical="center"/>
    </xf>
    <xf numFmtId="179" fontId="7" fillId="33" borderId="28" xfId="63" applyNumberFormat="1" applyFont="1" applyFill="1" applyBorder="1">
      <alignment/>
      <protection/>
    </xf>
    <xf numFmtId="0" fontId="47" fillId="38" borderId="11" xfId="0" applyFont="1" applyFill="1" applyBorder="1" applyAlignment="1">
      <alignment vertical="center"/>
    </xf>
    <xf numFmtId="176" fontId="47" fillId="38" borderId="11" xfId="0" applyNumberFormat="1" applyFont="1" applyFill="1" applyBorder="1" applyAlignment="1">
      <alignment vertical="center"/>
    </xf>
    <xf numFmtId="179" fontId="7" fillId="38" borderId="14" xfId="63" applyNumberFormat="1" applyFont="1" applyFill="1" applyBorder="1">
      <alignment/>
      <protection/>
    </xf>
    <xf numFmtId="179" fontId="7" fillId="38" borderId="14" xfId="63" applyNumberFormat="1" applyFont="1" applyFill="1" applyBorder="1" applyAlignment="1">
      <alignment vertical="center" shrinkToFit="1"/>
      <protection/>
    </xf>
    <xf numFmtId="179" fontId="7" fillId="0" borderId="14" xfId="63" applyNumberFormat="1" applyFont="1" applyFill="1" applyBorder="1">
      <alignment/>
      <protection/>
    </xf>
    <xf numFmtId="179" fontId="7" fillId="0" borderId="14" xfId="63" applyNumberFormat="1" applyFont="1" applyFill="1" applyBorder="1" applyAlignment="1">
      <alignment vertical="center" shrinkToFit="1"/>
      <protection/>
    </xf>
    <xf numFmtId="0" fontId="7" fillId="0" borderId="11" xfId="0" applyFont="1" applyFill="1" applyBorder="1" applyAlignment="1">
      <alignment vertical="center"/>
    </xf>
    <xf numFmtId="179" fontId="7" fillId="33" borderId="14" xfId="63" applyNumberFormat="1" applyFont="1" applyFill="1" applyBorder="1">
      <alignment/>
      <protection/>
    </xf>
    <xf numFmtId="179" fontId="7" fillId="33" borderId="14" xfId="63" applyNumberFormat="1" applyFont="1" applyFill="1" applyBorder="1" applyAlignment="1">
      <alignment vertical="center" shrinkToFit="1"/>
      <protection/>
    </xf>
    <xf numFmtId="0" fontId="7" fillId="38" borderId="11" xfId="0" applyFont="1" applyFill="1" applyBorder="1" applyAlignment="1">
      <alignment vertical="center"/>
    </xf>
    <xf numFmtId="0" fontId="47" fillId="38" borderId="25" xfId="0" applyFont="1" applyFill="1" applyBorder="1" applyAlignment="1">
      <alignment vertical="center"/>
    </xf>
    <xf numFmtId="176" fontId="47" fillId="38" borderId="25" xfId="0" applyNumberFormat="1" applyFont="1" applyFill="1" applyBorder="1" applyAlignment="1">
      <alignment vertical="center"/>
    </xf>
    <xf numFmtId="0" fontId="48" fillId="36" borderId="17" xfId="0" applyNumberFormat="1" applyFont="1" applyFill="1" applyBorder="1" applyAlignment="1">
      <alignment vertical="center"/>
    </xf>
    <xf numFmtId="38" fontId="48" fillId="36" borderId="17" xfId="48" applyFont="1" applyFill="1" applyBorder="1" applyAlignment="1">
      <alignment vertical="center"/>
    </xf>
    <xf numFmtId="0" fontId="7" fillId="0" borderId="0" xfId="65" applyFont="1" applyFill="1" applyBorder="1" applyAlignment="1">
      <alignment horizontal="center" vertical="center"/>
      <protection/>
    </xf>
    <xf numFmtId="0" fontId="47" fillId="38" borderId="15" xfId="0" applyFont="1" applyFill="1" applyBorder="1" applyAlignment="1">
      <alignment vertical="center"/>
    </xf>
    <xf numFmtId="176" fontId="47" fillId="38" borderId="15" xfId="0" applyNumberFormat="1" applyFont="1" applyFill="1" applyBorder="1" applyAlignment="1">
      <alignment vertical="center"/>
    </xf>
    <xf numFmtId="182" fontId="7" fillId="0" borderId="0" xfId="63" applyNumberFormat="1" applyFont="1" applyFill="1" applyBorder="1" applyAlignment="1">
      <alignment vertical="center" shrinkToFit="1"/>
      <protection/>
    </xf>
    <xf numFmtId="38" fontId="7" fillId="0" borderId="0" xfId="48" applyFont="1" applyFill="1" applyBorder="1" applyAlignment="1">
      <alignment vertical="center"/>
    </xf>
    <xf numFmtId="0" fontId="4" fillId="0" borderId="0" xfId="63" applyFill="1" applyBorder="1">
      <alignment/>
      <protection/>
    </xf>
    <xf numFmtId="0" fontId="4" fillId="0" borderId="0" xfId="63" applyFill="1" applyBorder="1" applyAlignment="1">
      <alignment horizontal="center"/>
      <protection/>
    </xf>
    <xf numFmtId="0" fontId="4" fillId="0" borderId="0" xfId="63" applyFill="1" applyBorder="1" applyAlignment="1">
      <alignment vertical="center" shrinkToFit="1"/>
      <protection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79" fontId="7" fillId="34" borderId="14" xfId="63" applyNumberFormat="1" applyFont="1" applyFill="1" applyBorder="1">
      <alignment/>
      <protection/>
    </xf>
    <xf numFmtId="179" fontId="7" fillId="34" borderId="14" xfId="63" applyNumberFormat="1" applyFont="1" applyFill="1" applyBorder="1" applyAlignment="1">
      <alignment vertical="center" shrinkToFit="1"/>
      <protection/>
    </xf>
    <xf numFmtId="0" fontId="0" fillId="0" borderId="11" xfId="0" applyBorder="1" applyAlignment="1">
      <alignment vertical="center"/>
    </xf>
    <xf numFmtId="0" fontId="47" fillId="0" borderId="11" xfId="0" applyFont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176" fontId="48" fillId="36" borderId="29" xfId="0" applyNumberFormat="1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176" fontId="48" fillId="36" borderId="17" xfId="0" applyNumberFormat="1" applyFont="1" applyFill="1" applyBorder="1" applyAlignment="1">
      <alignment vertical="center"/>
    </xf>
    <xf numFmtId="0" fontId="0" fillId="0" borderId="0" xfId="64" applyFill="1" applyBorder="1">
      <alignment vertical="center"/>
      <protection/>
    </xf>
    <xf numFmtId="0" fontId="0" fillId="0" borderId="0" xfId="64" applyFill="1" applyBorder="1" applyAlignment="1">
      <alignment horizontal="center" vertical="center"/>
      <protection/>
    </xf>
    <xf numFmtId="38" fontId="0" fillId="0" borderId="0" xfId="48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176" fontId="0" fillId="38" borderId="11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38" borderId="25" xfId="0" applyFill="1" applyBorder="1" applyAlignment="1">
      <alignment vertical="center"/>
    </xf>
    <xf numFmtId="176" fontId="0" fillId="38" borderId="25" xfId="0" applyNumberFormat="1" applyFill="1" applyBorder="1" applyAlignment="1">
      <alignment vertical="center"/>
    </xf>
    <xf numFmtId="176" fontId="42" fillId="36" borderId="17" xfId="0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shrinkToFit="1"/>
      <protection/>
    </xf>
    <xf numFmtId="0" fontId="4" fillId="0" borderId="0" xfId="61" applyFont="1" applyFill="1" applyBorder="1">
      <alignment/>
      <protection/>
    </xf>
    <xf numFmtId="0" fontId="5" fillId="0" borderId="0" xfId="61" applyNumberFormat="1" applyFont="1" applyFill="1" applyAlignment="1">
      <alignment horizontal="left"/>
      <protection/>
    </xf>
    <xf numFmtId="0" fontId="12" fillId="0" borderId="0" xfId="61" applyFont="1" applyFill="1" applyAlignment="1">
      <alignment horizontal="left"/>
      <protection/>
    </xf>
    <xf numFmtId="0" fontId="12" fillId="0" borderId="0" xfId="61" applyFont="1" applyFill="1" applyBorder="1" applyAlignment="1">
      <alignment horizontal="left"/>
      <protection/>
    </xf>
    <xf numFmtId="0" fontId="7" fillId="33" borderId="10" xfId="61" applyFont="1" applyFill="1" applyBorder="1" applyAlignment="1">
      <alignment horizontal="left" shrinkToFit="1"/>
      <protection/>
    </xf>
    <xf numFmtId="0" fontId="7" fillId="34" borderId="10" xfId="61" applyFont="1" applyFill="1" applyBorder="1" applyAlignment="1">
      <alignment horizontal="left" shrinkToFit="1"/>
      <protection/>
    </xf>
    <xf numFmtId="0" fontId="7" fillId="37" borderId="10" xfId="61" applyFont="1" applyFill="1" applyBorder="1" applyAlignment="1" quotePrefix="1">
      <alignment horizontal="left" shrinkToFit="1"/>
      <protection/>
    </xf>
    <xf numFmtId="0" fontId="47" fillId="37" borderId="10" xfId="0" applyFont="1" applyFill="1" applyBorder="1" applyAlignment="1">
      <alignment horizontal="left" vertical="center"/>
    </xf>
    <xf numFmtId="0" fontId="47" fillId="37" borderId="10" xfId="61" applyFont="1" applyFill="1" applyBorder="1" applyAlignment="1">
      <alignment horizontal="left" vertical="center"/>
      <protection/>
    </xf>
    <xf numFmtId="0" fontId="7" fillId="37" borderId="10" xfId="61" applyFont="1" applyFill="1" applyBorder="1" applyAlignment="1">
      <alignment horizontal="left" vertical="center"/>
      <protection/>
    </xf>
    <xf numFmtId="0" fontId="7" fillId="34" borderId="30" xfId="61" applyFont="1" applyFill="1" applyBorder="1" applyAlignment="1">
      <alignment horizontal="left" shrinkToFit="1"/>
      <protection/>
    </xf>
    <xf numFmtId="0" fontId="4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center" shrinkToFit="1"/>
      <protection/>
    </xf>
    <xf numFmtId="0" fontId="12" fillId="0" borderId="0" xfId="61" applyFont="1" applyFill="1" applyBorder="1" applyAlignment="1">
      <alignment horizontal="center"/>
      <protection/>
    </xf>
    <xf numFmtId="0" fontId="4" fillId="0" borderId="0" xfId="61" applyFont="1" applyFill="1" applyAlignment="1">
      <alignment horizontal="center"/>
      <protection/>
    </xf>
    <xf numFmtId="0" fontId="7" fillId="0" borderId="0" xfId="61" applyFont="1" applyFill="1" applyAlignment="1">
      <alignment horizontal="left"/>
      <protection/>
    </xf>
    <xf numFmtId="0" fontId="7" fillId="0" borderId="0" xfId="6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33" borderId="10" xfId="62" applyFont="1" applyFill="1" applyBorder="1" applyAlignment="1">
      <alignment horizontal="left" vertical="center"/>
      <protection/>
    </xf>
    <xf numFmtId="0" fontId="0" fillId="33" borderId="11" xfId="62" applyFont="1" applyFill="1" applyBorder="1" applyAlignment="1">
      <alignment horizontal="center" vertical="center"/>
      <protection/>
    </xf>
    <xf numFmtId="0" fontId="0" fillId="34" borderId="10" xfId="62" applyFont="1" applyFill="1" applyBorder="1" applyAlignment="1">
      <alignment horizontal="left" vertical="center"/>
      <protection/>
    </xf>
    <xf numFmtId="0" fontId="0" fillId="34" borderId="11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horizontal="left" vertical="center"/>
      <protection/>
    </xf>
    <xf numFmtId="0" fontId="49" fillId="0" borderId="11" xfId="61" applyFont="1" applyFill="1" applyBorder="1" applyAlignment="1">
      <alignment horizontal="center" vertical="center"/>
      <protection/>
    </xf>
    <xf numFmtId="0" fontId="49" fillId="34" borderId="10" xfId="61" applyFont="1" applyFill="1" applyBorder="1" applyAlignment="1">
      <alignment horizontal="left" vertical="center"/>
      <protection/>
    </xf>
    <xf numFmtId="0" fontId="49" fillId="0" borderId="10" xfId="62" applyFont="1" applyFill="1" applyBorder="1" applyAlignment="1">
      <alignment horizontal="left" shrinkToFit="1"/>
      <protection/>
    </xf>
    <xf numFmtId="0" fontId="49" fillId="0" borderId="11" xfId="62" applyFont="1" applyFill="1" applyBorder="1" applyAlignment="1">
      <alignment horizontal="center" shrinkToFit="1"/>
      <protection/>
    </xf>
    <xf numFmtId="0" fontId="49" fillId="0" borderId="10" xfId="61" applyFont="1" applyFill="1" applyBorder="1" applyAlignment="1">
      <alignment horizontal="left" shrinkToFit="1"/>
      <protection/>
    </xf>
    <xf numFmtId="0" fontId="49" fillId="0" borderId="11" xfId="61" applyFont="1" applyFill="1" applyBorder="1" applyAlignment="1">
      <alignment horizontal="center" shrinkToFit="1"/>
      <protection/>
    </xf>
    <xf numFmtId="0" fontId="0" fillId="34" borderId="30" xfId="62" applyFont="1" applyFill="1" applyBorder="1" applyAlignment="1">
      <alignment horizontal="left" vertical="center"/>
      <protection/>
    </xf>
    <xf numFmtId="0" fontId="0" fillId="34" borderId="15" xfId="62" applyFont="1" applyFill="1" applyBorder="1" applyAlignment="1">
      <alignment horizontal="center" vertical="center"/>
      <protection/>
    </xf>
    <xf numFmtId="176" fontId="0" fillId="33" borderId="11" xfId="0" applyNumberFormat="1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34" borderId="25" xfId="0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12" fillId="0" borderId="0" xfId="65" applyFont="1" applyFill="1" applyBorder="1" applyAlignment="1">
      <alignment horizontal="left" vertical="center"/>
      <protection/>
    </xf>
    <xf numFmtId="0" fontId="7" fillId="0" borderId="21" xfId="65" applyFont="1" applyFill="1" applyBorder="1" applyAlignment="1">
      <alignment horizontal="left" vertical="center" shrinkToFit="1"/>
      <protection/>
    </xf>
    <xf numFmtId="0" fontId="4" fillId="0" borderId="0" xfId="61" applyFont="1" applyFill="1" applyBorder="1" applyAlignment="1">
      <alignment horizontal="left"/>
      <protection/>
    </xf>
    <xf numFmtId="0" fontId="4" fillId="0" borderId="0" xfId="61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42" fillId="35" borderId="17" xfId="0" applyNumberFormat="1" applyFont="1" applyFill="1" applyBorder="1" applyAlignment="1">
      <alignment vertical="center"/>
    </xf>
    <xf numFmtId="38" fontId="42" fillId="35" borderId="17" xfId="48" applyFont="1" applyFill="1" applyBorder="1" applyAlignment="1">
      <alignment vertical="center"/>
    </xf>
    <xf numFmtId="0" fontId="48" fillId="33" borderId="31" xfId="0" applyFont="1" applyFill="1" applyBorder="1" applyAlignment="1">
      <alignment horizontal="left" vertical="center"/>
    </xf>
    <xf numFmtId="0" fontId="48" fillId="38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8" fillId="38" borderId="3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left" vertical="center"/>
    </xf>
    <xf numFmtId="0" fontId="48" fillId="38" borderId="24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/>
    </xf>
    <xf numFmtId="0" fontId="48" fillId="38" borderId="11" xfId="0" applyFont="1" applyFill="1" applyBorder="1" applyAlignment="1">
      <alignment horizontal="center" vertical="center"/>
    </xf>
    <xf numFmtId="0" fontId="48" fillId="38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48" fillId="38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8" fillId="34" borderId="24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34" borderId="24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34" borderId="25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38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8" borderId="24" xfId="0" applyFont="1" applyFill="1" applyBorder="1" applyAlignment="1">
      <alignment horizontal="left" vertical="center"/>
    </xf>
    <xf numFmtId="0" fontId="42" fillId="38" borderId="11" xfId="0" applyFont="1" applyFill="1" applyBorder="1" applyAlignment="1">
      <alignment horizontal="center" vertical="center"/>
    </xf>
    <xf numFmtId="0" fontId="42" fillId="38" borderId="25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  <xf numFmtId="0" fontId="47" fillId="38" borderId="25" xfId="0" applyFont="1" applyFill="1" applyBorder="1" applyAlignment="1">
      <alignment horizontal="center" vertical="center"/>
    </xf>
    <xf numFmtId="0" fontId="47" fillId="38" borderId="15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176" fontId="7" fillId="0" borderId="14" xfId="50" applyNumberFormat="1" applyFont="1" applyFill="1" applyBorder="1" applyAlignment="1">
      <alignment horizontal="center" vertical="center" shrinkToFit="1"/>
    </xf>
    <xf numFmtId="0" fontId="9" fillId="0" borderId="10" xfId="61" applyFont="1" applyFill="1" applyBorder="1" applyAlignment="1">
      <alignment horizontal="center" vertical="center" shrinkToFit="1"/>
      <protection/>
    </xf>
    <xf numFmtId="0" fontId="0" fillId="33" borderId="14" xfId="62" applyFont="1" applyFill="1" applyBorder="1">
      <alignment vertical="center"/>
      <protection/>
    </xf>
    <xf numFmtId="38" fontId="0" fillId="33" borderId="10" xfId="48" applyFont="1" applyFill="1" applyBorder="1" applyAlignment="1">
      <alignment vertical="center"/>
    </xf>
    <xf numFmtId="179" fontId="7" fillId="33" borderId="14" xfId="50" applyNumberFormat="1" applyFont="1" applyFill="1" applyBorder="1" applyAlignment="1">
      <alignment horizontal="right" shrinkToFit="1"/>
    </xf>
    <xf numFmtId="176" fontId="0" fillId="33" borderId="32" xfId="0" applyNumberFormat="1" applyFont="1" applyFill="1" applyBorder="1" applyAlignment="1">
      <alignment vertical="center"/>
    </xf>
    <xf numFmtId="0" fontId="0" fillId="34" borderId="14" xfId="62" applyFont="1" applyFill="1" applyBorder="1">
      <alignment vertical="center"/>
      <protection/>
    </xf>
    <xf numFmtId="38" fontId="0" fillId="34" borderId="10" xfId="48" applyFont="1" applyFill="1" applyBorder="1" applyAlignment="1">
      <alignment vertical="center"/>
    </xf>
    <xf numFmtId="179" fontId="7" fillId="34" borderId="14" xfId="50" applyNumberFormat="1" applyFont="1" applyFill="1" applyBorder="1" applyAlignment="1">
      <alignment horizontal="right" shrinkToFit="1"/>
    </xf>
    <xf numFmtId="176" fontId="0" fillId="34" borderId="32" xfId="0" applyNumberFormat="1" applyFont="1" applyFill="1" applyBorder="1" applyAlignment="1">
      <alignment vertical="center"/>
    </xf>
    <xf numFmtId="0" fontId="0" fillId="0" borderId="14" xfId="62" applyFont="1" applyFill="1" applyBorder="1">
      <alignment vertical="center"/>
      <protection/>
    </xf>
    <xf numFmtId="38" fontId="0" fillId="0" borderId="10" xfId="48" applyFont="1" applyBorder="1" applyAlignment="1">
      <alignment vertical="center"/>
    </xf>
    <xf numFmtId="179" fontId="7" fillId="0" borderId="14" xfId="50" applyNumberFormat="1" applyFont="1" applyFill="1" applyBorder="1" applyAlignment="1">
      <alignment horizontal="right" shrinkToFit="1"/>
    </xf>
    <xf numFmtId="176" fontId="0" fillId="0" borderId="32" xfId="0" applyNumberFormat="1" applyFont="1" applyBorder="1" applyAlignment="1">
      <alignment vertical="center"/>
    </xf>
    <xf numFmtId="0" fontId="0" fillId="0" borderId="0" xfId="62" applyFont="1" applyFill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62" applyFont="1" applyFill="1" applyBorder="1">
      <alignment vertical="center"/>
      <protection/>
    </xf>
    <xf numFmtId="0" fontId="0" fillId="0" borderId="11" xfId="62" applyFont="1" applyFill="1" applyBorder="1">
      <alignment vertical="center"/>
      <protection/>
    </xf>
    <xf numFmtId="0" fontId="49" fillId="0" borderId="14" xfId="61" applyFont="1" applyFill="1" applyBorder="1" applyAlignment="1">
      <alignment vertical="center"/>
      <protection/>
    </xf>
    <xf numFmtId="176" fontId="0" fillId="0" borderId="32" xfId="0" applyNumberFormat="1" applyFont="1" applyFill="1" applyBorder="1" applyAlignment="1">
      <alignment vertical="center"/>
    </xf>
    <xf numFmtId="0" fontId="49" fillId="0" borderId="14" xfId="62" applyFont="1" applyFill="1" applyBorder="1" applyAlignment="1">
      <alignment horizontal="left"/>
      <protection/>
    </xf>
    <xf numFmtId="0" fontId="49" fillId="0" borderId="14" xfId="61" applyFont="1" applyFill="1" applyBorder="1" applyAlignment="1">
      <alignment shrinkToFit="1"/>
      <protection/>
    </xf>
    <xf numFmtId="0" fontId="49" fillId="0" borderId="14" xfId="62" applyFont="1" applyFill="1" applyBorder="1" applyAlignment="1">
      <alignment shrinkToFit="1"/>
      <protection/>
    </xf>
    <xf numFmtId="179" fontId="7" fillId="0" borderId="20" xfId="61" applyNumberFormat="1" applyFont="1" applyFill="1" applyBorder="1" applyAlignment="1">
      <alignment shrinkToFit="1"/>
      <protection/>
    </xf>
    <xf numFmtId="0" fontId="0" fillId="34" borderId="20" xfId="62" applyFont="1" applyFill="1" applyBorder="1">
      <alignment vertical="center"/>
      <protection/>
    </xf>
    <xf numFmtId="38" fontId="0" fillId="34" borderId="24" xfId="48" applyFont="1" applyFill="1" applyBorder="1" applyAlignment="1">
      <alignment vertical="center"/>
    </xf>
    <xf numFmtId="38" fontId="0" fillId="34" borderId="0" xfId="48" applyFont="1" applyFill="1" applyAlignment="1">
      <alignment vertical="center"/>
    </xf>
    <xf numFmtId="179" fontId="7" fillId="34" borderId="33" xfId="50" applyNumberFormat="1" applyFont="1" applyFill="1" applyBorder="1" applyAlignment="1">
      <alignment horizontal="right" shrinkToFit="1"/>
    </xf>
    <xf numFmtId="179" fontId="7" fillId="34" borderId="34" xfId="61" applyNumberFormat="1" applyFont="1" applyFill="1" applyBorder="1" applyAlignment="1">
      <alignment shrinkToFit="1"/>
      <protection/>
    </xf>
    <xf numFmtId="176" fontId="0" fillId="34" borderId="35" xfId="0" applyNumberFormat="1" applyFont="1" applyFill="1" applyBorder="1" applyAlignment="1">
      <alignment vertical="center"/>
    </xf>
    <xf numFmtId="38" fontId="42" fillId="36" borderId="36" xfId="48" applyFont="1" applyFill="1" applyBorder="1" applyAlignment="1">
      <alignment vertical="center"/>
    </xf>
    <xf numFmtId="176" fontId="42" fillId="36" borderId="35" xfId="0" applyNumberFormat="1" applyFont="1" applyFill="1" applyBorder="1" applyAlignment="1">
      <alignment vertical="center"/>
    </xf>
    <xf numFmtId="38" fontId="42" fillId="36" borderId="37" xfId="48" applyFont="1" applyFill="1" applyBorder="1" applyAlignment="1">
      <alignment vertical="center"/>
    </xf>
    <xf numFmtId="179" fontId="7" fillId="35" borderId="17" xfId="50" applyNumberFormat="1" applyFont="1" applyFill="1" applyBorder="1" applyAlignment="1">
      <alignment horizontal="right" shrinkToFit="1"/>
    </xf>
    <xf numFmtId="179" fontId="7" fillId="35" borderId="26" xfId="61" applyNumberFormat="1" applyFont="1" applyFill="1" applyBorder="1" applyAlignment="1">
      <alignment shrinkToFit="1"/>
      <protection/>
    </xf>
    <xf numFmtId="180" fontId="9" fillId="0" borderId="10" xfId="48" applyNumberFormat="1" applyFont="1" applyFill="1" applyBorder="1" applyAlignment="1">
      <alignment horizontal="center" vertical="center" shrinkToFit="1"/>
    </xf>
    <xf numFmtId="180" fontId="9" fillId="0" borderId="10" xfId="48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vertical="center"/>
    </xf>
    <xf numFmtId="0" fontId="7" fillId="0" borderId="10" xfId="61" applyFont="1" applyFill="1" applyBorder="1" applyAlignment="1">
      <alignment horizontal="left" shrinkToFit="1"/>
      <protection/>
    </xf>
    <xf numFmtId="0" fontId="7" fillId="0" borderId="11" xfId="61" applyFont="1" applyFill="1" applyBorder="1" applyAlignment="1">
      <alignment horizontal="center" shrinkToFit="1"/>
      <protection/>
    </xf>
    <xf numFmtId="0" fontId="7" fillId="0" borderId="14" xfId="61" applyFont="1" applyFill="1" applyBorder="1" applyAlignment="1">
      <alignment shrinkToFit="1"/>
      <protection/>
    </xf>
    <xf numFmtId="0" fontId="7" fillId="34" borderId="25" xfId="61" applyFont="1" applyFill="1" applyBorder="1" applyAlignment="1">
      <alignment horizontal="center" shrinkToFit="1"/>
      <protection/>
    </xf>
    <xf numFmtId="179" fontId="7" fillId="34" borderId="25" xfId="50" applyNumberFormat="1" applyFont="1" applyFill="1" applyBorder="1" applyAlignment="1">
      <alignment horizontal="right" shrinkToFit="1"/>
    </xf>
    <xf numFmtId="38" fontId="42" fillId="36" borderId="38" xfId="48" applyFont="1" applyFill="1" applyBorder="1" applyAlignment="1">
      <alignment vertical="center"/>
    </xf>
    <xf numFmtId="176" fontId="48" fillId="36" borderId="39" xfId="0" applyNumberFormat="1" applyFont="1" applyFill="1" applyBorder="1" applyAlignment="1">
      <alignment vertical="center"/>
    </xf>
    <xf numFmtId="179" fontId="4" fillId="35" borderId="17" xfId="61" applyNumberFormat="1" applyFill="1" applyBorder="1" applyAlignment="1">
      <alignment horizontal="right"/>
      <protection/>
    </xf>
    <xf numFmtId="0" fontId="7" fillId="0" borderId="0" xfId="65" applyFill="1" applyBorder="1" applyAlignment="1">
      <alignment horizontal="center" vertical="center"/>
      <protection/>
    </xf>
    <xf numFmtId="0" fontId="4" fillId="0" borderId="0" xfId="63" applyFill="1" applyBorder="1" applyAlignment="1">
      <alignment horizontal="center" vertical="center"/>
      <protection/>
    </xf>
    <xf numFmtId="182" fontId="7" fillId="34" borderId="14" xfId="61" applyNumberFormat="1" applyFont="1" applyFill="1" applyBorder="1">
      <alignment/>
      <protection/>
    </xf>
    <xf numFmtId="182" fontId="7" fillId="0" borderId="14" xfId="61" applyNumberFormat="1" applyFont="1" applyFill="1" applyBorder="1">
      <alignment/>
      <protection/>
    </xf>
    <xf numFmtId="182" fontId="7" fillId="34" borderId="20" xfId="61" applyNumberFormat="1" applyFont="1" applyFill="1" applyBorder="1">
      <alignment/>
      <protection/>
    </xf>
    <xf numFmtId="182" fontId="7" fillId="35" borderId="26" xfId="61" applyNumberFormat="1" applyFont="1" applyFill="1" applyBorder="1">
      <alignment/>
      <protection/>
    </xf>
    <xf numFmtId="0" fontId="7" fillId="0" borderId="0" xfId="65" applyFill="1" applyBorder="1" applyAlignment="1">
      <alignment horizontal="center" vertical="center"/>
      <protection/>
    </xf>
    <xf numFmtId="0" fontId="4" fillId="0" borderId="0" xfId="63" applyFill="1" applyBorder="1" applyAlignment="1">
      <alignment horizontal="center" vertical="center"/>
      <protection/>
    </xf>
    <xf numFmtId="179" fontId="7" fillId="38" borderId="28" xfId="63" applyNumberFormat="1" applyFont="1" applyFill="1" applyBorder="1">
      <alignment/>
      <protection/>
    </xf>
    <xf numFmtId="179" fontId="7" fillId="0" borderId="28" xfId="63" applyNumberFormat="1" applyFont="1" applyFill="1" applyBorder="1">
      <alignment/>
      <protection/>
    </xf>
    <xf numFmtId="179" fontId="7" fillId="38" borderId="34" xfId="63" applyNumberFormat="1" applyFont="1" applyFill="1" applyBorder="1">
      <alignment/>
      <protection/>
    </xf>
    <xf numFmtId="179" fontId="7" fillId="35" borderId="26" xfId="63" applyNumberFormat="1" applyFont="1" applyFill="1" applyBorder="1">
      <alignment/>
      <protection/>
    </xf>
    <xf numFmtId="0" fontId="7" fillId="0" borderId="0" xfId="65" applyFill="1" applyBorder="1" applyAlignment="1">
      <alignment horizontal="center" vertical="center"/>
      <protection/>
    </xf>
    <xf numFmtId="0" fontId="4" fillId="0" borderId="0" xfId="63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79" fontId="7" fillId="34" borderId="20" xfId="63" applyNumberFormat="1" applyFont="1" applyFill="1" applyBorder="1" applyAlignment="1">
      <alignment vertical="center" shrinkToFit="1"/>
      <protection/>
    </xf>
    <xf numFmtId="179" fontId="7" fillId="35" borderId="26" xfId="63" applyNumberFormat="1" applyFont="1" applyFill="1" applyBorder="1" applyAlignment="1">
      <alignment vertical="center" shrinkToFit="1"/>
      <protection/>
    </xf>
    <xf numFmtId="179" fontId="7" fillId="34" borderId="20" xfId="63" applyNumberFormat="1" applyFont="1" applyFill="1" applyBorder="1">
      <alignment/>
      <protection/>
    </xf>
    <xf numFmtId="179" fontId="7" fillId="38" borderId="20" xfId="63" applyNumberFormat="1" applyFont="1" applyFill="1" applyBorder="1">
      <alignment/>
      <protection/>
    </xf>
    <xf numFmtId="0" fontId="42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9" fontId="7" fillId="38" borderId="20" xfId="63" applyNumberFormat="1" applyFont="1" applyFill="1" applyBorder="1" applyAlignment="1">
      <alignment vertical="center" shrinkToFit="1"/>
      <protection/>
    </xf>
    <xf numFmtId="179" fontId="7" fillId="0" borderId="13" xfId="50" applyNumberFormat="1" applyFont="1" applyFill="1" applyBorder="1" applyAlignment="1">
      <alignment horizontal="center" vertical="center" shrinkToFit="1"/>
    </xf>
    <xf numFmtId="179" fontId="7" fillId="0" borderId="13" xfId="50" applyNumberFormat="1" applyFont="1" applyFill="1" applyBorder="1" applyAlignment="1">
      <alignment horizontal="right" shrinkToFit="1"/>
    </xf>
    <xf numFmtId="179" fontId="7" fillId="34" borderId="40" xfId="50" applyNumberFormat="1" applyFont="1" applyFill="1" applyBorder="1" applyAlignment="1">
      <alignment horizontal="right" shrinkToFit="1"/>
    </xf>
    <xf numFmtId="0" fontId="9" fillId="0" borderId="12" xfId="61" applyNumberFormat="1" applyFont="1" applyFill="1" applyBorder="1" applyAlignment="1">
      <alignment horizontal="center" vertical="center" wrapText="1" shrinkToFit="1"/>
      <protection/>
    </xf>
    <xf numFmtId="176" fontId="47" fillId="33" borderId="32" xfId="0" applyNumberFormat="1" applyFont="1" applyFill="1" applyBorder="1" applyAlignment="1">
      <alignment vertical="center"/>
    </xf>
    <xf numFmtId="176" fontId="47" fillId="34" borderId="32" xfId="0" applyNumberFormat="1" applyFont="1" applyFill="1" applyBorder="1" applyAlignment="1">
      <alignment vertical="center"/>
    </xf>
    <xf numFmtId="176" fontId="47" fillId="37" borderId="32" xfId="0" applyNumberFormat="1" applyFont="1" applyFill="1" applyBorder="1" applyAlignment="1">
      <alignment vertical="center"/>
    </xf>
    <xf numFmtId="176" fontId="47" fillId="34" borderId="35" xfId="0" applyNumberFormat="1" applyFont="1" applyFill="1" applyBorder="1" applyAlignment="1">
      <alignment vertical="center"/>
    </xf>
    <xf numFmtId="0" fontId="48" fillId="36" borderId="41" xfId="0" applyNumberFormat="1" applyFont="1" applyFill="1" applyBorder="1" applyAlignment="1">
      <alignment vertical="center"/>
    </xf>
    <xf numFmtId="179" fontId="7" fillId="0" borderId="13" xfId="61" applyNumberFormat="1" applyFont="1" applyFill="1" applyBorder="1" applyAlignment="1">
      <alignment horizontal="center" vertical="center" shrinkToFit="1"/>
      <protection/>
    </xf>
    <xf numFmtId="179" fontId="7" fillId="33" borderId="13" xfId="61" applyNumberFormat="1" applyFont="1" applyFill="1" applyBorder="1" applyAlignment="1">
      <alignment shrinkToFit="1"/>
      <protection/>
    </xf>
    <xf numFmtId="179" fontId="7" fillId="34" borderId="13" xfId="61" applyNumberFormat="1" applyFont="1" applyFill="1" applyBorder="1" applyAlignment="1">
      <alignment shrinkToFit="1"/>
      <protection/>
    </xf>
    <xf numFmtId="179" fontId="7" fillId="37" borderId="13" xfId="61" applyNumberFormat="1" applyFont="1" applyFill="1" applyBorder="1" applyAlignment="1">
      <alignment shrinkToFit="1"/>
      <protection/>
    </xf>
    <xf numFmtId="179" fontId="7" fillId="0" borderId="13" xfId="61" applyNumberFormat="1" applyFont="1" applyFill="1" applyBorder="1" applyAlignment="1">
      <alignment shrinkToFit="1"/>
      <protection/>
    </xf>
    <xf numFmtId="179" fontId="9" fillId="34" borderId="40" xfId="61" applyNumberFormat="1" applyFont="1" applyFill="1" applyBorder="1" applyAlignment="1">
      <alignment shrinkToFit="1"/>
      <protection/>
    </xf>
    <xf numFmtId="179" fontId="4" fillId="35" borderId="18" xfId="61" applyNumberFormat="1" applyFill="1" applyBorder="1">
      <alignment/>
      <protection/>
    </xf>
    <xf numFmtId="0" fontId="9" fillId="0" borderId="12" xfId="61" applyFont="1" applyFill="1" applyBorder="1" applyAlignment="1">
      <alignment horizontal="center" vertical="center" wrapText="1" shrinkToFit="1"/>
      <protection/>
    </xf>
    <xf numFmtId="176" fontId="48" fillId="36" borderId="41" xfId="0" applyNumberFormat="1" applyFont="1" applyFill="1" applyBorder="1" applyAlignment="1">
      <alignment vertical="center"/>
    </xf>
    <xf numFmtId="0" fontId="7" fillId="0" borderId="42" xfId="61" applyFont="1" applyFill="1" applyBorder="1" applyAlignment="1">
      <alignment horizontal="center" vertical="center" wrapText="1" shrinkToFit="1"/>
      <protection/>
    </xf>
    <xf numFmtId="0" fontId="7" fillId="0" borderId="22" xfId="61" applyFont="1" applyFill="1" applyBorder="1" applyAlignment="1">
      <alignment horizontal="center" vertical="center" wrapText="1" shrinkToFit="1"/>
      <protection/>
    </xf>
    <xf numFmtId="0" fontId="7" fillId="0" borderId="43" xfId="61" applyFont="1" applyFill="1" applyBorder="1" applyAlignment="1">
      <alignment horizontal="center" vertical="center" wrapText="1" shrinkToFit="1"/>
      <protection/>
    </xf>
    <xf numFmtId="0" fontId="7" fillId="35" borderId="38" xfId="61" applyNumberFormat="1" applyFont="1" applyFill="1" applyBorder="1" applyAlignment="1">
      <alignment horizontal="center" shrinkToFit="1"/>
      <protection/>
    </xf>
    <xf numFmtId="0" fontId="7" fillId="35" borderId="36" xfId="61" applyNumberFormat="1" applyFont="1" applyFill="1" applyBorder="1" applyAlignment="1">
      <alignment horizontal="center" shrinkToFit="1"/>
      <protection/>
    </xf>
    <xf numFmtId="0" fontId="7" fillId="35" borderId="39" xfId="61" applyNumberFormat="1" applyFont="1" applyFill="1" applyBorder="1" applyAlignment="1">
      <alignment horizontal="center" shrinkToFit="1"/>
      <protection/>
    </xf>
    <xf numFmtId="0" fontId="0" fillId="0" borderId="44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45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43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178" fontId="7" fillId="0" borderId="42" xfId="61" applyNumberFormat="1" applyFont="1" applyFill="1" applyBorder="1" applyAlignment="1">
      <alignment horizontal="center" vertical="center" wrapText="1" shrinkToFit="1"/>
      <protection/>
    </xf>
    <xf numFmtId="178" fontId="7" fillId="0" borderId="22" xfId="61" applyNumberFormat="1" applyFont="1" applyFill="1" applyBorder="1" applyAlignment="1">
      <alignment horizontal="center" vertical="center" wrapText="1" shrinkToFit="1"/>
      <protection/>
    </xf>
    <xf numFmtId="178" fontId="7" fillId="0" borderId="43" xfId="61" applyNumberFormat="1" applyFont="1" applyFill="1" applyBorder="1" applyAlignment="1">
      <alignment horizontal="center" vertical="center" wrapText="1" shrinkToFit="1"/>
      <protection/>
    </xf>
    <xf numFmtId="0" fontId="7" fillId="0" borderId="21" xfId="61" applyFont="1" applyFill="1" applyBorder="1" applyAlignment="1">
      <alignment horizontal="center" vertical="center" wrapText="1" shrinkToFit="1"/>
      <protection/>
    </xf>
    <xf numFmtId="0" fontId="7" fillId="35" borderId="38" xfId="61" applyFont="1" applyFill="1" applyBorder="1" applyAlignment="1">
      <alignment horizontal="center" shrinkToFit="1"/>
      <protection/>
    </xf>
    <xf numFmtId="0" fontId="7" fillId="35" borderId="36" xfId="61" applyFont="1" applyFill="1" applyBorder="1" applyAlignment="1">
      <alignment horizontal="center" shrinkToFit="1"/>
      <protection/>
    </xf>
    <xf numFmtId="0" fontId="7" fillId="35" borderId="39" xfId="61" applyFont="1" applyFill="1" applyBorder="1" applyAlignment="1">
      <alignment horizontal="center" shrinkToFit="1"/>
      <protection/>
    </xf>
    <xf numFmtId="49" fontId="7" fillId="0" borderId="21" xfId="61" applyNumberFormat="1" applyFont="1" applyFill="1" applyBorder="1" applyAlignment="1">
      <alignment horizontal="left" vertical="center" shrinkToFit="1"/>
      <protection/>
    </xf>
    <xf numFmtId="49" fontId="7" fillId="0" borderId="10" xfId="61" applyNumberFormat="1" applyFont="1" applyFill="1" applyBorder="1" applyAlignment="1">
      <alignment horizontal="left" vertical="center" shrinkToFit="1"/>
      <protection/>
    </xf>
    <xf numFmtId="49" fontId="7" fillId="0" borderId="22" xfId="61" applyNumberFormat="1" applyFont="1" applyFill="1" applyBorder="1" applyAlignment="1">
      <alignment horizontal="center" vertical="center" shrinkToFit="1"/>
      <protection/>
    </xf>
    <xf numFmtId="49" fontId="7" fillId="0" borderId="11" xfId="61" applyNumberFormat="1" applyFont="1" applyFill="1" applyBorder="1" applyAlignment="1">
      <alignment horizontal="center" vertical="center" shrinkToFit="1"/>
      <protection/>
    </xf>
    <xf numFmtId="49" fontId="7" fillId="0" borderId="23" xfId="61" applyNumberFormat="1" applyFont="1" applyFill="1" applyBorder="1" applyAlignment="1">
      <alignment horizontal="center" vertical="center" shrinkToFit="1"/>
      <protection/>
    </xf>
    <xf numFmtId="49" fontId="7" fillId="0" borderId="14" xfId="61" applyNumberFormat="1" applyFont="1" applyFill="1" applyBorder="1" applyAlignment="1">
      <alignment horizontal="center" vertical="center" shrinkToFit="1"/>
      <protection/>
    </xf>
    <xf numFmtId="0" fontId="48" fillId="35" borderId="38" xfId="0" applyFont="1" applyFill="1" applyBorder="1" applyAlignment="1">
      <alignment horizontal="center" vertical="center"/>
    </xf>
    <xf numFmtId="0" fontId="48" fillId="35" borderId="36" xfId="0" applyFont="1" applyFill="1" applyBorder="1" applyAlignment="1">
      <alignment horizontal="center" vertical="center"/>
    </xf>
    <xf numFmtId="0" fontId="48" fillId="35" borderId="37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horizontal="center" vertical="center"/>
    </xf>
    <xf numFmtId="0" fontId="48" fillId="36" borderId="17" xfId="0" applyFont="1" applyFill="1" applyBorder="1" applyAlignment="1">
      <alignment horizontal="center" vertical="center"/>
    </xf>
    <xf numFmtId="0" fontId="48" fillId="36" borderId="38" xfId="0" applyFont="1" applyFill="1" applyBorder="1" applyAlignment="1">
      <alignment horizontal="center" vertical="center"/>
    </xf>
    <xf numFmtId="0" fontId="48" fillId="36" borderId="36" xfId="0" applyFont="1" applyFill="1" applyBorder="1" applyAlignment="1">
      <alignment horizontal="center" vertical="center"/>
    </xf>
    <xf numFmtId="0" fontId="48" fillId="36" borderId="37" xfId="0" applyFont="1" applyFill="1" applyBorder="1" applyAlignment="1">
      <alignment horizontal="center" vertical="center"/>
    </xf>
    <xf numFmtId="0" fontId="42" fillId="36" borderId="38" xfId="0" applyFont="1" applyFill="1" applyBorder="1" applyAlignment="1">
      <alignment horizontal="center" vertical="center"/>
    </xf>
    <xf numFmtId="0" fontId="42" fillId="36" borderId="36" xfId="0" applyFont="1" applyFill="1" applyBorder="1" applyAlignment="1">
      <alignment horizontal="center" vertical="center"/>
    </xf>
    <xf numFmtId="0" fontId="42" fillId="36" borderId="37" xfId="0" applyFont="1" applyFill="1" applyBorder="1" applyAlignment="1">
      <alignment horizontal="center" vertical="center"/>
    </xf>
    <xf numFmtId="0" fontId="7" fillId="0" borderId="0" xfId="65" applyFill="1" applyBorder="1" applyAlignment="1">
      <alignment horizontal="center" vertical="center"/>
      <protection/>
    </xf>
    <xf numFmtId="0" fontId="4" fillId="0" borderId="0" xfId="63" applyFill="1" applyBorder="1" applyAlignment="1">
      <alignment horizontal="center" vertical="center"/>
      <protection/>
    </xf>
    <xf numFmtId="0" fontId="42" fillId="36" borderId="19" xfId="0" applyFont="1" applyFill="1" applyBorder="1" applyAlignment="1">
      <alignment horizontal="center" vertical="center"/>
    </xf>
    <xf numFmtId="0" fontId="42" fillId="36" borderId="17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5" xfId="62"/>
    <cellStyle name="標準 2 6" xfId="63"/>
    <cellStyle name="標準 3" xfId="64"/>
    <cellStyle name="標準_第4表（2）品目別（輸出＆輸入）港別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11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28" sqref="N28"/>
    </sheetView>
  </sheetViews>
  <sheetFormatPr defaultColWidth="9.140625" defaultRowHeight="15" customHeight="1"/>
  <cols>
    <col min="1" max="1" width="3.28125" style="1" customWidth="1"/>
    <col min="2" max="2" width="10.57421875" style="213" customWidth="1"/>
    <col min="3" max="3" width="4.57421875" style="5" customWidth="1"/>
    <col min="4" max="4" width="40.140625" style="6" bestFit="1" customWidth="1"/>
    <col min="5" max="5" width="13.421875" style="2" bestFit="1" customWidth="1"/>
    <col min="6" max="6" width="6.421875" style="1" customWidth="1"/>
    <col min="7" max="7" width="7.421875" style="3" customWidth="1"/>
    <col min="8" max="8" width="14.140625" style="1" bestFit="1" customWidth="1"/>
    <col min="9" max="9" width="19.28125" style="1" bestFit="1" customWidth="1"/>
    <col min="10" max="10" width="6.421875" style="3" customWidth="1"/>
    <col min="11" max="11" width="7.140625" style="3" customWidth="1"/>
    <col min="12" max="12" width="19.28125" style="1" bestFit="1" customWidth="1"/>
    <col min="13" max="13" width="4.00390625" style="1" customWidth="1"/>
    <col min="14" max="14" width="13.7109375" style="1" customWidth="1"/>
    <col min="15" max="16384" width="9.00390625" style="1" customWidth="1"/>
  </cols>
  <sheetData>
    <row r="1" ht="16.5" customHeight="1">
      <c r="B1" s="195" t="s">
        <v>1296</v>
      </c>
    </row>
    <row r="2" spans="2:5" ht="15" customHeight="1">
      <c r="B2" s="209"/>
      <c r="E2" s="4"/>
    </row>
    <row r="3" spans="2:11" s="6" customFormat="1" ht="15" customHeight="1">
      <c r="B3" s="210" t="s">
        <v>0</v>
      </c>
      <c r="C3" s="5"/>
      <c r="E3" s="7"/>
      <c r="G3" s="8"/>
      <c r="J3" s="8"/>
      <c r="K3" s="8"/>
    </row>
    <row r="4" spans="2:11" s="6" customFormat="1" ht="15" customHeight="1">
      <c r="B4" s="210"/>
      <c r="C4" s="5"/>
      <c r="E4" s="7"/>
      <c r="G4" s="8"/>
      <c r="J4" s="8"/>
      <c r="K4" s="8"/>
    </row>
    <row r="5" spans="2:11" s="6" customFormat="1" ht="15" customHeight="1" thickBot="1">
      <c r="B5" s="9" t="s">
        <v>1</v>
      </c>
      <c r="C5" s="5"/>
      <c r="E5" s="7"/>
      <c r="G5" s="8"/>
      <c r="J5" s="8"/>
      <c r="K5" s="8"/>
    </row>
    <row r="6" spans="2:12" s="6" customFormat="1" ht="15" customHeight="1" thickBot="1">
      <c r="B6" s="381" t="s">
        <v>2</v>
      </c>
      <c r="C6" s="383" t="s">
        <v>3</v>
      </c>
      <c r="D6" s="385" t="s">
        <v>1297</v>
      </c>
      <c r="E6" s="387" t="s">
        <v>4</v>
      </c>
      <c r="F6" s="388"/>
      <c r="G6" s="388"/>
      <c r="H6" s="389"/>
      <c r="I6" s="375" t="s">
        <v>5</v>
      </c>
      <c r="J6" s="376"/>
      <c r="K6" s="376"/>
      <c r="L6" s="377"/>
    </row>
    <row r="7" spans="2:14" s="6" customFormat="1" ht="15" customHeight="1">
      <c r="B7" s="382"/>
      <c r="C7" s="384"/>
      <c r="D7" s="386"/>
      <c r="E7" s="10">
        <v>2016</v>
      </c>
      <c r="F7" s="11" t="s">
        <v>6</v>
      </c>
      <c r="G7" s="284" t="s">
        <v>7</v>
      </c>
      <c r="H7" s="12">
        <v>2015</v>
      </c>
      <c r="I7" s="285">
        <v>2016</v>
      </c>
      <c r="J7" s="13" t="s">
        <v>7</v>
      </c>
      <c r="K7" s="14" t="s">
        <v>8</v>
      </c>
      <c r="L7" s="15">
        <v>2015</v>
      </c>
      <c r="M7" s="16"/>
      <c r="N7" s="16"/>
    </row>
    <row r="8" spans="2:12" s="6" customFormat="1" ht="15" customHeight="1">
      <c r="B8" s="214" t="s">
        <v>9</v>
      </c>
      <c r="C8" s="215">
        <v>1</v>
      </c>
      <c r="D8" s="286" t="s">
        <v>10</v>
      </c>
      <c r="E8" s="287"/>
      <c r="F8" s="17"/>
      <c r="G8" s="288">
        <f aca="true" t="shared" si="0" ref="G8:G71">IF(E8="","",E8/H8*100)</f>
      </c>
      <c r="H8" s="289"/>
      <c r="I8" s="287">
        <v>33130251</v>
      </c>
      <c r="J8" s="19">
        <f aca="true" t="shared" si="1" ref="J8:J71">I8/L8*100</f>
        <v>100.13189927889259</v>
      </c>
      <c r="K8" s="20">
        <f>I8/14112640692*100</f>
        <v>0.23475585982133357</v>
      </c>
      <c r="L8" s="289">
        <v>33086610</v>
      </c>
    </row>
    <row r="9" spans="2:12" s="6" customFormat="1" ht="15" customHeight="1">
      <c r="B9" s="216" t="s">
        <v>11</v>
      </c>
      <c r="C9" s="217">
        <v>2</v>
      </c>
      <c r="D9" s="290" t="s">
        <v>12</v>
      </c>
      <c r="E9" s="291">
        <v>114733</v>
      </c>
      <c r="F9" s="21" t="s">
        <v>13</v>
      </c>
      <c r="G9" s="292">
        <f t="shared" si="0"/>
        <v>104.99185563425392</v>
      </c>
      <c r="H9" s="293">
        <v>109278</v>
      </c>
      <c r="I9" s="291">
        <v>488921</v>
      </c>
      <c r="J9" s="23">
        <f t="shared" si="1"/>
        <v>173.0755070975964</v>
      </c>
      <c r="K9" s="24">
        <f aca="true" t="shared" si="2" ref="K9:K72">I9/14112640692*100</f>
        <v>0.003464418960777153</v>
      </c>
      <c r="L9" s="293">
        <v>282490</v>
      </c>
    </row>
    <row r="10" spans="2:12" s="6" customFormat="1" ht="15" customHeight="1">
      <c r="B10" s="216" t="s">
        <v>14</v>
      </c>
      <c r="C10" s="217">
        <v>2</v>
      </c>
      <c r="D10" s="290" t="s">
        <v>15</v>
      </c>
      <c r="E10" s="291">
        <v>1073</v>
      </c>
      <c r="F10" s="21" t="s">
        <v>16</v>
      </c>
      <c r="G10" s="292">
        <f t="shared" si="0"/>
        <v>97.10407239819004</v>
      </c>
      <c r="H10" s="293">
        <v>1105</v>
      </c>
      <c r="I10" s="291">
        <v>255950</v>
      </c>
      <c r="J10" s="23">
        <f t="shared" si="1"/>
        <v>107.40933468740295</v>
      </c>
      <c r="K10" s="24">
        <f t="shared" si="2"/>
        <v>0.0018136223091479245</v>
      </c>
      <c r="L10" s="293">
        <v>238294</v>
      </c>
    </row>
    <row r="11" spans="2:12" s="6" customFormat="1" ht="15" customHeight="1">
      <c r="B11" s="216" t="s">
        <v>17</v>
      </c>
      <c r="C11" s="217">
        <v>2</v>
      </c>
      <c r="D11" s="290" t="s">
        <v>18</v>
      </c>
      <c r="E11" s="291">
        <v>175</v>
      </c>
      <c r="F11" s="21" t="s">
        <v>16</v>
      </c>
      <c r="G11" s="292">
        <f t="shared" si="0"/>
        <v>123.2394366197183</v>
      </c>
      <c r="H11" s="293">
        <v>142</v>
      </c>
      <c r="I11" s="291">
        <v>250652</v>
      </c>
      <c r="J11" s="23">
        <f t="shared" si="1"/>
        <v>77.42553276928828</v>
      </c>
      <c r="K11" s="24">
        <f t="shared" si="2"/>
        <v>0.0017760814965131688</v>
      </c>
      <c r="L11" s="293">
        <v>323733</v>
      </c>
    </row>
    <row r="12" spans="2:12" s="6" customFormat="1" ht="15" customHeight="1">
      <c r="B12" s="218" t="s">
        <v>19</v>
      </c>
      <c r="C12" s="219">
        <v>3</v>
      </c>
      <c r="D12" s="294" t="s">
        <v>20</v>
      </c>
      <c r="E12" s="295">
        <v>57</v>
      </c>
      <c r="F12" s="25" t="s">
        <v>16</v>
      </c>
      <c r="G12" s="296">
        <f t="shared" si="0"/>
        <v>162.85714285714286</v>
      </c>
      <c r="H12" s="297">
        <v>35</v>
      </c>
      <c r="I12" s="295">
        <v>54107</v>
      </c>
      <c r="J12" s="29">
        <f t="shared" si="1"/>
        <v>130.2214199759326</v>
      </c>
      <c r="K12" s="30">
        <f t="shared" si="2"/>
        <v>0.0003833938749016087</v>
      </c>
      <c r="L12" s="297">
        <v>41550</v>
      </c>
    </row>
    <row r="13" spans="2:15" s="6" customFormat="1" ht="15" customHeight="1">
      <c r="B13" s="216" t="s">
        <v>21</v>
      </c>
      <c r="C13" s="217">
        <v>2</v>
      </c>
      <c r="D13" s="290" t="s">
        <v>22</v>
      </c>
      <c r="E13" s="291">
        <v>11443</v>
      </c>
      <c r="F13" s="21" t="s">
        <v>16</v>
      </c>
      <c r="G13" s="292">
        <f t="shared" si="0"/>
        <v>75.89706174968495</v>
      </c>
      <c r="H13" s="293">
        <v>15077</v>
      </c>
      <c r="I13" s="291">
        <v>3834823</v>
      </c>
      <c r="J13" s="23">
        <f t="shared" si="1"/>
        <v>89.65702908482017</v>
      </c>
      <c r="K13" s="24">
        <f t="shared" si="2"/>
        <v>0.027172965596536706</v>
      </c>
      <c r="L13" s="293">
        <v>4277214</v>
      </c>
      <c r="O13" s="298"/>
    </row>
    <row r="14" spans="2:12" s="6" customFormat="1" ht="15" customHeight="1">
      <c r="B14" s="218" t="s">
        <v>23</v>
      </c>
      <c r="C14" s="219">
        <v>3</v>
      </c>
      <c r="D14" s="294" t="s">
        <v>24</v>
      </c>
      <c r="E14" s="295">
        <v>10407</v>
      </c>
      <c r="F14" s="25" t="s">
        <v>16</v>
      </c>
      <c r="G14" s="296">
        <f t="shared" si="0"/>
        <v>72.99572140001402</v>
      </c>
      <c r="H14" s="297">
        <v>14257</v>
      </c>
      <c r="I14" s="295">
        <v>2001325</v>
      </c>
      <c r="J14" s="29">
        <f t="shared" si="1"/>
        <v>69.38865726494986</v>
      </c>
      <c r="K14" s="30">
        <f t="shared" si="2"/>
        <v>0.014181080944932483</v>
      </c>
      <c r="L14" s="297">
        <v>2884225</v>
      </c>
    </row>
    <row r="15" spans="2:12" s="6" customFormat="1" ht="15" customHeight="1">
      <c r="B15" s="218" t="s">
        <v>25</v>
      </c>
      <c r="C15" s="219">
        <v>4</v>
      </c>
      <c r="D15" s="294" t="s">
        <v>26</v>
      </c>
      <c r="E15" s="295">
        <v>10144</v>
      </c>
      <c r="F15" s="25" t="s">
        <v>16</v>
      </c>
      <c r="G15" s="296">
        <f t="shared" si="0"/>
        <v>72.53485877726135</v>
      </c>
      <c r="H15" s="297">
        <v>13985</v>
      </c>
      <c r="I15" s="295">
        <v>1401262</v>
      </c>
      <c r="J15" s="29">
        <f t="shared" si="1"/>
        <v>61.15175980274499</v>
      </c>
      <c r="K15" s="30">
        <f t="shared" si="2"/>
        <v>0.009929126876972998</v>
      </c>
      <c r="L15" s="297">
        <v>2291450</v>
      </c>
    </row>
    <row r="16" spans="2:12" s="6" customFormat="1" ht="15" customHeight="1">
      <c r="B16" s="218" t="s">
        <v>27</v>
      </c>
      <c r="C16" s="219">
        <v>5</v>
      </c>
      <c r="D16" s="294" t="s">
        <v>28</v>
      </c>
      <c r="E16" s="295">
        <v>304</v>
      </c>
      <c r="F16" s="25" t="s">
        <v>16</v>
      </c>
      <c r="G16" s="296">
        <f t="shared" si="0"/>
        <v>10133.333333333332</v>
      </c>
      <c r="H16" s="297">
        <v>3</v>
      </c>
      <c r="I16" s="295">
        <v>28874</v>
      </c>
      <c r="J16" s="29">
        <f t="shared" si="1"/>
        <v>6777.934272300469</v>
      </c>
      <c r="K16" s="30">
        <f t="shared" si="2"/>
        <v>0.00020459672027480823</v>
      </c>
      <c r="L16" s="297">
        <v>426</v>
      </c>
    </row>
    <row r="17" spans="2:12" s="6" customFormat="1" ht="13.5">
      <c r="B17" s="211" t="s">
        <v>29</v>
      </c>
      <c r="C17" s="26">
        <v>5</v>
      </c>
      <c r="D17" s="299" t="s">
        <v>30</v>
      </c>
      <c r="E17" s="295">
        <v>7</v>
      </c>
      <c r="F17" s="27" t="s">
        <v>16</v>
      </c>
      <c r="G17" s="296">
        <f t="shared" si="0"/>
        <v>233.33333333333334</v>
      </c>
      <c r="H17" s="297">
        <v>3</v>
      </c>
      <c r="I17" s="295">
        <v>9243</v>
      </c>
      <c r="J17" s="29">
        <f t="shared" si="1"/>
        <v>190.53803339517626</v>
      </c>
      <c r="K17" s="30">
        <f t="shared" si="2"/>
        <v>6.549447549698873E-05</v>
      </c>
      <c r="L17" s="297">
        <v>4851</v>
      </c>
    </row>
    <row r="18" spans="2:12" s="6" customFormat="1" ht="13.5">
      <c r="B18" s="218" t="s">
        <v>31</v>
      </c>
      <c r="C18" s="219">
        <v>5</v>
      </c>
      <c r="D18" s="294" t="s">
        <v>32</v>
      </c>
      <c r="E18" s="295">
        <v>1200</v>
      </c>
      <c r="F18" s="25" t="s">
        <v>33</v>
      </c>
      <c r="G18" s="300" t="s">
        <v>932</v>
      </c>
      <c r="H18" s="297">
        <v>0</v>
      </c>
      <c r="I18" s="295">
        <v>1496</v>
      </c>
      <c r="J18" s="301" t="s">
        <v>932</v>
      </c>
      <c r="K18" s="30">
        <f t="shared" si="2"/>
        <v>1.0600425764740359E-05</v>
      </c>
      <c r="L18" s="297">
        <v>0</v>
      </c>
    </row>
    <row r="19" spans="2:12" s="6" customFormat="1" ht="13.5">
      <c r="B19" s="218" t="s">
        <v>34</v>
      </c>
      <c r="C19" s="219">
        <v>4</v>
      </c>
      <c r="D19" s="294" t="s">
        <v>35</v>
      </c>
      <c r="E19" s="295">
        <v>259</v>
      </c>
      <c r="F19" s="25" t="s">
        <v>16</v>
      </c>
      <c r="G19" s="296">
        <f t="shared" si="0"/>
        <v>95.5719557195572</v>
      </c>
      <c r="H19" s="297">
        <v>271</v>
      </c>
      <c r="I19" s="295">
        <v>591548</v>
      </c>
      <c r="J19" s="29">
        <f t="shared" si="1"/>
        <v>99.88939603480563</v>
      </c>
      <c r="K19" s="30">
        <f t="shared" si="2"/>
        <v>0.004191618088422881</v>
      </c>
      <c r="L19" s="297">
        <v>592203</v>
      </c>
    </row>
    <row r="20" spans="2:12" s="6" customFormat="1" ht="13.5">
      <c r="B20" s="218" t="s">
        <v>36</v>
      </c>
      <c r="C20" s="219">
        <v>3</v>
      </c>
      <c r="D20" s="294" t="s">
        <v>37</v>
      </c>
      <c r="E20" s="295">
        <v>1035</v>
      </c>
      <c r="F20" s="25" t="s">
        <v>16</v>
      </c>
      <c r="G20" s="296">
        <f t="shared" si="0"/>
        <v>126.99386503067484</v>
      </c>
      <c r="H20" s="297">
        <v>815</v>
      </c>
      <c r="I20" s="295">
        <v>1833498</v>
      </c>
      <c r="J20" s="29">
        <f t="shared" si="1"/>
        <v>131.6232935077018</v>
      </c>
      <c r="K20" s="30">
        <f t="shared" si="2"/>
        <v>0.012991884651604224</v>
      </c>
      <c r="L20" s="297">
        <v>1392989</v>
      </c>
    </row>
    <row r="21" spans="2:12" s="6" customFormat="1" ht="13.5">
      <c r="B21" s="218" t="s">
        <v>38</v>
      </c>
      <c r="C21" s="219">
        <v>4</v>
      </c>
      <c r="D21" s="294" t="s">
        <v>39</v>
      </c>
      <c r="E21" s="295">
        <v>109663</v>
      </c>
      <c r="F21" s="25" t="s">
        <v>33</v>
      </c>
      <c r="G21" s="296">
        <f t="shared" si="0"/>
        <v>154.33537400605164</v>
      </c>
      <c r="H21" s="297">
        <v>71055</v>
      </c>
      <c r="I21" s="295">
        <v>252646</v>
      </c>
      <c r="J21" s="29">
        <f t="shared" si="1"/>
        <v>133.99416600371254</v>
      </c>
      <c r="K21" s="30">
        <f t="shared" si="2"/>
        <v>0.0017902106736354228</v>
      </c>
      <c r="L21" s="297">
        <v>188550</v>
      </c>
    </row>
    <row r="22" spans="2:12" s="6" customFormat="1" ht="13.5">
      <c r="B22" s="220" t="s">
        <v>40</v>
      </c>
      <c r="C22" s="221">
        <v>5</v>
      </c>
      <c r="D22" s="302" t="s">
        <v>41</v>
      </c>
      <c r="E22" s="295">
        <v>1339</v>
      </c>
      <c r="F22" s="25" t="s">
        <v>33</v>
      </c>
      <c r="G22" s="296">
        <f t="shared" si="0"/>
        <v>211.53238546603475</v>
      </c>
      <c r="H22" s="297">
        <v>633</v>
      </c>
      <c r="I22" s="295">
        <v>1452</v>
      </c>
      <c r="J22" s="29">
        <f t="shared" si="1"/>
        <v>327.02702702702703</v>
      </c>
      <c r="K22" s="30">
        <f t="shared" si="2"/>
        <v>1.0288648536365641E-05</v>
      </c>
      <c r="L22" s="297">
        <v>444</v>
      </c>
    </row>
    <row r="23" spans="2:12" s="6" customFormat="1" ht="13.5">
      <c r="B23" s="218" t="s">
        <v>42</v>
      </c>
      <c r="C23" s="219">
        <v>5</v>
      </c>
      <c r="D23" s="294" t="s">
        <v>43</v>
      </c>
      <c r="E23" s="295">
        <v>1737</v>
      </c>
      <c r="F23" s="25" t="s">
        <v>33</v>
      </c>
      <c r="G23" s="300" t="s">
        <v>932</v>
      </c>
      <c r="H23" s="297">
        <v>0</v>
      </c>
      <c r="I23" s="295">
        <v>1608</v>
      </c>
      <c r="J23" s="301" t="s">
        <v>932</v>
      </c>
      <c r="K23" s="30">
        <f t="shared" si="2"/>
        <v>1.1394040527876E-05</v>
      </c>
      <c r="L23" s="297">
        <v>0</v>
      </c>
    </row>
    <row r="24" spans="2:12" s="6" customFormat="1" ht="13.5">
      <c r="B24" s="222" t="s">
        <v>44</v>
      </c>
      <c r="C24" s="217">
        <v>2</v>
      </c>
      <c r="D24" s="290" t="s">
        <v>45</v>
      </c>
      <c r="E24" s="291">
        <v>30017</v>
      </c>
      <c r="F24" s="21" t="s">
        <v>16</v>
      </c>
      <c r="G24" s="292">
        <f t="shared" si="0"/>
        <v>106.29249291784701</v>
      </c>
      <c r="H24" s="293">
        <v>28240</v>
      </c>
      <c r="I24" s="291">
        <v>8686911</v>
      </c>
      <c r="J24" s="23">
        <f t="shared" si="1"/>
        <v>105.49188844437276</v>
      </c>
      <c r="K24" s="24">
        <f t="shared" si="2"/>
        <v>0.06155411442540537</v>
      </c>
      <c r="L24" s="293">
        <v>8234672</v>
      </c>
    </row>
    <row r="25" spans="2:12" s="6" customFormat="1" ht="13.5">
      <c r="B25" s="218" t="s">
        <v>46</v>
      </c>
      <c r="C25" s="219">
        <v>3</v>
      </c>
      <c r="D25" s="294" t="s">
        <v>47</v>
      </c>
      <c r="E25" s="295">
        <v>17357</v>
      </c>
      <c r="F25" s="25" t="s">
        <v>16</v>
      </c>
      <c r="G25" s="296">
        <f t="shared" si="0"/>
        <v>105.18756439003695</v>
      </c>
      <c r="H25" s="297">
        <v>16501</v>
      </c>
      <c r="I25" s="295">
        <v>763390</v>
      </c>
      <c r="J25" s="29">
        <f t="shared" si="1"/>
        <v>97.60672439100482</v>
      </c>
      <c r="K25" s="30">
        <f t="shared" si="2"/>
        <v>0.005409264053840335</v>
      </c>
      <c r="L25" s="297">
        <v>782108</v>
      </c>
    </row>
    <row r="26" spans="2:12" s="6" customFormat="1" ht="13.5">
      <c r="B26" s="218" t="s">
        <v>48</v>
      </c>
      <c r="C26" s="219">
        <v>3</v>
      </c>
      <c r="D26" s="294" t="s">
        <v>49</v>
      </c>
      <c r="E26" s="295">
        <v>2942</v>
      </c>
      <c r="F26" s="25" t="s">
        <v>16</v>
      </c>
      <c r="G26" s="296">
        <f t="shared" si="0"/>
        <v>100.71893187264635</v>
      </c>
      <c r="H26" s="297">
        <v>2921</v>
      </c>
      <c r="I26" s="295">
        <v>244702</v>
      </c>
      <c r="J26" s="29">
        <f t="shared" si="1"/>
        <v>124.44035353586722</v>
      </c>
      <c r="K26" s="30">
        <f t="shared" si="2"/>
        <v>0.0017339207122215878</v>
      </c>
      <c r="L26" s="297">
        <v>196642</v>
      </c>
    </row>
    <row r="27" spans="2:12" s="6" customFormat="1" ht="13.5">
      <c r="B27" s="216" t="s">
        <v>50</v>
      </c>
      <c r="C27" s="217">
        <v>2</v>
      </c>
      <c r="D27" s="290" t="s">
        <v>51</v>
      </c>
      <c r="E27" s="291">
        <v>2780165</v>
      </c>
      <c r="F27" s="21" t="s">
        <v>33</v>
      </c>
      <c r="G27" s="292">
        <f t="shared" si="0"/>
        <v>96.21482873219568</v>
      </c>
      <c r="H27" s="293">
        <v>2889539</v>
      </c>
      <c r="I27" s="291">
        <v>1942917</v>
      </c>
      <c r="J27" s="23">
        <f t="shared" si="1"/>
        <v>96.57461117490045</v>
      </c>
      <c r="K27" s="24">
        <f t="shared" si="2"/>
        <v>0.013767210845957247</v>
      </c>
      <c r="L27" s="293">
        <v>2011830</v>
      </c>
    </row>
    <row r="28" spans="2:12" s="6" customFormat="1" ht="13.5">
      <c r="B28" s="218" t="s">
        <v>52</v>
      </c>
      <c r="C28" s="219">
        <v>3</v>
      </c>
      <c r="D28" s="294" t="s">
        <v>53</v>
      </c>
      <c r="E28" s="295">
        <v>1609348</v>
      </c>
      <c r="F28" s="25" t="s">
        <v>33</v>
      </c>
      <c r="G28" s="296">
        <f t="shared" si="0"/>
        <v>95.42203707195365</v>
      </c>
      <c r="H28" s="297">
        <v>1686558</v>
      </c>
      <c r="I28" s="295">
        <v>1182913</v>
      </c>
      <c r="J28" s="29">
        <f t="shared" si="1"/>
        <v>97.02465903535796</v>
      </c>
      <c r="K28" s="30">
        <f t="shared" si="2"/>
        <v>0.008381939467009566</v>
      </c>
      <c r="L28" s="297">
        <v>1219188</v>
      </c>
    </row>
    <row r="29" spans="2:12" s="6" customFormat="1" ht="13.5">
      <c r="B29" s="218" t="s">
        <v>54</v>
      </c>
      <c r="C29" s="219">
        <v>4</v>
      </c>
      <c r="D29" s="294" t="s">
        <v>55</v>
      </c>
      <c r="E29" s="295">
        <v>40</v>
      </c>
      <c r="F29" s="25" t="s">
        <v>16</v>
      </c>
      <c r="G29" s="296">
        <f t="shared" si="0"/>
        <v>55.55555555555556</v>
      </c>
      <c r="H29" s="297">
        <v>72</v>
      </c>
      <c r="I29" s="295">
        <v>24440</v>
      </c>
      <c r="J29" s="29">
        <f t="shared" si="1"/>
        <v>77.27574540740505</v>
      </c>
      <c r="K29" s="30">
        <f t="shared" si="2"/>
        <v>0.00017317807866995612</v>
      </c>
      <c r="L29" s="297">
        <v>31627</v>
      </c>
    </row>
    <row r="30" spans="2:12" s="6" customFormat="1" ht="13.5">
      <c r="B30" s="218" t="s">
        <v>56</v>
      </c>
      <c r="C30" s="219">
        <v>4</v>
      </c>
      <c r="D30" s="294" t="s">
        <v>57</v>
      </c>
      <c r="E30" s="295">
        <v>729</v>
      </c>
      <c r="F30" s="25" t="s">
        <v>16</v>
      </c>
      <c r="G30" s="296">
        <f t="shared" si="0"/>
        <v>94.18604651162791</v>
      </c>
      <c r="H30" s="297">
        <v>774</v>
      </c>
      <c r="I30" s="295">
        <v>329650</v>
      </c>
      <c r="J30" s="29">
        <f t="shared" si="1"/>
        <v>99.01807947278468</v>
      </c>
      <c r="K30" s="30">
        <f t="shared" si="2"/>
        <v>0.002335849166675574</v>
      </c>
      <c r="L30" s="297">
        <v>332919</v>
      </c>
    </row>
    <row r="31" spans="2:12" s="6" customFormat="1" ht="13.5">
      <c r="B31" s="218" t="s">
        <v>58</v>
      </c>
      <c r="C31" s="219">
        <v>4</v>
      </c>
      <c r="D31" s="294" t="s">
        <v>59</v>
      </c>
      <c r="E31" s="295">
        <v>236762</v>
      </c>
      <c r="F31" s="25" t="s">
        <v>33</v>
      </c>
      <c r="G31" s="296">
        <f t="shared" si="0"/>
        <v>89.20008439200085</v>
      </c>
      <c r="H31" s="297">
        <v>265428</v>
      </c>
      <c r="I31" s="295">
        <v>285519</v>
      </c>
      <c r="J31" s="29">
        <f t="shared" si="1"/>
        <v>75.69131662314595</v>
      </c>
      <c r="K31" s="30">
        <f t="shared" si="2"/>
        <v>0.0020231436924618333</v>
      </c>
      <c r="L31" s="297">
        <v>377215</v>
      </c>
    </row>
    <row r="32" spans="2:12" s="6" customFormat="1" ht="13.5">
      <c r="B32" s="218" t="s">
        <v>60</v>
      </c>
      <c r="C32" s="219">
        <v>3</v>
      </c>
      <c r="D32" s="294" t="s">
        <v>61</v>
      </c>
      <c r="E32" s="295">
        <v>1132312</v>
      </c>
      <c r="F32" s="25" t="s">
        <v>33</v>
      </c>
      <c r="G32" s="296">
        <f t="shared" si="0"/>
        <v>96.82390515240004</v>
      </c>
      <c r="H32" s="297">
        <v>1169455</v>
      </c>
      <c r="I32" s="295">
        <v>640527</v>
      </c>
      <c r="J32" s="29">
        <f t="shared" si="1"/>
        <v>96.94496240419427</v>
      </c>
      <c r="K32" s="30">
        <f t="shared" si="2"/>
        <v>0.004538675744526636</v>
      </c>
      <c r="L32" s="297">
        <v>660712</v>
      </c>
    </row>
    <row r="33" spans="2:12" s="6" customFormat="1" ht="13.5">
      <c r="B33" s="218" t="s">
        <v>62</v>
      </c>
      <c r="C33" s="219">
        <v>4</v>
      </c>
      <c r="D33" s="294" t="s">
        <v>63</v>
      </c>
      <c r="E33" s="295">
        <v>433</v>
      </c>
      <c r="F33" s="25" t="s">
        <v>33</v>
      </c>
      <c r="G33" s="296">
        <f t="shared" si="0"/>
        <v>208.1730769230769</v>
      </c>
      <c r="H33" s="297">
        <v>208</v>
      </c>
      <c r="I33" s="295">
        <v>4318</v>
      </c>
      <c r="J33" s="29">
        <f t="shared" si="1"/>
        <v>222.00514138817482</v>
      </c>
      <c r="K33" s="30">
        <f t="shared" si="2"/>
        <v>3.059668345731876E-05</v>
      </c>
      <c r="L33" s="297">
        <v>1945</v>
      </c>
    </row>
    <row r="34" spans="2:12" s="6" customFormat="1" ht="13.5">
      <c r="B34" s="216" t="s">
        <v>64</v>
      </c>
      <c r="C34" s="217">
        <v>2</v>
      </c>
      <c r="D34" s="290" t="s">
        <v>65</v>
      </c>
      <c r="E34" s="291">
        <v>3316</v>
      </c>
      <c r="F34" s="21" t="s">
        <v>16</v>
      </c>
      <c r="G34" s="292">
        <f t="shared" si="0"/>
        <v>100.82091821222257</v>
      </c>
      <c r="H34" s="293">
        <v>3289</v>
      </c>
      <c r="I34" s="291">
        <v>2830862</v>
      </c>
      <c r="J34" s="23">
        <f t="shared" si="1"/>
        <v>105.96554061717549</v>
      </c>
      <c r="K34" s="24">
        <f t="shared" si="2"/>
        <v>0.02005905246071151</v>
      </c>
      <c r="L34" s="293">
        <v>2671493</v>
      </c>
    </row>
    <row r="35" spans="2:12" s="6" customFormat="1" ht="13.5">
      <c r="B35" s="216" t="s">
        <v>66</v>
      </c>
      <c r="C35" s="217">
        <v>2</v>
      </c>
      <c r="D35" s="290" t="s">
        <v>67</v>
      </c>
      <c r="E35" s="291">
        <v>2231</v>
      </c>
      <c r="F35" s="21" t="s">
        <v>16</v>
      </c>
      <c r="G35" s="292">
        <f t="shared" si="0"/>
        <v>103.52668213457076</v>
      </c>
      <c r="H35" s="293">
        <v>2155</v>
      </c>
      <c r="I35" s="291">
        <v>5146100</v>
      </c>
      <c r="J35" s="23">
        <f t="shared" si="1"/>
        <v>92.7190977630556</v>
      </c>
      <c r="K35" s="24">
        <f t="shared" si="2"/>
        <v>0.03646447261225291</v>
      </c>
      <c r="L35" s="293">
        <v>5550205</v>
      </c>
    </row>
    <row r="36" spans="2:12" s="6" customFormat="1" ht="13.5">
      <c r="B36" s="218" t="s">
        <v>68</v>
      </c>
      <c r="C36" s="219">
        <v>3</v>
      </c>
      <c r="D36" s="294" t="s">
        <v>69</v>
      </c>
      <c r="E36" s="295">
        <v>804</v>
      </c>
      <c r="F36" s="25" t="s">
        <v>16</v>
      </c>
      <c r="G36" s="296">
        <f t="shared" si="0"/>
        <v>92.94797687861272</v>
      </c>
      <c r="H36" s="297">
        <v>865</v>
      </c>
      <c r="I36" s="295">
        <v>2974556</v>
      </c>
      <c r="J36" s="29">
        <f t="shared" si="1"/>
        <v>86.40241300592533</v>
      </c>
      <c r="K36" s="30">
        <f t="shared" si="2"/>
        <v>0.02107724603012234</v>
      </c>
      <c r="L36" s="297">
        <v>3442677</v>
      </c>
    </row>
    <row r="37" spans="2:12" s="6" customFormat="1" ht="13.5">
      <c r="B37" s="216" t="s">
        <v>70</v>
      </c>
      <c r="C37" s="217">
        <v>2</v>
      </c>
      <c r="D37" s="290" t="s">
        <v>71</v>
      </c>
      <c r="E37" s="291">
        <v>18784</v>
      </c>
      <c r="F37" s="21" t="s">
        <v>16</v>
      </c>
      <c r="G37" s="292">
        <f t="shared" si="0"/>
        <v>66.65247320985026</v>
      </c>
      <c r="H37" s="293">
        <v>28182</v>
      </c>
      <c r="I37" s="291">
        <v>1507964</v>
      </c>
      <c r="J37" s="23">
        <f t="shared" si="1"/>
        <v>69.7837485133578</v>
      </c>
      <c r="K37" s="24">
        <f t="shared" si="2"/>
        <v>0.010685200827473883</v>
      </c>
      <c r="L37" s="293">
        <v>2160910</v>
      </c>
    </row>
    <row r="38" spans="2:12" s="6" customFormat="1" ht="13.5">
      <c r="B38" s="218" t="s">
        <v>72</v>
      </c>
      <c r="C38" s="219">
        <v>3</v>
      </c>
      <c r="D38" s="294" t="s">
        <v>73</v>
      </c>
      <c r="E38" s="295">
        <v>3120</v>
      </c>
      <c r="F38" s="25" t="s">
        <v>16</v>
      </c>
      <c r="G38" s="296">
        <f t="shared" si="0"/>
        <v>74.12687099073413</v>
      </c>
      <c r="H38" s="297">
        <v>4209</v>
      </c>
      <c r="I38" s="295">
        <v>1199428</v>
      </c>
      <c r="J38" s="29">
        <f t="shared" si="1"/>
        <v>89.89482535973204</v>
      </c>
      <c r="K38" s="30">
        <f t="shared" si="2"/>
        <v>0.008498962215341577</v>
      </c>
      <c r="L38" s="297">
        <v>1334257</v>
      </c>
    </row>
    <row r="39" spans="2:12" s="6" customFormat="1" ht="13.5">
      <c r="B39" s="216" t="s">
        <v>74</v>
      </c>
      <c r="C39" s="217">
        <v>2</v>
      </c>
      <c r="D39" s="290" t="s">
        <v>75</v>
      </c>
      <c r="E39" s="291"/>
      <c r="F39" s="21"/>
      <c r="G39" s="292">
        <f t="shared" si="0"/>
      </c>
      <c r="H39" s="293"/>
      <c r="I39" s="291">
        <v>8185151</v>
      </c>
      <c r="J39" s="23">
        <f t="shared" si="1"/>
        <v>111.57863613208103</v>
      </c>
      <c r="K39" s="24">
        <f t="shared" si="2"/>
        <v>0.05799872028655769</v>
      </c>
      <c r="L39" s="293">
        <v>7335769</v>
      </c>
    </row>
    <row r="40" spans="2:12" s="6" customFormat="1" ht="13.5">
      <c r="B40" s="214" t="s">
        <v>76</v>
      </c>
      <c r="C40" s="215">
        <v>1</v>
      </c>
      <c r="D40" s="286" t="s">
        <v>77</v>
      </c>
      <c r="E40" s="287"/>
      <c r="F40" s="17"/>
      <c r="G40" s="288">
        <f t="shared" si="0"/>
      </c>
      <c r="H40" s="289"/>
      <c r="I40" s="287">
        <v>5458476</v>
      </c>
      <c r="J40" s="19">
        <f t="shared" si="1"/>
        <v>93.1518379074099</v>
      </c>
      <c r="K40" s="20">
        <f t="shared" si="2"/>
        <v>0.03867792087340701</v>
      </c>
      <c r="L40" s="289">
        <v>5859762</v>
      </c>
    </row>
    <row r="41" spans="2:12" s="6" customFormat="1" ht="13.5">
      <c r="B41" s="216" t="s">
        <v>78</v>
      </c>
      <c r="C41" s="217">
        <v>2</v>
      </c>
      <c r="D41" s="290" t="s">
        <v>79</v>
      </c>
      <c r="E41" s="291">
        <v>24516</v>
      </c>
      <c r="F41" s="21" t="s">
        <v>80</v>
      </c>
      <c r="G41" s="292">
        <f t="shared" si="0"/>
        <v>86.16011808533071</v>
      </c>
      <c r="H41" s="293">
        <v>28454</v>
      </c>
      <c r="I41" s="291">
        <v>4911053</v>
      </c>
      <c r="J41" s="23">
        <f t="shared" si="1"/>
        <v>86.03321606594723</v>
      </c>
      <c r="K41" s="24">
        <f t="shared" si="2"/>
        <v>0.03479896574412128</v>
      </c>
      <c r="L41" s="293">
        <v>5708322</v>
      </c>
    </row>
    <row r="42" spans="2:12" s="6" customFormat="1" ht="13.5">
      <c r="B42" s="216" t="s">
        <v>81</v>
      </c>
      <c r="C42" s="217">
        <v>2</v>
      </c>
      <c r="D42" s="290" t="s">
        <v>82</v>
      </c>
      <c r="E42" s="291">
        <v>5529313</v>
      </c>
      <c r="F42" s="21" t="s">
        <v>33</v>
      </c>
      <c r="G42" s="292">
        <f t="shared" si="0"/>
        <v>88.3381262321744</v>
      </c>
      <c r="H42" s="293">
        <v>6259260</v>
      </c>
      <c r="I42" s="291">
        <v>547423</v>
      </c>
      <c r="J42" s="23">
        <f t="shared" si="1"/>
        <v>361.4784733227681</v>
      </c>
      <c r="K42" s="24">
        <f t="shared" si="2"/>
        <v>0.0038789551292857365</v>
      </c>
      <c r="L42" s="293">
        <v>151440</v>
      </c>
    </row>
    <row r="43" spans="2:12" s="6" customFormat="1" ht="13.5">
      <c r="B43" s="218" t="s">
        <v>83</v>
      </c>
      <c r="C43" s="219">
        <v>3</v>
      </c>
      <c r="D43" s="294" t="s">
        <v>84</v>
      </c>
      <c r="E43" s="295">
        <v>5531</v>
      </c>
      <c r="F43" s="25" t="s">
        <v>16</v>
      </c>
      <c r="G43" s="296">
        <f t="shared" si="0"/>
        <v>88.35463258785943</v>
      </c>
      <c r="H43" s="297">
        <v>6260</v>
      </c>
      <c r="I43" s="295">
        <v>546689</v>
      </c>
      <c r="J43" s="29">
        <f t="shared" si="1"/>
        <v>360.99379292128896</v>
      </c>
      <c r="K43" s="30">
        <f t="shared" si="2"/>
        <v>0.003873754118248758</v>
      </c>
      <c r="L43" s="297">
        <v>151440</v>
      </c>
    </row>
    <row r="44" spans="2:12" s="6" customFormat="1" ht="13.5">
      <c r="B44" s="214" t="s">
        <v>85</v>
      </c>
      <c r="C44" s="215">
        <v>1</v>
      </c>
      <c r="D44" s="286" t="s">
        <v>86</v>
      </c>
      <c r="E44" s="287"/>
      <c r="F44" s="17"/>
      <c r="G44" s="288">
        <f t="shared" si="0"/>
      </c>
      <c r="H44" s="289"/>
      <c r="I44" s="287">
        <v>69963368</v>
      </c>
      <c r="J44" s="19">
        <f t="shared" si="1"/>
        <v>89.03837520678059</v>
      </c>
      <c r="K44" s="20">
        <f t="shared" si="2"/>
        <v>0.49574965824546197</v>
      </c>
      <c r="L44" s="289">
        <v>78576645</v>
      </c>
    </row>
    <row r="45" spans="2:12" s="6" customFormat="1" ht="13.5">
      <c r="B45" s="216" t="s">
        <v>87</v>
      </c>
      <c r="C45" s="217">
        <v>2</v>
      </c>
      <c r="D45" s="290" t="s">
        <v>88</v>
      </c>
      <c r="E45" s="291">
        <v>4728</v>
      </c>
      <c r="F45" s="21" t="s">
        <v>16</v>
      </c>
      <c r="G45" s="292">
        <f t="shared" si="0"/>
        <v>112.38412170192535</v>
      </c>
      <c r="H45" s="293">
        <v>4207</v>
      </c>
      <c r="I45" s="291">
        <v>710090</v>
      </c>
      <c r="J45" s="23">
        <f t="shared" si="1"/>
        <v>116.06267243746487</v>
      </c>
      <c r="K45" s="24">
        <f t="shared" si="2"/>
        <v>0.005031588456740963</v>
      </c>
      <c r="L45" s="293">
        <v>611816</v>
      </c>
    </row>
    <row r="46" spans="2:12" s="6" customFormat="1" ht="13.5">
      <c r="B46" s="216" t="s">
        <v>89</v>
      </c>
      <c r="C46" s="217">
        <v>2</v>
      </c>
      <c r="D46" s="290" t="s">
        <v>90</v>
      </c>
      <c r="E46" s="291">
        <v>118</v>
      </c>
      <c r="F46" s="21" t="s">
        <v>16</v>
      </c>
      <c r="G46" s="292">
        <f t="shared" si="0"/>
        <v>16.298342541436465</v>
      </c>
      <c r="H46" s="293">
        <v>724</v>
      </c>
      <c r="I46" s="291">
        <v>68222</v>
      </c>
      <c r="J46" s="23">
        <f t="shared" si="1"/>
        <v>34.635203809659195</v>
      </c>
      <c r="K46" s="24">
        <f t="shared" si="2"/>
        <v>0.0004834105925949978</v>
      </c>
      <c r="L46" s="293">
        <v>196973</v>
      </c>
    </row>
    <row r="47" spans="2:12" s="6" customFormat="1" ht="13.5">
      <c r="B47" s="216" t="s">
        <v>91</v>
      </c>
      <c r="C47" s="217">
        <v>2</v>
      </c>
      <c r="D47" s="290" t="s">
        <v>92</v>
      </c>
      <c r="E47" s="291">
        <v>28922</v>
      </c>
      <c r="F47" s="21" t="s">
        <v>16</v>
      </c>
      <c r="G47" s="292">
        <f t="shared" si="0"/>
        <v>101.54840068817808</v>
      </c>
      <c r="H47" s="293">
        <v>28481</v>
      </c>
      <c r="I47" s="291">
        <v>8061009</v>
      </c>
      <c r="J47" s="23">
        <f t="shared" si="1"/>
        <v>89.28847433405062</v>
      </c>
      <c r="K47" s="24">
        <f t="shared" si="2"/>
        <v>0.057119069180082825</v>
      </c>
      <c r="L47" s="293">
        <v>9028051</v>
      </c>
    </row>
    <row r="48" spans="2:12" s="6" customFormat="1" ht="13.5">
      <c r="B48" s="218" t="s">
        <v>93</v>
      </c>
      <c r="C48" s="219">
        <v>3</v>
      </c>
      <c r="D48" s="294" t="s">
        <v>94</v>
      </c>
      <c r="E48" s="295">
        <v>25601</v>
      </c>
      <c r="F48" s="25" t="s">
        <v>16</v>
      </c>
      <c r="G48" s="296">
        <f t="shared" si="0"/>
        <v>102.19552113688077</v>
      </c>
      <c r="H48" s="297">
        <v>25051</v>
      </c>
      <c r="I48" s="295">
        <v>7869437</v>
      </c>
      <c r="J48" s="29">
        <f t="shared" si="1"/>
        <v>89.35749860134723</v>
      </c>
      <c r="K48" s="30">
        <f t="shared" si="2"/>
        <v>0.05576161947112371</v>
      </c>
      <c r="L48" s="297">
        <v>8806689</v>
      </c>
    </row>
    <row r="49" spans="2:12" s="6" customFormat="1" ht="13.5">
      <c r="B49" s="216" t="s">
        <v>95</v>
      </c>
      <c r="C49" s="217">
        <v>2</v>
      </c>
      <c r="D49" s="290" t="s">
        <v>96</v>
      </c>
      <c r="E49" s="291"/>
      <c r="F49" s="21"/>
      <c r="G49" s="292">
        <f t="shared" si="0"/>
      </c>
      <c r="H49" s="293"/>
      <c r="I49" s="291">
        <v>1245952</v>
      </c>
      <c r="J49" s="23">
        <f t="shared" si="1"/>
        <v>150.15938478077211</v>
      </c>
      <c r="K49" s="24">
        <f t="shared" si="2"/>
        <v>0.008828624119271242</v>
      </c>
      <c r="L49" s="293">
        <v>829753</v>
      </c>
    </row>
    <row r="50" spans="1:12" s="6" customFormat="1" ht="13.5">
      <c r="A50" s="28"/>
      <c r="B50" s="218" t="s">
        <v>97</v>
      </c>
      <c r="C50" s="219">
        <v>3</v>
      </c>
      <c r="D50" s="294" t="s">
        <v>98</v>
      </c>
      <c r="E50" s="295"/>
      <c r="F50" s="25"/>
      <c r="G50" s="296">
        <f t="shared" si="0"/>
      </c>
      <c r="H50" s="297"/>
      <c r="I50" s="295">
        <v>1236709</v>
      </c>
      <c r="J50" s="29">
        <f t="shared" si="1"/>
        <v>151.21224459353218</v>
      </c>
      <c r="K50" s="30">
        <f t="shared" si="2"/>
        <v>0.008763129643774254</v>
      </c>
      <c r="L50" s="297">
        <v>817863</v>
      </c>
    </row>
    <row r="51" spans="2:12" s="6" customFormat="1" ht="13.5">
      <c r="B51" s="218" t="s">
        <v>99</v>
      </c>
      <c r="C51" s="219">
        <v>4</v>
      </c>
      <c r="D51" s="294" t="s">
        <v>100</v>
      </c>
      <c r="E51" s="295"/>
      <c r="F51" s="25"/>
      <c r="G51" s="296">
        <f t="shared" si="0"/>
      </c>
      <c r="H51" s="297"/>
      <c r="I51" s="295">
        <v>543963</v>
      </c>
      <c r="J51" s="29">
        <f t="shared" si="1"/>
        <v>115.1144556768619</v>
      </c>
      <c r="K51" s="30">
        <f t="shared" si="2"/>
        <v>0.003854438101781724</v>
      </c>
      <c r="L51" s="297">
        <v>472541</v>
      </c>
    </row>
    <row r="52" spans="2:12" s="6" customFormat="1" ht="13.5">
      <c r="B52" s="216" t="s">
        <v>101</v>
      </c>
      <c r="C52" s="217">
        <v>2</v>
      </c>
      <c r="D52" s="290" t="s">
        <v>102</v>
      </c>
      <c r="E52" s="291">
        <v>287823</v>
      </c>
      <c r="F52" s="21" t="s">
        <v>16</v>
      </c>
      <c r="G52" s="292">
        <f t="shared" si="0"/>
        <v>100.83661779389352</v>
      </c>
      <c r="H52" s="293">
        <v>285435</v>
      </c>
      <c r="I52" s="291">
        <v>5268114</v>
      </c>
      <c r="J52" s="23">
        <f t="shared" si="1"/>
        <v>91.44359546770356</v>
      </c>
      <c r="K52" s="24">
        <f t="shared" si="2"/>
        <v>0.037329045038228204</v>
      </c>
      <c r="L52" s="293">
        <v>5761053</v>
      </c>
    </row>
    <row r="53" spans="2:12" s="6" customFormat="1" ht="13.5">
      <c r="B53" s="216" t="s">
        <v>103</v>
      </c>
      <c r="C53" s="217">
        <v>2</v>
      </c>
      <c r="D53" s="290" t="s">
        <v>104</v>
      </c>
      <c r="E53" s="291">
        <v>50323</v>
      </c>
      <c r="F53" s="21" t="s">
        <v>16</v>
      </c>
      <c r="G53" s="292">
        <f t="shared" si="0"/>
        <v>100.28097724283607</v>
      </c>
      <c r="H53" s="293">
        <v>50182</v>
      </c>
      <c r="I53" s="291">
        <v>5960131</v>
      </c>
      <c r="J53" s="23">
        <f t="shared" si="1"/>
        <v>76.51728450234239</v>
      </c>
      <c r="K53" s="24">
        <f t="shared" si="2"/>
        <v>0.042232570998414244</v>
      </c>
      <c r="L53" s="293">
        <v>7789261</v>
      </c>
    </row>
    <row r="54" spans="2:12" s="6" customFormat="1" ht="13.5">
      <c r="B54" s="218" t="s">
        <v>105</v>
      </c>
      <c r="C54" s="219">
        <v>3</v>
      </c>
      <c r="D54" s="294" t="s">
        <v>106</v>
      </c>
      <c r="E54" s="295">
        <v>15152</v>
      </c>
      <c r="F54" s="25" t="s">
        <v>16</v>
      </c>
      <c r="G54" s="296">
        <f t="shared" si="0"/>
        <v>83.50509782309176</v>
      </c>
      <c r="H54" s="297">
        <v>18145</v>
      </c>
      <c r="I54" s="295">
        <v>3224507</v>
      </c>
      <c r="J54" s="29">
        <f t="shared" si="1"/>
        <v>55.992154690472326</v>
      </c>
      <c r="K54" s="30">
        <f t="shared" si="2"/>
        <v>0.022848360348519812</v>
      </c>
      <c r="L54" s="297">
        <v>5758855</v>
      </c>
    </row>
    <row r="55" spans="2:12" s="6" customFormat="1" ht="13.5">
      <c r="B55" s="218" t="s">
        <v>107</v>
      </c>
      <c r="C55" s="219">
        <v>4</v>
      </c>
      <c r="D55" s="294" t="s">
        <v>108</v>
      </c>
      <c r="E55" s="295">
        <v>6869005</v>
      </c>
      <c r="F55" s="25" t="s">
        <v>33</v>
      </c>
      <c r="G55" s="296">
        <f t="shared" si="0"/>
        <v>108.99803600566365</v>
      </c>
      <c r="H55" s="297">
        <v>6301953</v>
      </c>
      <c r="I55" s="295">
        <v>2500806</v>
      </c>
      <c r="J55" s="29">
        <f t="shared" si="1"/>
        <v>104.15711159628054</v>
      </c>
      <c r="K55" s="30">
        <f t="shared" si="2"/>
        <v>0.01772032644051957</v>
      </c>
      <c r="L55" s="297">
        <v>2400994</v>
      </c>
    </row>
    <row r="56" spans="2:12" s="6" customFormat="1" ht="13.5">
      <c r="B56" s="218" t="s">
        <v>109</v>
      </c>
      <c r="C56" s="219">
        <v>4</v>
      </c>
      <c r="D56" s="294" t="s">
        <v>110</v>
      </c>
      <c r="E56" s="295">
        <v>358</v>
      </c>
      <c r="F56" s="25" t="s">
        <v>16</v>
      </c>
      <c r="G56" s="296">
        <f t="shared" si="0"/>
        <v>62.045060658578855</v>
      </c>
      <c r="H56" s="297">
        <v>577</v>
      </c>
      <c r="I56" s="295">
        <v>141031</v>
      </c>
      <c r="J56" s="29">
        <f t="shared" si="1"/>
        <v>59.758391878034935</v>
      </c>
      <c r="K56" s="30">
        <f t="shared" si="2"/>
        <v>0.0009993239612480598</v>
      </c>
      <c r="L56" s="297">
        <v>236002</v>
      </c>
    </row>
    <row r="57" spans="2:12" s="6" customFormat="1" ht="13.5">
      <c r="B57" s="216" t="s">
        <v>111</v>
      </c>
      <c r="C57" s="217">
        <v>2</v>
      </c>
      <c r="D57" s="290" t="s">
        <v>112</v>
      </c>
      <c r="E57" s="291">
        <v>875611</v>
      </c>
      <c r="F57" s="21" t="s">
        <v>16</v>
      </c>
      <c r="G57" s="292">
        <f t="shared" si="0"/>
        <v>100.6089777102668</v>
      </c>
      <c r="H57" s="293">
        <v>870311</v>
      </c>
      <c r="I57" s="291">
        <v>3697964</v>
      </c>
      <c r="J57" s="23">
        <f t="shared" si="1"/>
        <v>73.07115852505478</v>
      </c>
      <c r="K57" s="24">
        <f t="shared" si="2"/>
        <v>0.02620320378521545</v>
      </c>
      <c r="L57" s="293">
        <v>5060771</v>
      </c>
    </row>
    <row r="58" spans="2:12" s="6" customFormat="1" ht="13.5">
      <c r="B58" s="218" t="s">
        <v>113</v>
      </c>
      <c r="C58" s="219">
        <v>3</v>
      </c>
      <c r="D58" s="294" t="s">
        <v>114</v>
      </c>
      <c r="E58" s="295">
        <v>24060</v>
      </c>
      <c r="F58" s="25" t="s">
        <v>16</v>
      </c>
      <c r="G58" s="296">
        <f t="shared" si="0"/>
        <v>85.74788837806051</v>
      </c>
      <c r="H58" s="297">
        <v>28059</v>
      </c>
      <c r="I58" s="295">
        <v>923962</v>
      </c>
      <c r="J58" s="29">
        <f t="shared" si="1"/>
        <v>61.35975896045387</v>
      </c>
      <c r="K58" s="30">
        <f t="shared" si="2"/>
        <v>0.006547052533717267</v>
      </c>
      <c r="L58" s="297">
        <v>1505811</v>
      </c>
    </row>
    <row r="59" spans="2:12" s="6" customFormat="1" ht="13.5">
      <c r="B59" s="216" t="s">
        <v>115</v>
      </c>
      <c r="C59" s="217">
        <v>2</v>
      </c>
      <c r="D59" s="290" t="s">
        <v>116</v>
      </c>
      <c r="E59" s="291">
        <v>1274435</v>
      </c>
      <c r="F59" s="21" t="s">
        <v>16</v>
      </c>
      <c r="G59" s="292">
        <f t="shared" si="0"/>
        <v>119.62527080149734</v>
      </c>
      <c r="H59" s="293">
        <v>1065356</v>
      </c>
      <c r="I59" s="291">
        <v>43366146</v>
      </c>
      <c r="J59" s="23">
        <f t="shared" si="1"/>
        <v>91.1213102833013</v>
      </c>
      <c r="K59" s="24">
        <f t="shared" si="2"/>
        <v>0.3072858364812112</v>
      </c>
      <c r="L59" s="293">
        <v>47591662</v>
      </c>
    </row>
    <row r="60" spans="2:12" s="6" customFormat="1" ht="13.5">
      <c r="B60" s="218" t="s">
        <v>117</v>
      </c>
      <c r="C60" s="219">
        <v>3</v>
      </c>
      <c r="D60" s="294" t="s">
        <v>118</v>
      </c>
      <c r="E60" s="295">
        <v>1196251</v>
      </c>
      <c r="F60" s="25" t="s">
        <v>16</v>
      </c>
      <c r="G60" s="296">
        <f t="shared" si="0"/>
        <v>120.64150467690291</v>
      </c>
      <c r="H60" s="297">
        <v>991575</v>
      </c>
      <c r="I60" s="295">
        <v>32383751</v>
      </c>
      <c r="J60" s="29">
        <f t="shared" si="1"/>
        <v>93.53789802979378</v>
      </c>
      <c r="K60" s="30">
        <f t="shared" si="2"/>
        <v>0.22946627570811254</v>
      </c>
      <c r="L60" s="297">
        <v>34620995</v>
      </c>
    </row>
    <row r="61" spans="2:12" s="6" customFormat="1" ht="13.5">
      <c r="B61" s="216" t="s">
        <v>119</v>
      </c>
      <c r="C61" s="217">
        <v>2</v>
      </c>
      <c r="D61" s="290" t="s">
        <v>120</v>
      </c>
      <c r="E61" s="291"/>
      <c r="F61" s="21"/>
      <c r="G61" s="292">
        <f t="shared" si="0"/>
      </c>
      <c r="H61" s="293"/>
      <c r="I61" s="291">
        <v>1585740</v>
      </c>
      <c r="J61" s="23">
        <f t="shared" si="1"/>
        <v>92.87971393511997</v>
      </c>
      <c r="K61" s="24">
        <f t="shared" si="2"/>
        <v>0.011236309593702792</v>
      </c>
      <c r="L61" s="293">
        <v>1707305</v>
      </c>
    </row>
    <row r="62" spans="2:12" s="6" customFormat="1" ht="13.5">
      <c r="B62" s="218" t="s">
        <v>121</v>
      </c>
      <c r="C62" s="219">
        <v>3</v>
      </c>
      <c r="D62" s="294" t="s">
        <v>122</v>
      </c>
      <c r="E62" s="295">
        <v>3</v>
      </c>
      <c r="F62" s="25" t="s">
        <v>16</v>
      </c>
      <c r="G62" s="296">
        <f t="shared" si="0"/>
        <v>150</v>
      </c>
      <c r="H62" s="297">
        <v>2</v>
      </c>
      <c r="I62" s="295">
        <v>29194</v>
      </c>
      <c r="J62" s="29">
        <f t="shared" si="1"/>
        <v>96.34029634029633</v>
      </c>
      <c r="K62" s="30">
        <f t="shared" si="2"/>
        <v>0.00020686419102662433</v>
      </c>
      <c r="L62" s="297">
        <v>30303</v>
      </c>
    </row>
    <row r="63" spans="2:12" s="6" customFormat="1" ht="13.5">
      <c r="B63" s="214" t="s">
        <v>123</v>
      </c>
      <c r="C63" s="215">
        <v>1</v>
      </c>
      <c r="D63" s="286" t="s">
        <v>124</v>
      </c>
      <c r="E63" s="287"/>
      <c r="F63" s="17"/>
      <c r="G63" s="288">
        <f t="shared" si="0"/>
      </c>
      <c r="H63" s="289"/>
      <c r="I63" s="287">
        <v>47911223</v>
      </c>
      <c r="J63" s="19">
        <f t="shared" si="1"/>
        <v>113.70686425666953</v>
      </c>
      <c r="K63" s="20">
        <f t="shared" si="2"/>
        <v>0.3394915526132492</v>
      </c>
      <c r="L63" s="289">
        <v>42135735</v>
      </c>
    </row>
    <row r="64" spans="2:12" s="6" customFormat="1" ht="13.5">
      <c r="B64" s="216" t="s">
        <v>125</v>
      </c>
      <c r="C64" s="217">
        <v>2</v>
      </c>
      <c r="D64" s="290" t="s">
        <v>126</v>
      </c>
      <c r="E64" s="291">
        <v>2663</v>
      </c>
      <c r="F64" s="21" t="s">
        <v>16</v>
      </c>
      <c r="G64" s="292">
        <f t="shared" si="0"/>
        <v>139.86344537815125</v>
      </c>
      <c r="H64" s="293">
        <v>1904</v>
      </c>
      <c r="I64" s="291">
        <v>122060</v>
      </c>
      <c r="J64" s="23">
        <f t="shared" si="1"/>
        <v>137.86170909665907</v>
      </c>
      <c r="K64" s="24">
        <f t="shared" si="2"/>
        <v>0.000864898374895861</v>
      </c>
      <c r="L64" s="293">
        <v>88538</v>
      </c>
    </row>
    <row r="65" spans="2:12" s="6" customFormat="1" ht="13.5">
      <c r="B65" s="218" t="s">
        <v>127</v>
      </c>
      <c r="C65" s="219">
        <v>3</v>
      </c>
      <c r="D65" s="294" t="s">
        <v>128</v>
      </c>
      <c r="E65" s="295">
        <v>429</v>
      </c>
      <c r="F65" s="25" t="s">
        <v>16</v>
      </c>
      <c r="G65" s="296">
        <f t="shared" si="0"/>
        <v>120.8450704225352</v>
      </c>
      <c r="H65" s="297">
        <v>355</v>
      </c>
      <c r="I65" s="295">
        <v>22997</v>
      </c>
      <c r="J65" s="29">
        <f t="shared" si="1"/>
        <v>123.63313800333316</v>
      </c>
      <c r="K65" s="30">
        <f t="shared" si="2"/>
        <v>0.00016295320274848531</v>
      </c>
      <c r="L65" s="297">
        <v>18601</v>
      </c>
    </row>
    <row r="66" spans="2:12" s="6" customFormat="1" ht="13.5">
      <c r="B66" s="216" t="s">
        <v>129</v>
      </c>
      <c r="C66" s="217">
        <v>2</v>
      </c>
      <c r="D66" s="290" t="s">
        <v>130</v>
      </c>
      <c r="E66" s="291"/>
      <c r="F66" s="21"/>
      <c r="G66" s="292">
        <f t="shared" si="0"/>
      </c>
      <c r="H66" s="293"/>
      <c r="I66" s="291">
        <v>47788502</v>
      </c>
      <c r="J66" s="23">
        <f t="shared" si="1"/>
        <v>113.6544298065814</v>
      </c>
      <c r="K66" s="24">
        <f t="shared" si="2"/>
        <v>0.33862197049408166</v>
      </c>
      <c r="L66" s="293">
        <v>42047197</v>
      </c>
    </row>
    <row r="67" spans="2:12" s="6" customFormat="1" ht="13.5">
      <c r="B67" s="218" t="s">
        <v>131</v>
      </c>
      <c r="C67" s="219">
        <v>3</v>
      </c>
      <c r="D67" s="294" t="s">
        <v>132</v>
      </c>
      <c r="E67" s="295"/>
      <c r="F67" s="25"/>
      <c r="G67" s="296">
        <f t="shared" si="0"/>
      </c>
      <c r="H67" s="297"/>
      <c r="I67" s="295">
        <v>47339172</v>
      </c>
      <c r="J67" s="29">
        <f t="shared" si="1"/>
        <v>115.53749769909419</v>
      </c>
      <c r="K67" s="30">
        <f t="shared" si="2"/>
        <v>0.33543808726622687</v>
      </c>
      <c r="L67" s="297">
        <v>40972994</v>
      </c>
    </row>
    <row r="68" spans="2:12" s="6" customFormat="1" ht="13.5">
      <c r="B68" s="218" t="s">
        <v>133</v>
      </c>
      <c r="C68" s="219">
        <v>4</v>
      </c>
      <c r="D68" s="294" t="s">
        <v>134</v>
      </c>
      <c r="E68" s="295">
        <v>132749</v>
      </c>
      <c r="F68" s="25" t="s">
        <v>80</v>
      </c>
      <c r="G68" s="296">
        <f t="shared" si="0"/>
        <v>137.89525075829974</v>
      </c>
      <c r="H68" s="297">
        <v>96268</v>
      </c>
      <c r="I68" s="295">
        <v>4282983</v>
      </c>
      <c r="J68" s="29">
        <f t="shared" si="1"/>
        <v>98.07571163565427</v>
      </c>
      <c r="K68" s="30">
        <f t="shared" si="2"/>
        <v>0.030348558384455184</v>
      </c>
      <c r="L68" s="297">
        <v>4367017</v>
      </c>
    </row>
    <row r="69" spans="2:12" s="6" customFormat="1" ht="13.5">
      <c r="B69" s="218" t="s">
        <v>135</v>
      </c>
      <c r="C69" s="219">
        <v>4</v>
      </c>
      <c r="D69" s="294" t="s">
        <v>136</v>
      </c>
      <c r="E69" s="295">
        <v>151636</v>
      </c>
      <c r="F69" s="25" t="s">
        <v>80</v>
      </c>
      <c r="G69" s="296">
        <f t="shared" si="0"/>
        <v>202.8032633409121</v>
      </c>
      <c r="H69" s="297">
        <v>74770</v>
      </c>
      <c r="I69" s="295">
        <v>5444073</v>
      </c>
      <c r="J69" s="29">
        <f t="shared" si="1"/>
        <v>164.1404135474929</v>
      </c>
      <c r="K69" s="30">
        <f t="shared" si="2"/>
        <v>0.038575863432036984</v>
      </c>
      <c r="L69" s="297">
        <v>3316717</v>
      </c>
    </row>
    <row r="70" spans="2:12" s="6" customFormat="1" ht="13.5">
      <c r="B70" s="218" t="s">
        <v>137</v>
      </c>
      <c r="C70" s="219">
        <v>4</v>
      </c>
      <c r="D70" s="294" t="s">
        <v>138</v>
      </c>
      <c r="E70" s="295">
        <v>227720</v>
      </c>
      <c r="F70" s="25" t="s">
        <v>80</v>
      </c>
      <c r="G70" s="296">
        <f t="shared" si="0"/>
        <v>269.6155622121453</v>
      </c>
      <c r="H70" s="297">
        <v>84461</v>
      </c>
      <c r="I70" s="295">
        <v>7560667</v>
      </c>
      <c r="J70" s="29">
        <f t="shared" si="1"/>
        <v>192.92834543579716</v>
      </c>
      <c r="K70" s="30">
        <f t="shared" si="2"/>
        <v>0.05357372277100413</v>
      </c>
      <c r="L70" s="297">
        <v>3918899</v>
      </c>
    </row>
    <row r="71" spans="2:12" s="6" customFormat="1" ht="13.5">
      <c r="B71" s="218" t="s">
        <v>139</v>
      </c>
      <c r="C71" s="219">
        <v>4</v>
      </c>
      <c r="D71" s="294" t="s">
        <v>140</v>
      </c>
      <c r="E71" s="295">
        <v>86268613</v>
      </c>
      <c r="F71" s="25" t="s">
        <v>33</v>
      </c>
      <c r="G71" s="296">
        <f t="shared" si="0"/>
        <v>97.87615316912354</v>
      </c>
      <c r="H71" s="297">
        <v>88140584</v>
      </c>
      <c r="I71" s="295">
        <v>23006861</v>
      </c>
      <c r="J71" s="29">
        <f t="shared" si="1"/>
        <v>90.66798277317623</v>
      </c>
      <c r="K71" s="30">
        <f t="shared" si="2"/>
        <v>0.16302307627687174</v>
      </c>
      <c r="L71" s="297">
        <v>25374846</v>
      </c>
    </row>
    <row r="72" spans="2:12" s="6" customFormat="1" ht="13.5">
      <c r="B72" s="218" t="s">
        <v>141</v>
      </c>
      <c r="C72" s="219">
        <v>2</v>
      </c>
      <c r="D72" s="294" t="s">
        <v>142</v>
      </c>
      <c r="E72" s="295"/>
      <c r="F72" s="25"/>
      <c r="G72" s="296">
        <f aca="true" t="shared" si="3" ref="G72:G135">IF(E72="","",E72/H72*100)</f>
      </c>
      <c r="H72" s="303"/>
      <c r="I72" s="295">
        <v>661</v>
      </c>
      <c r="J72" s="301" t="s">
        <v>932</v>
      </c>
      <c r="K72" s="30">
        <f t="shared" si="2"/>
        <v>4.683744271720172E-06</v>
      </c>
      <c r="L72" s="303">
        <v>0</v>
      </c>
    </row>
    <row r="73" spans="2:12" s="6" customFormat="1" ht="13.5">
      <c r="B73" s="214" t="s">
        <v>143</v>
      </c>
      <c r="C73" s="215">
        <v>1</v>
      </c>
      <c r="D73" s="286" t="s">
        <v>144</v>
      </c>
      <c r="E73" s="287">
        <v>6313</v>
      </c>
      <c r="F73" s="17" t="s">
        <v>16</v>
      </c>
      <c r="G73" s="288">
        <f t="shared" si="3"/>
        <v>122.72550544323484</v>
      </c>
      <c r="H73" s="289">
        <v>5144</v>
      </c>
      <c r="I73" s="287">
        <v>1542283</v>
      </c>
      <c r="J73" s="19">
        <f aca="true" t="shared" si="4" ref="J73:J136">I73/L73*100</f>
        <v>107.6734309756341</v>
      </c>
      <c r="K73" s="20">
        <f aca="true" t="shared" si="5" ref="K73:K136">I73/14112640692*100</f>
        <v>0.010928379979760063</v>
      </c>
      <c r="L73" s="289">
        <v>1432371</v>
      </c>
    </row>
    <row r="74" spans="2:12" s="6" customFormat="1" ht="13.5">
      <c r="B74" s="216" t="s">
        <v>145</v>
      </c>
      <c r="C74" s="217">
        <v>2</v>
      </c>
      <c r="D74" s="290" t="s">
        <v>146</v>
      </c>
      <c r="E74" s="291">
        <v>11</v>
      </c>
      <c r="F74" s="21" t="s">
        <v>16</v>
      </c>
      <c r="G74" s="292">
        <f t="shared" si="3"/>
        <v>15.068493150684931</v>
      </c>
      <c r="H74" s="293">
        <v>73</v>
      </c>
      <c r="I74" s="291">
        <v>56299</v>
      </c>
      <c r="J74" s="23">
        <f t="shared" si="4"/>
        <v>94.98253842390297</v>
      </c>
      <c r="K74" s="24">
        <f t="shared" si="5"/>
        <v>0.00039892604955154914</v>
      </c>
      <c r="L74" s="293">
        <v>59273</v>
      </c>
    </row>
    <row r="75" spans="2:12" s="6" customFormat="1" ht="13.5">
      <c r="B75" s="216" t="s">
        <v>147</v>
      </c>
      <c r="C75" s="217">
        <v>2</v>
      </c>
      <c r="D75" s="290" t="s">
        <v>148</v>
      </c>
      <c r="E75" s="291">
        <v>3322</v>
      </c>
      <c r="F75" s="21" t="s">
        <v>16</v>
      </c>
      <c r="G75" s="292">
        <f t="shared" si="3"/>
        <v>94.80593607305936</v>
      </c>
      <c r="H75" s="293">
        <v>3504</v>
      </c>
      <c r="I75" s="291">
        <v>1108225</v>
      </c>
      <c r="J75" s="23">
        <f t="shared" si="4"/>
        <v>102.85055359114996</v>
      </c>
      <c r="K75" s="24">
        <f t="shared" si="5"/>
        <v>0.007852711793535683</v>
      </c>
      <c r="L75" s="293">
        <v>1077510</v>
      </c>
    </row>
    <row r="76" spans="2:12" s="6" customFormat="1" ht="13.5">
      <c r="B76" s="216" t="s">
        <v>149</v>
      </c>
      <c r="C76" s="217">
        <v>2</v>
      </c>
      <c r="D76" s="290" t="s">
        <v>150</v>
      </c>
      <c r="E76" s="291">
        <v>2979</v>
      </c>
      <c r="F76" s="21" t="s">
        <v>16</v>
      </c>
      <c r="G76" s="292">
        <f t="shared" si="3"/>
        <v>190.59500959692897</v>
      </c>
      <c r="H76" s="293">
        <v>1563</v>
      </c>
      <c r="I76" s="291">
        <v>377759</v>
      </c>
      <c r="J76" s="23">
        <f t="shared" si="4"/>
        <v>127.79916640729665</v>
      </c>
      <c r="K76" s="24">
        <f t="shared" si="5"/>
        <v>0.0026767421366728295</v>
      </c>
      <c r="L76" s="293">
        <v>295588</v>
      </c>
    </row>
    <row r="77" spans="2:12" s="6" customFormat="1" ht="13.5">
      <c r="B77" s="214" t="s">
        <v>151</v>
      </c>
      <c r="C77" s="215">
        <v>1</v>
      </c>
      <c r="D77" s="286" t="s">
        <v>152</v>
      </c>
      <c r="E77" s="287"/>
      <c r="F77" s="17"/>
      <c r="G77" s="288">
        <f t="shared" si="3"/>
      </c>
      <c r="H77" s="289"/>
      <c r="I77" s="287">
        <v>557818227</v>
      </c>
      <c r="J77" s="19">
        <f t="shared" si="4"/>
        <v>94.81505047923133</v>
      </c>
      <c r="K77" s="20">
        <f t="shared" si="5"/>
        <v>3.9526141079763275</v>
      </c>
      <c r="L77" s="289">
        <v>588322449</v>
      </c>
    </row>
    <row r="78" spans="2:12" s="6" customFormat="1" ht="13.5">
      <c r="B78" s="216" t="s">
        <v>153</v>
      </c>
      <c r="C78" s="217">
        <v>2</v>
      </c>
      <c r="D78" s="290" t="s">
        <v>154</v>
      </c>
      <c r="E78" s="291"/>
      <c r="F78" s="21"/>
      <c r="G78" s="292">
        <f t="shared" si="3"/>
      </c>
      <c r="H78" s="293"/>
      <c r="I78" s="291">
        <v>100892567</v>
      </c>
      <c r="J78" s="23">
        <f t="shared" si="4"/>
        <v>95.44022264769983</v>
      </c>
      <c r="K78" s="24">
        <f t="shared" si="5"/>
        <v>0.7149092023379632</v>
      </c>
      <c r="L78" s="293">
        <v>105712837</v>
      </c>
    </row>
    <row r="79" spans="2:12" s="6" customFormat="1" ht="13.5">
      <c r="B79" s="218" t="s">
        <v>155</v>
      </c>
      <c r="C79" s="219">
        <v>3</v>
      </c>
      <c r="D79" s="294" t="s">
        <v>156</v>
      </c>
      <c r="E79" s="295"/>
      <c r="F79" s="25"/>
      <c r="G79" s="296">
        <f t="shared" si="3"/>
      </c>
      <c r="H79" s="297"/>
      <c r="I79" s="295">
        <v>64914644</v>
      </c>
      <c r="J79" s="29">
        <f t="shared" si="4"/>
        <v>97.29804040836832</v>
      </c>
      <c r="K79" s="30">
        <f t="shared" si="5"/>
        <v>0.45997517698298673</v>
      </c>
      <c r="L79" s="297">
        <v>66717319</v>
      </c>
    </row>
    <row r="80" spans="2:12" s="6" customFormat="1" ht="13.5">
      <c r="B80" s="223" t="s">
        <v>157</v>
      </c>
      <c r="C80" s="224">
        <v>4</v>
      </c>
      <c r="D80" s="304" t="s">
        <v>158</v>
      </c>
      <c r="E80" s="295">
        <v>178055544</v>
      </c>
      <c r="F80" s="25" t="s">
        <v>33</v>
      </c>
      <c r="G80" s="296">
        <f t="shared" si="3"/>
        <v>211.72393243181108</v>
      </c>
      <c r="H80" s="297">
        <v>84097977</v>
      </c>
      <c r="I80" s="295">
        <v>14695747</v>
      </c>
      <c r="J80" s="29">
        <f t="shared" si="4"/>
        <v>180.41778928420686</v>
      </c>
      <c r="K80" s="30">
        <f t="shared" si="5"/>
        <v>0.10413180155809214</v>
      </c>
      <c r="L80" s="297">
        <v>8145398</v>
      </c>
    </row>
    <row r="81" spans="2:12" s="6" customFormat="1" ht="13.5">
      <c r="B81" s="218" t="s">
        <v>159</v>
      </c>
      <c r="C81" s="219">
        <v>4</v>
      </c>
      <c r="D81" s="294" t="s">
        <v>160</v>
      </c>
      <c r="E81" s="295">
        <v>6296</v>
      </c>
      <c r="F81" s="25" t="s">
        <v>16</v>
      </c>
      <c r="G81" s="296">
        <f t="shared" si="3"/>
        <v>203.03128023218315</v>
      </c>
      <c r="H81" s="297">
        <v>3101</v>
      </c>
      <c r="I81" s="295">
        <v>929464</v>
      </c>
      <c r="J81" s="29">
        <f t="shared" si="4"/>
        <v>153.99975809751984</v>
      </c>
      <c r="K81" s="30">
        <f t="shared" si="5"/>
        <v>0.006586038858956306</v>
      </c>
      <c r="L81" s="297">
        <v>603549</v>
      </c>
    </row>
    <row r="82" spans="2:12" s="6" customFormat="1" ht="13.5">
      <c r="B82" s="218" t="s">
        <v>161</v>
      </c>
      <c r="C82" s="219">
        <v>4</v>
      </c>
      <c r="D82" s="294" t="s">
        <v>162</v>
      </c>
      <c r="E82" s="295">
        <v>4000</v>
      </c>
      <c r="F82" s="25" t="s">
        <v>33</v>
      </c>
      <c r="G82" s="296">
        <f t="shared" si="3"/>
        <v>0.09867443234449218</v>
      </c>
      <c r="H82" s="297">
        <v>4053735</v>
      </c>
      <c r="I82" s="295">
        <v>240</v>
      </c>
      <c r="J82" s="29">
        <f t="shared" si="4"/>
        <v>0.08206194309004247</v>
      </c>
      <c r="K82" s="30">
        <f t="shared" si="5"/>
        <v>1.7006030638620894E-06</v>
      </c>
      <c r="L82" s="297">
        <v>292462</v>
      </c>
    </row>
    <row r="83" spans="2:12" s="6" customFormat="1" ht="13.5">
      <c r="B83" s="218" t="s">
        <v>163</v>
      </c>
      <c r="C83" s="219">
        <v>3</v>
      </c>
      <c r="D83" s="294" t="s">
        <v>164</v>
      </c>
      <c r="E83" s="295">
        <v>62704</v>
      </c>
      <c r="F83" s="25" t="s">
        <v>16</v>
      </c>
      <c r="G83" s="296">
        <f t="shared" si="3"/>
        <v>108.43190150100297</v>
      </c>
      <c r="H83" s="297">
        <v>57828</v>
      </c>
      <c r="I83" s="295">
        <v>30352997</v>
      </c>
      <c r="J83" s="29">
        <f t="shared" si="4"/>
        <v>97.34620361474427</v>
      </c>
      <c r="K83" s="30">
        <f t="shared" si="5"/>
        <v>0.21507666539832007</v>
      </c>
      <c r="L83" s="297">
        <v>31180463</v>
      </c>
    </row>
    <row r="84" spans="2:12" s="6" customFormat="1" ht="13.5">
      <c r="B84" s="218" t="s">
        <v>165</v>
      </c>
      <c r="C84" s="219">
        <v>4</v>
      </c>
      <c r="D84" s="294" t="s">
        <v>166</v>
      </c>
      <c r="E84" s="295">
        <v>295</v>
      </c>
      <c r="F84" s="25" t="s">
        <v>16</v>
      </c>
      <c r="G84" s="296">
        <f t="shared" si="3"/>
        <v>207.74647887323945</v>
      </c>
      <c r="H84" s="297">
        <v>142</v>
      </c>
      <c r="I84" s="295">
        <v>168126</v>
      </c>
      <c r="J84" s="29">
        <f t="shared" si="4"/>
        <v>176.98405179219958</v>
      </c>
      <c r="K84" s="30">
        <f t="shared" si="5"/>
        <v>0.0011913149613119903</v>
      </c>
      <c r="L84" s="297">
        <v>94995</v>
      </c>
    </row>
    <row r="85" spans="2:12" s="6" customFormat="1" ht="13.5">
      <c r="B85" s="218" t="s">
        <v>167</v>
      </c>
      <c r="C85" s="219">
        <v>4</v>
      </c>
      <c r="D85" s="294" t="s">
        <v>168</v>
      </c>
      <c r="E85" s="295">
        <v>121</v>
      </c>
      <c r="F85" s="25" t="s">
        <v>16</v>
      </c>
      <c r="G85" s="296">
        <f t="shared" si="3"/>
        <v>75.15527950310559</v>
      </c>
      <c r="H85" s="297">
        <v>161</v>
      </c>
      <c r="I85" s="295">
        <v>17886</v>
      </c>
      <c r="J85" s="29">
        <f t="shared" si="4"/>
        <v>64.63806873622204</v>
      </c>
      <c r="K85" s="30">
        <f t="shared" si="5"/>
        <v>0.00012673744333432222</v>
      </c>
      <c r="L85" s="297">
        <v>27671</v>
      </c>
    </row>
    <row r="86" spans="2:12" s="6" customFormat="1" ht="13.5">
      <c r="B86" s="218" t="s">
        <v>169</v>
      </c>
      <c r="C86" s="219">
        <v>4</v>
      </c>
      <c r="D86" s="294" t="s">
        <v>170</v>
      </c>
      <c r="E86" s="295">
        <v>1215</v>
      </c>
      <c r="F86" s="25" t="s">
        <v>16</v>
      </c>
      <c r="G86" s="296">
        <f t="shared" si="3"/>
        <v>130.78579117330463</v>
      </c>
      <c r="H86" s="297">
        <v>929</v>
      </c>
      <c r="I86" s="295">
        <v>1303326</v>
      </c>
      <c r="J86" s="29">
        <f t="shared" si="4"/>
        <v>134.69997736614243</v>
      </c>
      <c r="K86" s="30">
        <f t="shared" si="5"/>
        <v>0.009235167453379673</v>
      </c>
      <c r="L86" s="297">
        <v>967577</v>
      </c>
    </row>
    <row r="87" spans="2:12" s="6" customFormat="1" ht="13.5">
      <c r="B87" s="211" t="s">
        <v>171</v>
      </c>
      <c r="C87" s="26">
        <v>4</v>
      </c>
      <c r="D87" s="299" t="s">
        <v>172</v>
      </c>
      <c r="E87" s="295"/>
      <c r="F87" s="27" t="s">
        <v>16</v>
      </c>
      <c r="G87" s="296">
        <f t="shared" si="3"/>
      </c>
      <c r="H87" s="297"/>
      <c r="I87" s="295">
        <v>0</v>
      </c>
      <c r="J87" s="29" t="s">
        <v>931</v>
      </c>
      <c r="K87" s="30">
        <f t="shared" si="5"/>
        <v>0</v>
      </c>
      <c r="L87" s="297">
        <v>332</v>
      </c>
    </row>
    <row r="88" spans="2:12" s="6" customFormat="1" ht="13.5">
      <c r="B88" s="216" t="s">
        <v>173</v>
      </c>
      <c r="C88" s="217">
        <v>2</v>
      </c>
      <c r="D88" s="290" t="s">
        <v>174</v>
      </c>
      <c r="E88" s="291">
        <v>77537</v>
      </c>
      <c r="F88" s="21" t="s">
        <v>16</v>
      </c>
      <c r="G88" s="292">
        <f t="shared" si="3"/>
        <v>614.3491007051739</v>
      </c>
      <c r="H88" s="293">
        <v>12621</v>
      </c>
      <c r="I88" s="291">
        <v>3627726</v>
      </c>
      <c r="J88" s="23">
        <f t="shared" si="4"/>
        <v>504.8001380373647</v>
      </c>
      <c r="K88" s="24">
        <f t="shared" si="5"/>
        <v>0.025705508126884012</v>
      </c>
      <c r="L88" s="293">
        <v>718646</v>
      </c>
    </row>
    <row r="89" spans="2:12" s="6" customFormat="1" ht="13.5">
      <c r="B89" s="216" t="s">
        <v>175</v>
      </c>
      <c r="C89" s="217">
        <v>2</v>
      </c>
      <c r="D89" s="290" t="s">
        <v>176</v>
      </c>
      <c r="E89" s="291">
        <v>42406</v>
      </c>
      <c r="F89" s="21" t="s">
        <v>16</v>
      </c>
      <c r="G89" s="292">
        <f t="shared" si="3"/>
        <v>103.7201907790143</v>
      </c>
      <c r="H89" s="293">
        <v>40885</v>
      </c>
      <c r="I89" s="291">
        <v>42448779</v>
      </c>
      <c r="J89" s="23">
        <f t="shared" si="4"/>
        <v>83.07946851175066</v>
      </c>
      <c r="K89" s="24">
        <f t="shared" si="5"/>
        <v>0.3007855151025197</v>
      </c>
      <c r="L89" s="293">
        <v>51094187</v>
      </c>
    </row>
    <row r="90" spans="2:12" s="6" customFormat="1" ht="13.5">
      <c r="B90" s="218" t="s">
        <v>177</v>
      </c>
      <c r="C90" s="219">
        <v>3</v>
      </c>
      <c r="D90" s="294" t="s">
        <v>178</v>
      </c>
      <c r="E90" s="295">
        <v>214</v>
      </c>
      <c r="F90" s="25" t="s">
        <v>16</v>
      </c>
      <c r="G90" s="296">
        <f t="shared" si="3"/>
        <v>119.55307262569832</v>
      </c>
      <c r="H90" s="297">
        <v>179</v>
      </c>
      <c r="I90" s="295">
        <v>646644</v>
      </c>
      <c r="J90" s="29">
        <f t="shared" si="4"/>
        <v>119.05002117200875</v>
      </c>
      <c r="K90" s="30">
        <f t="shared" si="5"/>
        <v>0.004582019865116822</v>
      </c>
      <c r="L90" s="297">
        <v>543170</v>
      </c>
    </row>
    <row r="91" spans="2:12" s="6" customFormat="1" ht="13.5">
      <c r="B91" s="218" t="s">
        <v>179</v>
      </c>
      <c r="C91" s="219">
        <v>3</v>
      </c>
      <c r="D91" s="294" t="s">
        <v>180</v>
      </c>
      <c r="E91" s="295">
        <v>35657</v>
      </c>
      <c r="F91" s="25" t="s">
        <v>16</v>
      </c>
      <c r="G91" s="296">
        <f t="shared" si="3"/>
        <v>105.53779672053514</v>
      </c>
      <c r="H91" s="297">
        <v>33786</v>
      </c>
      <c r="I91" s="295">
        <v>31070138</v>
      </c>
      <c r="J91" s="29">
        <f t="shared" si="4"/>
        <v>90.78735664712298</v>
      </c>
      <c r="K91" s="30">
        <f t="shared" si="5"/>
        <v>0.22015821615590805</v>
      </c>
      <c r="L91" s="297">
        <v>34222979</v>
      </c>
    </row>
    <row r="92" spans="2:12" s="6" customFormat="1" ht="13.5">
      <c r="B92" s="216" t="s">
        <v>181</v>
      </c>
      <c r="C92" s="217">
        <v>2</v>
      </c>
      <c r="D92" s="290" t="s">
        <v>182</v>
      </c>
      <c r="E92" s="291">
        <v>2180607</v>
      </c>
      <c r="F92" s="21" t="s">
        <v>33</v>
      </c>
      <c r="G92" s="292">
        <f t="shared" si="3"/>
        <v>132.192049467287</v>
      </c>
      <c r="H92" s="293">
        <v>1649575</v>
      </c>
      <c r="I92" s="291">
        <v>28560571</v>
      </c>
      <c r="J92" s="23">
        <f t="shared" si="4"/>
        <v>100.27252093875532</v>
      </c>
      <c r="K92" s="24">
        <f t="shared" si="5"/>
        <v>0.20237581061771145</v>
      </c>
      <c r="L92" s="293">
        <v>28482949</v>
      </c>
    </row>
    <row r="93" spans="2:12" s="6" customFormat="1" ht="13.5">
      <c r="B93" s="218" t="s">
        <v>183</v>
      </c>
      <c r="C93" s="219">
        <v>3</v>
      </c>
      <c r="D93" s="294" t="s">
        <v>184</v>
      </c>
      <c r="E93" s="295">
        <v>975</v>
      </c>
      <c r="F93" s="25" t="s">
        <v>33</v>
      </c>
      <c r="G93" s="296">
        <f t="shared" si="3"/>
        <v>131.93504736129907</v>
      </c>
      <c r="H93" s="297">
        <v>739</v>
      </c>
      <c r="I93" s="295">
        <v>13957</v>
      </c>
      <c r="J93" s="29">
        <f t="shared" si="4"/>
        <v>110.7610507102611</v>
      </c>
      <c r="K93" s="30">
        <f t="shared" si="5"/>
        <v>9.889715400967994E-05</v>
      </c>
      <c r="L93" s="297">
        <v>12601</v>
      </c>
    </row>
    <row r="94" spans="2:12" s="6" customFormat="1" ht="13.5">
      <c r="B94" s="211" t="s">
        <v>185</v>
      </c>
      <c r="C94" s="26">
        <v>3</v>
      </c>
      <c r="D94" s="299" t="s">
        <v>186</v>
      </c>
      <c r="E94" s="295">
        <v>52391</v>
      </c>
      <c r="F94" s="27" t="s">
        <v>33</v>
      </c>
      <c r="G94" s="296">
        <f t="shared" si="3"/>
        <v>53.78124518811271</v>
      </c>
      <c r="H94" s="297">
        <v>97415</v>
      </c>
      <c r="I94" s="295">
        <v>132091</v>
      </c>
      <c r="J94" s="29">
        <f t="shared" si="4"/>
        <v>97.21151015602003</v>
      </c>
      <c r="K94" s="30">
        <f t="shared" si="5"/>
        <v>0.000935976497119197</v>
      </c>
      <c r="L94" s="297">
        <v>135880</v>
      </c>
    </row>
    <row r="95" spans="2:12" s="6" customFormat="1" ht="13.5">
      <c r="B95" s="218" t="s">
        <v>187</v>
      </c>
      <c r="C95" s="219">
        <v>3</v>
      </c>
      <c r="D95" s="294" t="s">
        <v>188</v>
      </c>
      <c r="E95" s="295">
        <v>83190</v>
      </c>
      <c r="F95" s="25" t="s">
        <v>33</v>
      </c>
      <c r="G95" s="296">
        <f t="shared" si="3"/>
        <v>92.06609192222136</v>
      </c>
      <c r="H95" s="297">
        <v>90359</v>
      </c>
      <c r="I95" s="295">
        <v>15295641</v>
      </c>
      <c r="J95" s="29">
        <f t="shared" si="4"/>
        <v>87.14199784555497</v>
      </c>
      <c r="K95" s="30">
        <f t="shared" si="5"/>
        <v>0.1083825581180608</v>
      </c>
      <c r="L95" s="297">
        <v>17552548</v>
      </c>
    </row>
    <row r="96" spans="2:12" s="6" customFormat="1" ht="13.5">
      <c r="B96" s="218" t="s">
        <v>189</v>
      </c>
      <c r="C96" s="219">
        <v>3</v>
      </c>
      <c r="D96" s="294" t="s">
        <v>190</v>
      </c>
      <c r="E96" s="295">
        <v>122540</v>
      </c>
      <c r="F96" s="25" t="s">
        <v>33</v>
      </c>
      <c r="G96" s="296">
        <f t="shared" si="3"/>
        <v>126.04272739428724</v>
      </c>
      <c r="H96" s="297">
        <v>97221</v>
      </c>
      <c r="I96" s="295">
        <v>4505795</v>
      </c>
      <c r="J96" s="29">
        <f t="shared" si="4"/>
        <v>99.21343462988249</v>
      </c>
      <c r="K96" s="30">
        <f t="shared" si="5"/>
        <v>0.03192736992556035</v>
      </c>
      <c r="L96" s="297">
        <v>4541517</v>
      </c>
    </row>
    <row r="97" spans="2:12" s="6" customFormat="1" ht="13.5">
      <c r="B97" s="216" t="s">
        <v>191</v>
      </c>
      <c r="C97" s="217">
        <v>2</v>
      </c>
      <c r="D97" s="290" t="s">
        <v>192</v>
      </c>
      <c r="E97" s="291">
        <v>69301</v>
      </c>
      <c r="F97" s="21" t="s">
        <v>16</v>
      </c>
      <c r="G97" s="292">
        <f t="shared" si="3"/>
        <v>110.26236654945825</v>
      </c>
      <c r="H97" s="293">
        <v>62851</v>
      </c>
      <c r="I97" s="291">
        <v>39860857</v>
      </c>
      <c r="J97" s="23">
        <f t="shared" si="4"/>
        <v>106.96804834336595</v>
      </c>
      <c r="K97" s="24">
        <f t="shared" si="5"/>
        <v>0.2824478980932026</v>
      </c>
      <c r="L97" s="293">
        <v>37264265</v>
      </c>
    </row>
    <row r="98" spans="2:12" s="6" customFormat="1" ht="13.5">
      <c r="B98" s="218" t="s">
        <v>193</v>
      </c>
      <c r="C98" s="219">
        <v>3</v>
      </c>
      <c r="D98" s="294" t="s">
        <v>194</v>
      </c>
      <c r="E98" s="295">
        <v>8613</v>
      </c>
      <c r="F98" s="25" t="s">
        <v>16</v>
      </c>
      <c r="G98" s="296">
        <f t="shared" si="3"/>
        <v>123.30708661417322</v>
      </c>
      <c r="H98" s="297">
        <v>6985</v>
      </c>
      <c r="I98" s="295">
        <v>12404396</v>
      </c>
      <c r="J98" s="29">
        <f t="shared" si="4"/>
        <v>116.13633018665482</v>
      </c>
      <c r="K98" s="30">
        <f t="shared" si="5"/>
        <v>0.0878956410123277</v>
      </c>
      <c r="L98" s="297">
        <v>10680892</v>
      </c>
    </row>
    <row r="99" spans="2:12" s="6" customFormat="1" ht="13.5">
      <c r="B99" s="218" t="s">
        <v>195</v>
      </c>
      <c r="C99" s="219">
        <v>3</v>
      </c>
      <c r="D99" s="294" t="s">
        <v>196</v>
      </c>
      <c r="E99" s="295">
        <v>26445</v>
      </c>
      <c r="F99" s="25" t="s">
        <v>16</v>
      </c>
      <c r="G99" s="296">
        <f t="shared" si="3"/>
        <v>110.13702053225605</v>
      </c>
      <c r="H99" s="297">
        <v>24011</v>
      </c>
      <c r="I99" s="295">
        <v>15371617</v>
      </c>
      <c r="J99" s="29">
        <f t="shared" si="4"/>
        <v>106.03039806949785</v>
      </c>
      <c r="K99" s="30">
        <f t="shared" si="5"/>
        <v>0.10892091236131077</v>
      </c>
      <c r="L99" s="297">
        <v>14497368</v>
      </c>
    </row>
    <row r="100" spans="2:12" s="6" customFormat="1" ht="13.5">
      <c r="B100" s="216" t="s">
        <v>197</v>
      </c>
      <c r="C100" s="217">
        <v>2</v>
      </c>
      <c r="D100" s="290" t="s">
        <v>198</v>
      </c>
      <c r="E100" s="291">
        <v>75477</v>
      </c>
      <c r="F100" s="21" t="s">
        <v>16</v>
      </c>
      <c r="G100" s="292">
        <f t="shared" si="3"/>
        <v>132.04282640261718</v>
      </c>
      <c r="H100" s="293">
        <v>57161</v>
      </c>
      <c r="I100" s="291">
        <v>944900</v>
      </c>
      <c r="J100" s="23">
        <f t="shared" si="4"/>
        <v>106.00322194151144</v>
      </c>
      <c r="K100" s="24">
        <f t="shared" si="5"/>
        <v>0.006695415979347035</v>
      </c>
      <c r="L100" s="293">
        <v>891388</v>
      </c>
    </row>
    <row r="101" spans="2:12" s="6" customFormat="1" ht="13.5">
      <c r="B101" s="218" t="s">
        <v>199</v>
      </c>
      <c r="C101" s="219">
        <v>3</v>
      </c>
      <c r="D101" s="294" t="s">
        <v>200</v>
      </c>
      <c r="E101" s="295">
        <v>64063</v>
      </c>
      <c r="F101" s="25" t="s">
        <v>16</v>
      </c>
      <c r="G101" s="296">
        <f t="shared" si="3"/>
        <v>133.31737872765487</v>
      </c>
      <c r="H101" s="297">
        <v>48053</v>
      </c>
      <c r="I101" s="295">
        <v>750157</v>
      </c>
      <c r="J101" s="29">
        <f t="shared" si="4"/>
        <v>102.16948958634103</v>
      </c>
      <c r="K101" s="30">
        <f t="shared" si="5"/>
        <v>0.0053154970524066395</v>
      </c>
      <c r="L101" s="297">
        <v>734228</v>
      </c>
    </row>
    <row r="102" spans="2:12" s="6" customFormat="1" ht="13.5">
      <c r="B102" s="218" t="s">
        <v>201</v>
      </c>
      <c r="C102" s="219">
        <v>4</v>
      </c>
      <c r="D102" s="294" t="s">
        <v>202</v>
      </c>
      <c r="E102" s="295">
        <v>64003</v>
      </c>
      <c r="F102" s="25" t="s">
        <v>16</v>
      </c>
      <c r="G102" s="296">
        <f t="shared" si="3"/>
        <v>133.30348030741675</v>
      </c>
      <c r="H102" s="297">
        <v>48013</v>
      </c>
      <c r="I102" s="295">
        <v>735891</v>
      </c>
      <c r="J102" s="29">
        <f t="shared" si="4"/>
        <v>102.69445409673408</v>
      </c>
      <c r="K102" s="30">
        <f t="shared" si="5"/>
        <v>0.005214410371952237</v>
      </c>
      <c r="L102" s="297">
        <v>716583</v>
      </c>
    </row>
    <row r="103" spans="2:12" s="6" customFormat="1" ht="13.5">
      <c r="B103" s="218" t="s">
        <v>203</v>
      </c>
      <c r="C103" s="219">
        <v>4</v>
      </c>
      <c r="D103" s="294" t="s">
        <v>204</v>
      </c>
      <c r="E103" s="295">
        <v>17</v>
      </c>
      <c r="F103" s="25" t="s">
        <v>16</v>
      </c>
      <c r="G103" s="296">
        <f t="shared" si="3"/>
        <v>425</v>
      </c>
      <c r="H103" s="297">
        <v>4</v>
      </c>
      <c r="I103" s="295">
        <v>3540</v>
      </c>
      <c r="J103" s="29">
        <f t="shared" si="4"/>
        <v>52.38236164545723</v>
      </c>
      <c r="K103" s="30">
        <f t="shared" si="5"/>
        <v>2.5083895191965823E-05</v>
      </c>
      <c r="L103" s="297">
        <v>6758</v>
      </c>
    </row>
    <row r="104" spans="2:12" s="6" customFormat="1" ht="13.5">
      <c r="B104" s="216" t="s">
        <v>205</v>
      </c>
      <c r="C104" s="217">
        <v>2</v>
      </c>
      <c r="D104" s="290" t="s">
        <v>206</v>
      </c>
      <c r="E104" s="291"/>
      <c r="F104" s="21" t="s">
        <v>1298</v>
      </c>
      <c r="G104" s="292">
        <f t="shared" si="3"/>
      </c>
      <c r="H104" s="293"/>
      <c r="I104" s="291">
        <v>1065</v>
      </c>
      <c r="J104" s="23">
        <f t="shared" si="4"/>
        <v>136.71373555840822</v>
      </c>
      <c r="K104" s="24">
        <f t="shared" si="5"/>
        <v>7.546426095888023E-06</v>
      </c>
      <c r="L104" s="293">
        <v>779</v>
      </c>
    </row>
    <row r="105" spans="2:12" s="6" customFormat="1" ht="13.5">
      <c r="B105" s="216" t="s">
        <v>207</v>
      </c>
      <c r="C105" s="217">
        <v>2</v>
      </c>
      <c r="D105" s="290" t="s">
        <v>208</v>
      </c>
      <c r="E105" s="291">
        <v>630484</v>
      </c>
      <c r="F105" s="21" t="s">
        <v>16</v>
      </c>
      <c r="G105" s="292">
        <f t="shared" si="3"/>
        <v>98.11224450098426</v>
      </c>
      <c r="H105" s="293">
        <v>642615</v>
      </c>
      <c r="I105" s="291">
        <v>223517907</v>
      </c>
      <c r="J105" s="23">
        <f t="shared" si="4"/>
        <v>92.30762264174881</v>
      </c>
      <c r="K105" s="24">
        <f t="shared" si="5"/>
        <v>1.5838134894676732</v>
      </c>
      <c r="L105" s="293">
        <v>242144582</v>
      </c>
    </row>
    <row r="106" spans="2:12" s="6" customFormat="1" ht="13.5">
      <c r="B106" s="218" t="s">
        <v>209</v>
      </c>
      <c r="C106" s="219">
        <v>3</v>
      </c>
      <c r="D106" s="294" t="s">
        <v>210</v>
      </c>
      <c r="E106" s="295">
        <v>565</v>
      </c>
      <c r="F106" s="25" t="s">
        <v>16</v>
      </c>
      <c r="G106" s="296">
        <f t="shared" si="3"/>
        <v>101.985559566787</v>
      </c>
      <c r="H106" s="297">
        <v>554</v>
      </c>
      <c r="I106" s="295">
        <v>218487</v>
      </c>
      <c r="J106" s="29">
        <f t="shared" si="4"/>
        <v>97.39622338718306</v>
      </c>
      <c r="K106" s="30">
        <f t="shared" si="5"/>
        <v>0.0015481652567251513</v>
      </c>
      <c r="L106" s="297">
        <v>224328</v>
      </c>
    </row>
    <row r="107" spans="2:12" s="6" customFormat="1" ht="13.5">
      <c r="B107" s="218" t="s">
        <v>211</v>
      </c>
      <c r="C107" s="219">
        <v>3</v>
      </c>
      <c r="D107" s="294" t="s">
        <v>212</v>
      </c>
      <c r="E107" s="295">
        <v>30206</v>
      </c>
      <c r="F107" s="25" t="s">
        <v>16</v>
      </c>
      <c r="G107" s="296">
        <f t="shared" si="3"/>
        <v>101.53618609028877</v>
      </c>
      <c r="H107" s="297">
        <v>29749</v>
      </c>
      <c r="I107" s="295">
        <v>13368056</v>
      </c>
      <c r="J107" s="29">
        <f t="shared" si="4"/>
        <v>101.923446266753</v>
      </c>
      <c r="K107" s="30">
        <f t="shared" si="5"/>
        <v>0.09472398746449995</v>
      </c>
      <c r="L107" s="297">
        <v>13115781</v>
      </c>
    </row>
    <row r="108" spans="2:12" s="6" customFormat="1" ht="13.5">
      <c r="B108" s="218" t="s">
        <v>213</v>
      </c>
      <c r="C108" s="219">
        <v>4</v>
      </c>
      <c r="D108" s="294" t="s">
        <v>214</v>
      </c>
      <c r="E108" s="295">
        <v>2744</v>
      </c>
      <c r="F108" s="25" t="s">
        <v>16</v>
      </c>
      <c r="G108" s="296">
        <f t="shared" si="3"/>
        <v>108.4584980237154</v>
      </c>
      <c r="H108" s="297">
        <v>2530</v>
      </c>
      <c r="I108" s="295">
        <v>477062</v>
      </c>
      <c r="J108" s="29">
        <f t="shared" si="4"/>
        <v>101.78907861917696</v>
      </c>
      <c r="K108" s="30">
        <f t="shared" si="5"/>
        <v>0.0033803879118840673</v>
      </c>
      <c r="L108" s="297">
        <v>468677</v>
      </c>
    </row>
    <row r="109" spans="2:12" s="6" customFormat="1" ht="13.5">
      <c r="B109" s="218" t="s">
        <v>215</v>
      </c>
      <c r="C109" s="219">
        <v>4</v>
      </c>
      <c r="D109" s="294" t="s">
        <v>216</v>
      </c>
      <c r="E109" s="295">
        <v>7953</v>
      </c>
      <c r="F109" s="25" t="s">
        <v>16</v>
      </c>
      <c r="G109" s="296">
        <f t="shared" si="3"/>
        <v>101.5319800842589</v>
      </c>
      <c r="H109" s="297">
        <v>7833</v>
      </c>
      <c r="I109" s="295">
        <v>10032710</v>
      </c>
      <c r="J109" s="29">
        <f t="shared" si="4"/>
        <v>101.43356778749634</v>
      </c>
      <c r="K109" s="30">
        <f t="shared" si="5"/>
        <v>0.07109023902016594</v>
      </c>
      <c r="L109" s="297">
        <v>9890917</v>
      </c>
    </row>
    <row r="110" spans="2:12" s="6" customFormat="1" ht="13.5">
      <c r="B110" s="218" t="s">
        <v>217</v>
      </c>
      <c r="C110" s="219">
        <v>3</v>
      </c>
      <c r="D110" s="294" t="s">
        <v>218</v>
      </c>
      <c r="E110" s="295">
        <v>31520</v>
      </c>
      <c r="F110" s="25" t="s">
        <v>16</v>
      </c>
      <c r="G110" s="296">
        <f t="shared" si="3"/>
        <v>99.42904009337245</v>
      </c>
      <c r="H110" s="297">
        <v>31701</v>
      </c>
      <c r="I110" s="295">
        <v>10472629</v>
      </c>
      <c r="J110" s="29">
        <f t="shared" si="4"/>
        <v>87.03807329625019</v>
      </c>
      <c r="K110" s="30">
        <f t="shared" si="5"/>
        <v>0.07420743735037905</v>
      </c>
      <c r="L110" s="297">
        <v>12032239</v>
      </c>
    </row>
    <row r="111" spans="2:12" s="6" customFormat="1" ht="13.5">
      <c r="B111" s="218" t="s">
        <v>219</v>
      </c>
      <c r="C111" s="219">
        <v>3</v>
      </c>
      <c r="D111" s="294" t="s">
        <v>220</v>
      </c>
      <c r="E111" s="295">
        <v>11119439</v>
      </c>
      <c r="F111" s="25" t="s">
        <v>33</v>
      </c>
      <c r="G111" s="296">
        <f t="shared" si="3"/>
        <v>93.84990465567121</v>
      </c>
      <c r="H111" s="297">
        <v>11848109</v>
      </c>
      <c r="I111" s="295">
        <v>1851667</v>
      </c>
      <c r="J111" s="29">
        <f t="shared" si="4"/>
        <v>97.19863267532233</v>
      </c>
      <c r="K111" s="30">
        <f t="shared" si="5"/>
        <v>0.013120627389384682</v>
      </c>
      <c r="L111" s="297">
        <v>1905034</v>
      </c>
    </row>
    <row r="112" spans="2:12" s="6" customFormat="1" ht="13.5">
      <c r="B112" s="216" t="s">
        <v>221</v>
      </c>
      <c r="C112" s="217">
        <v>2</v>
      </c>
      <c r="D112" s="290" t="s">
        <v>222</v>
      </c>
      <c r="E112" s="291">
        <v>139349</v>
      </c>
      <c r="F112" s="21" t="s">
        <v>16</v>
      </c>
      <c r="G112" s="292">
        <f t="shared" si="3"/>
        <v>96.77753161699853</v>
      </c>
      <c r="H112" s="293">
        <v>143989</v>
      </c>
      <c r="I112" s="291">
        <v>117963855</v>
      </c>
      <c r="J112" s="23">
        <f t="shared" si="4"/>
        <v>96.6815281109486</v>
      </c>
      <c r="K112" s="24">
        <f t="shared" si="5"/>
        <v>0.8358737218249304</v>
      </c>
      <c r="L112" s="293">
        <v>122012816</v>
      </c>
    </row>
    <row r="113" spans="2:12" s="6" customFormat="1" ht="13.5">
      <c r="B113" s="214" t="s">
        <v>223</v>
      </c>
      <c r="C113" s="215">
        <v>1</v>
      </c>
      <c r="D113" s="286" t="s">
        <v>224</v>
      </c>
      <c r="E113" s="287"/>
      <c r="F113" s="17"/>
      <c r="G113" s="288">
        <f t="shared" si="3"/>
      </c>
      <c r="H113" s="289"/>
      <c r="I113" s="287">
        <v>1071955695</v>
      </c>
      <c r="J113" s="19">
        <f t="shared" si="4"/>
        <v>85.03126523003543</v>
      </c>
      <c r="K113" s="20">
        <f t="shared" si="5"/>
        <v>7.595713080172565</v>
      </c>
      <c r="L113" s="289">
        <v>1260660643</v>
      </c>
    </row>
    <row r="114" spans="2:12" s="6" customFormat="1" ht="13.5">
      <c r="B114" s="216" t="s">
        <v>225</v>
      </c>
      <c r="C114" s="217">
        <v>2</v>
      </c>
      <c r="D114" s="290" t="s">
        <v>226</v>
      </c>
      <c r="E114" s="291">
        <v>34</v>
      </c>
      <c r="F114" s="21" t="s">
        <v>16</v>
      </c>
      <c r="G114" s="292">
        <f t="shared" si="3"/>
        <v>60.71428571428571</v>
      </c>
      <c r="H114" s="293">
        <v>56</v>
      </c>
      <c r="I114" s="291">
        <v>126210</v>
      </c>
      <c r="J114" s="23">
        <f t="shared" si="4"/>
        <v>57.91468585378389</v>
      </c>
      <c r="K114" s="24">
        <f t="shared" si="5"/>
        <v>0.0008943046362084764</v>
      </c>
      <c r="L114" s="293">
        <v>217924</v>
      </c>
    </row>
    <row r="115" spans="2:12" s="6" customFormat="1" ht="13.5">
      <c r="B115" s="216" t="s">
        <v>227</v>
      </c>
      <c r="C115" s="217">
        <v>2</v>
      </c>
      <c r="D115" s="290" t="s">
        <v>228</v>
      </c>
      <c r="E115" s="291">
        <v>223724</v>
      </c>
      <c r="F115" s="21" t="s">
        <v>16</v>
      </c>
      <c r="G115" s="292">
        <f t="shared" si="3"/>
        <v>84.75164408885657</v>
      </c>
      <c r="H115" s="293">
        <v>263976</v>
      </c>
      <c r="I115" s="291">
        <v>139556403</v>
      </c>
      <c r="J115" s="23">
        <f t="shared" si="4"/>
        <v>78.72923086452688</v>
      </c>
      <c r="K115" s="24">
        <f t="shared" si="5"/>
        <v>0.9888751938473855</v>
      </c>
      <c r="L115" s="293">
        <v>177261230</v>
      </c>
    </row>
    <row r="116" spans="2:12" s="6" customFormat="1" ht="13.5">
      <c r="B116" s="218" t="s">
        <v>229</v>
      </c>
      <c r="C116" s="219">
        <v>3</v>
      </c>
      <c r="D116" s="294" t="s">
        <v>230</v>
      </c>
      <c r="E116" s="295">
        <v>20334</v>
      </c>
      <c r="F116" s="25" t="s">
        <v>16</v>
      </c>
      <c r="G116" s="296">
        <f t="shared" si="3"/>
        <v>68.86345163912219</v>
      </c>
      <c r="H116" s="297">
        <v>29528</v>
      </c>
      <c r="I116" s="295">
        <v>22008263</v>
      </c>
      <c r="J116" s="29">
        <f t="shared" si="4"/>
        <v>78.86651664720111</v>
      </c>
      <c r="K116" s="30">
        <f t="shared" si="5"/>
        <v>0.15594716453367777</v>
      </c>
      <c r="L116" s="297">
        <v>27905712</v>
      </c>
    </row>
    <row r="117" spans="2:12" s="6" customFormat="1" ht="13.5">
      <c r="B117" s="218" t="s">
        <v>231</v>
      </c>
      <c r="C117" s="219">
        <v>3</v>
      </c>
      <c r="D117" s="294" t="s">
        <v>232</v>
      </c>
      <c r="E117" s="295">
        <v>193018808</v>
      </c>
      <c r="F117" s="25" t="s">
        <v>33</v>
      </c>
      <c r="G117" s="296">
        <f t="shared" si="3"/>
        <v>85.89918938469935</v>
      </c>
      <c r="H117" s="297">
        <v>224703876</v>
      </c>
      <c r="I117" s="295">
        <v>82283167</v>
      </c>
      <c r="J117" s="29">
        <f t="shared" si="4"/>
        <v>73.81486577048271</v>
      </c>
      <c r="K117" s="30">
        <f t="shared" si="5"/>
        <v>0.5830458579353166</v>
      </c>
      <c r="L117" s="297">
        <v>111472352</v>
      </c>
    </row>
    <row r="118" spans="2:12" s="6" customFormat="1" ht="13.5">
      <c r="B118" s="218" t="s">
        <v>233</v>
      </c>
      <c r="C118" s="219">
        <v>4</v>
      </c>
      <c r="D118" s="294" t="s">
        <v>234</v>
      </c>
      <c r="E118" s="295">
        <v>181897298</v>
      </c>
      <c r="F118" s="25" t="s">
        <v>33</v>
      </c>
      <c r="G118" s="296">
        <f t="shared" si="3"/>
        <v>85.83280563934157</v>
      </c>
      <c r="H118" s="297">
        <v>211920485</v>
      </c>
      <c r="I118" s="295">
        <v>80283941</v>
      </c>
      <c r="J118" s="29">
        <f t="shared" si="4"/>
        <v>73.86999476798292</v>
      </c>
      <c r="K118" s="30">
        <f t="shared" si="5"/>
        <v>0.5688796501813468</v>
      </c>
      <c r="L118" s="297">
        <v>108682749</v>
      </c>
    </row>
    <row r="119" spans="2:12" s="6" customFormat="1" ht="13.5">
      <c r="B119" s="218" t="s">
        <v>235</v>
      </c>
      <c r="C119" s="219">
        <v>4</v>
      </c>
      <c r="D119" s="294" t="s">
        <v>236</v>
      </c>
      <c r="E119" s="295">
        <v>65232</v>
      </c>
      <c r="F119" s="25" t="s">
        <v>33</v>
      </c>
      <c r="G119" s="296">
        <f t="shared" si="3"/>
        <v>85.5916969545878</v>
      </c>
      <c r="H119" s="297">
        <v>76213</v>
      </c>
      <c r="I119" s="295">
        <v>235212</v>
      </c>
      <c r="J119" s="29">
        <f t="shared" si="4"/>
        <v>93.58654523317855</v>
      </c>
      <c r="K119" s="30">
        <f t="shared" si="5"/>
        <v>0.0016666760327380408</v>
      </c>
      <c r="L119" s="297">
        <v>251331</v>
      </c>
    </row>
    <row r="120" spans="2:12" s="6" customFormat="1" ht="13.5">
      <c r="B120" s="218" t="s">
        <v>237</v>
      </c>
      <c r="C120" s="219">
        <v>3</v>
      </c>
      <c r="D120" s="294" t="s">
        <v>238</v>
      </c>
      <c r="E120" s="295">
        <v>725616</v>
      </c>
      <c r="F120" s="25" t="s">
        <v>33</v>
      </c>
      <c r="G120" s="296">
        <f t="shared" si="3"/>
        <v>75.1935237171476</v>
      </c>
      <c r="H120" s="297">
        <v>964998</v>
      </c>
      <c r="I120" s="295">
        <v>7090221</v>
      </c>
      <c r="J120" s="29">
        <f t="shared" si="4"/>
        <v>88.06427224599994</v>
      </c>
      <c r="K120" s="30">
        <f t="shared" si="5"/>
        <v>0.050240214816913875</v>
      </c>
      <c r="L120" s="297">
        <v>8051189</v>
      </c>
    </row>
    <row r="121" spans="2:12" s="6" customFormat="1" ht="13.5">
      <c r="B121" s="216" t="s">
        <v>239</v>
      </c>
      <c r="C121" s="217">
        <v>2</v>
      </c>
      <c r="D121" s="290" t="s">
        <v>240</v>
      </c>
      <c r="E121" s="291"/>
      <c r="F121" s="21"/>
      <c r="G121" s="292">
        <f t="shared" si="3"/>
      </c>
      <c r="H121" s="293"/>
      <c r="I121" s="291">
        <v>948185</v>
      </c>
      <c r="J121" s="23">
        <f t="shared" si="4"/>
        <v>97.78772652830547</v>
      </c>
      <c r="K121" s="24">
        <f t="shared" si="5"/>
        <v>0.0067186929837836475</v>
      </c>
      <c r="L121" s="293">
        <v>969636</v>
      </c>
    </row>
    <row r="122" spans="2:12" s="6" customFormat="1" ht="13.5">
      <c r="B122" s="218" t="s">
        <v>241</v>
      </c>
      <c r="C122" s="219">
        <v>3</v>
      </c>
      <c r="D122" s="294" t="s">
        <v>242</v>
      </c>
      <c r="E122" s="295"/>
      <c r="F122" s="25"/>
      <c r="G122" s="296">
        <f t="shared" si="3"/>
      </c>
      <c r="H122" s="297"/>
      <c r="I122" s="295">
        <v>94058</v>
      </c>
      <c r="J122" s="29">
        <f t="shared" si="4"/>
        <v>90.55793578202474</v>
      </c>
      <c r="K122" s="30">
        <f t="shared" si="5"/>
        <v>0.0006664805124197517</v>
      </c>
      <c r="L122" s="297">
        <v>103865</v>
      </c>
    </row>
    <row r="123" spans="2:12" s="6" customFormat="1" ht="13.5">
      <c r="B123" s="218" t="s">
        <v>243</v>
      </c>
      <c r="C123" s="219">
        <v>4</v>
      </c>
      <c r="D123" s="294" t="s">
        <v>244</v>
      </c>
      <c r="E123" s="295">
        <v>8982</v>
      </c>
      <c r="F123" s="25" t="s">
        <v>245</v>
      </c>
      <c r="G123" s="296">
        <f t="shared" si="3"/>
        <v>40.61129447935976</v>
      </c>
      <c r="H123" s="297">
        <v>22117</v>
      </c>
      <c r="I123" s="295">
        <v>5522</v>
      </c>
      <c r="J123" s="29">
        <f t="shared" si="4"/>
        <v>34.685929648241206</v>
      </c>
      <c r="K123" s="30">
        <f t="shared" si="5"/>
        <v>3.912804216102691E-05</v>
      </c>
      <c r="L123" s="297">
        <v>15920</v>
      </c>
    </row>
    <row r="124" spans="2:12" s="6" customFormat="1" ht="13.5">
      <c r="B124" s="218" t="s">
        <v>246</v>
      </c>
      <c r="C124" s="219">
        <v>4</v>
      </c>
      <c r="D124" s="294" t="s">
        <v>247</v>
      </c>
      <c r="E124" s="295"/>
      <c r="F124" s="25"/>
      <c r="G124" s="296">
        <f t="shared" si="3"/>
      </c>
      <c r="H124" s="297"/>
      <c r="I124" s="295">
        <v>43854</v>
      </c>
      <c r="J124" s="29">
        <f t="shared" si="4"/>
        <v>127.95868347338934</v>
      </c>
      <c r="K124" s="30">
        <f t="shared" si="5"/>
        <v>0.0003107426948442003</v>
      </c>
      <c r="L124" s="297">
        <v>34272</v>
      </c>
    </row>
    <row r="125" spans="2:12" s="6" customFormat="1" ht="13.5">
      <c r="B125" s="218" t="s">
        <v>248</v>
      </c>
      <c r="C125" s="219">
        <v>3</v>
      </c>
      <c r="D125" s="294" t="s">
        <v>249</v>
      </c>
      <c r="E125" s="295">
        <v>716</v>
      </c>
      <c r="F125" s="25" t="s">
        <v>16</v>
      </c>
      <c r="G125" s="296">
        <f t="shared" si="3"/>
        <v>96.75675675675676</v>
      </c>
      <c r="H125" s="297">
        <v>740</v>
      </c>
      <c r="I125" s="295">
        <v>568081</v>
      </c>
      <c r="J125" s="29">
        <f t="shared" si="4"/>
        <v>94.80515145800547</v>
      </c>
      <c r="K125" s="30">
        <f t="shared" si="5"/>
        <v>0.0040253345380076655</v>
      </c>
      <c r="L125" s="297">
        <v>599209</v>
      </c>
    </row>
    <row r="126" spans="2:12" s="6" customFormat="1" ht="13.5">
      <c r="B126" s="218" t="s">
        <v>250</v>
      </c>
      <c r="C126" s="219">
        <v>4</v>
      </c>
      <c r="D126" s="294" t="s">
        <v>251</v>
      </c>
      <c r="E126" s="295">
        <v>62</v>
      </c>
      <c r="F126" s="25" t="s">
        <v>16</v>
      </c>
      <c r="G126" s="296">
        <f t="shared" si="3"/>
        <v>96.875</v>
      </c>
      <c r="H126" s="297">
        <v>64</v>
      </c>
      <c r="I126" s="295">
        <v>178196</v>
      </c>
      <c r="J126" s="29">
        <f t="shared" si="4"/>
        <v>98.41494261760904</v>
      </c>
      <c r="K126" s="30">
        <f t="shared" si="5"/>
        <v>0.0012626694315332038</v>
      </c>
      <c r="L126" s="297">
        <v>181066</v>
      </c>
    </row>
    <row r="127" spans="2:12" s="6" customFormat="1" ht="13.5">
      <c r="B127" s="216" t="s">
        <v>252</v>
      </c>
      <c r="C127" s="217">
        <v>2</v>
      </c>
      <c r="D127" s="290" t="s">
        <v>253</v>
      </c>
      <c r="E127" s="291">
        <v>101153</v>
      </c>
      <c r="F127" s="21" t="s">
        <v>16</v>
      </c>
      <c r="G127" s="292">
        <f t="shared" si="3"/>
        <v>110.52677586075023</v>
      </c>
      <c r="H127" s="293">
        <v>91519</v>
      </c>
      <c r="I127" s="291">
        <v>21082263</v>
      </c>
      <c r="J127" s="23">
        <f t="shared" si="4"/>
        <v>94.84796014869737</v>
      </c>
      <c r="K127" s="24">
        <f t="shared" si="5"/>
        <v>0.14938567104560987</v>
      </c>
      <c r="L127" s="293">
        <v>22227429</v>
      </c>
    </row>
    <row r="128" spans="2:12" s="6" customFormat="1" ht="13.5">
      <c r="B128" s="218" t="s">
        <v>254</v>
      </c>
      <c r="C128" s="219">
        <v>3</v>
      </c>
      <c r="D128" s="294" t="s">
        <v>255</v>
      </c>
      <c r="E128" s="295">
        <v>95817</v>
      </c>
      <c r="F128" s="25" t="s">
        <v>16</v>
      </c>
      <c r="G128" s="296">
        <f t="shared" si="3"/>
        <v>112.28466965101835</v>
      </c>
      <c r="H128" s="297">
        <v>85334</v>
      </c>
      <c r="I128" s="295">
        <v>17539015</v>
      </c>
      <c r="J128" s="29">
        <f t="shared" si="4"/>
        <v>100.2070414311969</v>
      </c>
      <c r="K128" s="30">
        <f t="shared" si="5"/>
        <v>0.12427876102551311</v>
      </c>
      <c r="L128" s="297">
        <v>17502777</v>
      </c>
    </row>
    <row r="129" spans="2:12" s="6" customFormat="1" ht="13.5">
      <c r="B129" s="218" t="s">
        <v>256</v>
      </c>
      <c r="C129" s="219">
        <v>4</v>
      </c>
      <c r="D129" s="294" t="s">
        <v>257</v>
      </c>
      <c r="E129" s="295">
        <v>2726566</v>
      </c>
      <c r="F129" s="25" t="s">
        <v>33</v>
      </c>
      <c r="G129" s="296">
        <f t="shared" si="3"/>
        <v>66.58848336524895</v>
      </c>
      <c r="H129" s="297">
        <v>4094651</v>
      </c>
      <c r="I129" s="295">
        <v>275919</v>
      </c>
      <c r="J129" s="29">
        <f t="shared" si="4"/>
        <v>56.064004876562024</v>
      </c>
      <c r="K129" s="30">
        <f t="shared" si="5"/>
        <v>0.0019551195699073496</v>
      </c>
      <c r="L129" s="297">
        <v>492150</v>
      </c>
    </row>
    <row r="130" spans="2:12" s="6" customFormat="1" ht="13.5">
      <c r="B130" s="218" t="s">
        <v>258</v>
      </c>
      <c r="C130" s="219">
        <v>4</v>
      </c>
      <c r="D130" s="294" t="s">
        <v>259</v>
      </c>
      <c r="E130" s="295">
        <v>52623</v>
      </c>
      <c r="F130" s="25" t="s">
        <v>16</v>
      </c>
      <c r="G130" s="296">
        <f t="shared" si="3"/>
        <v>98.92657066586456</v>
      </c>
      <c r="H130" s="297">
        <v>53194</v>
      </c>
      <c r="I130" s="295">
        <v>5480688</v>
      </c>
      <c r="J130" s="29">
        <f t="shared" si="4"/>
        <v>85.61762314385001</v>
      </c>
      <c r="K130" s="30">
        <f t="shared" si="5"/>
        <v>0.03883531168696745</v>
      </c>
      <c r="L130" s="297">
        <v>6401355</v>
      </c>
    </row>
    <row r="131" spans="2:12" s="6" customFormat="1" ht="13.5">
      <c r="B131" s="218" t="s">
        <v>260</v>
      </c>
      <c r="C131" s="219">
        <v>5</v>
      </c>
      <c r="D131" s="294" t="s">
        <v>261</v>
      </c>
      <c r="E131" s="295">
        <v>52623</v>
      </c>
      <c r="F131" s="25" t="s">
        <v>16</v>
      </c>
      <c r="G131" s="296">
        <f t="shared" si="3"/>
        <v>98.92657066586456</v>
      </c>
      <c r="H131" s="297">
        <v>53194</v>
      </c>
      <c r="I131" s="295">
        <v>5480187</v>
      </c>
      <c r="J131" s="29">
        <f t="shared" si="4"/>
        <v>85.61649742362503</v>
      </c>
      <c r="K131" s="30">
        <f t="shared" si="5"/>
        <v>0.03883176167807164</v>
      </c>
      <c r="L131" s="297">
        <v>6400854</v>
      </c>
    </row>
    <row r="132" spans="2:12" s="6" customFormat="1" ht="13.5">
      <c r="B132" s="218" t="s">
        <v>262</v>
      </c>
      <c r="C132" s="219">
        <v>4</v>
      </c>
      <c r="D132" s="294" t="s">
        <v>263</v>
      </c>
      <c r="E132" s="295">
        <v>2895</v>
      </c>
      <c r="F132" s="25" t="s">
        <v>16</v>
      </c>
      <c r="G132" s="296">
        <f t="shared" si="3"/>
        <v>91.96315120711563</v>
      </c>
      <c r="H132" s="297">
        <v>3148</v>
      </c>
      <c r="I132" s="295">
        <v>446179</v>
      </c>
      <c r="J132" s="29">
        <f t="shared" si="4"/>
        <v>89.83717001608768</v>
      </c>
      <c r="K132" s="30">
        <f t="shared" si="5"/>
        <v>0.003161555726795514</v>
      </c>
      <c r="L132" s="297">
        <v>496653</v>
      </c>
    </row>
    <row r="133" spans="2:12" s="6" customFormat="1" ht="13.5">
      <c r="B133" s="218" t="s">
        <v>264</v>
      </c>
      <c r="C133" s="219">
        <v>4</v>
      </c>
      <c r="D133" s="294" t="s">
        <v>265</v>
      </c>
      <c r="E133" s="295">
        <v>1713</v>
      </c>
      <c r="F133" s="25" t="s">
        <v>16</v>
      </c>
      <c r="G133" s="296">
        <f t="shared" si="3"/>
        <v>113.29365079365078</v>
      </c>
      <c r="H133" s="297">
        <v>1512</v>
      </c>
      <c r="I133" s="295">
        <v>303581</v>
      </c>
      <c r="J133" s="29">
        <f t="shared" si="4"/>
        <v>51.56601661562399</v>
      </c>
      <c r="K133" s="30">
        <f t="shared" si="5"/>
        <v>0.002151128244709654</v>
      </c>
      <c r="L133" s="297">
        <v>588723</v>
      </c>
    </row>
    <row r="134" spans="2:12" s="6" customFormat="1" ht="13.5">
      <c r="B134" s="218" t="s">
        <v>266</v>
      </c>
      <c r="C134" s="219">
        <v>5</v>
      </c>
      <c r="D134" s="294" t="s">
        <v>261</v>
      </c>
      <c r="E134" s="295">
        <v>1131</v>
      </c>
      <c r="F134" s="25" t="s">
        <v>16</v>
      </c>
      <c r="G134" s="296">
        <f t="shared" si="3"/>
        <v>96.83219178082192</v>
      </c>
      <c r="H134" s="297">
        <v>1168</v>
      </c>
      <c r="I134" s="295">
        <v>272432</v>
      </c>
      <c r="J134" s="29">
        <f t="shared" si="4"/>
        <v>49.97376868751719</v>
      </c>
      <c r="K134" s="30">
        <f t="shared" si="5"/>
        <v>0.0019304112245586533</v>
      </c>
      <c r="L134" s="297">
        <v>545150</v>
      </c>
    </row>
    <row r="135" spans="2:12" s="6" customFormat="1" ht="13.5">
      <c r="B135" s="218" t="s">
        <v>267</v>
      </c>
      <c r="C135" s="219">
        <v>4</v>
      </c>
      <c r="D135" s="294" t="s">
        <v>268</v>
      </c>
      <c r="E135" s="295">
        <v>159</v>
      </c>
      <c r="F135" s="25" t="s">
        <v>16</v>
      </c>
      <c r="G135" s="296">
        <f t="shared" si="3"/>
        <v>111.9718309859155</v>
      </c>
      <c r="H135" s="297">
        <v>142</v>
      </c>
      <c r="I135" s="295">
        <v>213478</v>
      </c>
      <c r="J135" s="29">
        <f t="shared" si="4"/>
        <v>94.34699406458684</v>
      </c>
      <c r="K135" s="30">
        <f t="shared" si="5"/>
        <v>0.00151267225361313</v>
      </c>
      <c r="L135" s="297">
        <v>226269</v>
      </c>
    </row>
    <row r="136" spans="2:12" s="6" customFormat="1" ht="13.5">
      <c r="B136" s="218" t="s">
        <v>269</v>
      </c>
      <c r="C136" s="219">
        <v>3</v>
      </c>
      <c r="D136" s="294" t="s">
        <v>270</v>
      </c>
      <c r="E136" s="295">
        <v>98059</v>
      </c>
      <c r="F136" s="25" t="s">
        <v>33</v>
      </c>
      <c r="G136" s="296">
        <f aca="true" t="shared" si="6" ref="G136:G199">IF(E136="","",E136/H136*100)</f>
        <v>191.59258318516638</v>
      </c>
      <c r="H136" s="297">
        <v>51181</v>
      </c>
      <c r="I136" s="295">
        <v>92596</v>
      </c>
      <c r="J136" s="29">
        <f t="shared" si="4"/>
        <v>170.4701940424905</v>
      </c>
      <c r="K136" s="30">
        <f t="shared" si="5"/>
        <v>0.0006561210054223919</v>
      </c>
      <c r="L136" s="297">
        <v>54318</v>
      </c>
    </row>
    <row r="137" spans="2:12" s="6" customFormat="1" ht="13.5">
      <c r="B137" s="218" t="s">
        <v>271</v>
      </c>
      <c r="C137" s="219">
        <v>3</v>
      </c>
      <c r="D137" s="294" t="s">
        <v>272</v>
      </c>
      <c r="E137" s="295">
        <v>1711500</v>
      </c>
      <c r="F137" s="25" t="s">
        <v>33</v>
      </c>
      <c r="G137" s="296">
        <f t="shared" si="6"/>
        <v>99.68187997171749</v>
      </c>
      <c r="H137" s="297">
        <v>1716962</v>
      </c>
      <c r="I137" s="295">
        <v>892823</v>
      </c>
      <c r="J137" s="29">
        <f aca="true" t="shared" si="7" ref="J137:J200">I137/L137*100</f>
        <v>97.89500461063945</v>
      </c>
      <c r="K137" s="30">
        <f aca="true" t="shared" si="8" ref="K137:K200">I137/14112640692*100</f>
        <v>0.006326406372027259</v>
      </c>
      <c r="L137" s="297">
        <v>912021</v>
      </c>
    </row>
    <row r="138" spans="2:12" s="6" customFormat="1" ht="13.5">
      <c r="B138" s="216" t="s">
        <v>273</v>
      </c>
      <c r="C138" s="217">
        <v>2</v>
      </c>
      <c r="D138" s="290" t="s">
        <v>274</v>
      </c>
      <c r="E138" s="291"/>
      <c r="F138" s="21"/>
      <c r="G138" s="292">
        <f t="shared" si="6"/>
      </c>
      <c r="H138" s="293"/>
      <c r="I138" s="291">
        <v>65759403</v>
      </c>
      <c r="J138" s="23">
        <f t="shared" si="7"/>
        <v>93.7717068285388</v>
      </c>
      <c r="K138" s="24">
        <f t="shared" si="8"/>
        <v>0.46596100924809114</v>
      </c>
      <c r="L138" s="293">
        <v>70127126</v>
      </c>
    </row>
    <row r="139" spans="2:12" s="6" customFormat="1" ht="13.5">
      <c r="B139" s="218" t="s">
        <v>275</v>
      </c>
      <c r="C139" s="219">
        <v>3</v>
      </c>
      <c r="D139" s="294" t="s">
        <v>276</v>
      </c>
      <c r="E139" s="295">
        <v>24314</v>
      </c>
      <c r="F139" s="25" t="s">
        <v>16</v>
      </c>
      <c r="G139" s="296">
        <f t="shared" si="6"/>
        <v>102.17683644309967</v>
      </c>
      <c r="H139" s="297">
        <v>23796</v>
      </c>
      <c r="I139" s="295">
        <v>17660805</v>
      </c>
      <c r="J139" s="29">
        <f t="shared" si="7"/>
        <v>88.36606239410378</v>
      </c>
      <c r="K139" s="30">
        <f t="shared" si="8"/>
        <v>0.1251417462219621</v>
      </c>
      <c r="L139" s="297">
        <v>19985959</v>
      </c>
    </row>
    <row r="140" spans="2:12" s="6" customFormat="1" ht="13.5">
      <c r="B140" s="218" t="s">
        <v>277</v>
      </c>
      <c r="C140" s="219">
        <v>4</v>
      </c>
      <c r="D140" s="294" t="s">
        <v>278</v>
      </c>
      <c r="E140" s="295">
        <v>139049</v>
      </c>
      <c r="F140" s="25" t="s">
        <v>33</v>
      </c>
      <c r="G140" s="296">
        <f t="shared" si="6"/>
        <v>78.0538325521345</v>
      </c>
      <c r="H140" s="297">
        <v>178145</v>
      </c>
      <c r="I140" s="295">
        <v>377753</v>
      </c>
      <c r="J140" s="29">
        <f t="shared" si="7"/>
        <v>70.14091201957802</v>
      </c>
      <c r="K140" s="30">
        <f t="shared" si="8"/>
        <v>0.002676699621596233</v>
      </c>
      <c r="L140" s="297">
        <v>538563</v>
      </c>
    </row>
    <row r="141" spans="2:12" s="6" customFormat="1" ht="13.5">
      <c r="B141" s="218" t="s">
        <v>279</v>
      </c>
      <c r="C141" s="219">
        <v>4</v>
      </c>
      <c r="D141" s="294" t="s">
        <v>280</v>
      </c>
      <c r="E141" s="295">
        <v>153</v>
      </c>
      <c r="F141" s="25" t="s">
        <v>16</v>
      </c>
      <c r="G141" s="296">
        <f t="shared" si="6"/>
        <v>102</v>
      </c>
      <c r="H141" s="297">
        <v>150</v>
      </c>
      <c r="I141" s="295">
        <v>314815</v>
      </c>
      <c r="J141" s="29">
        <f t="shared" si="7"/>
        <v>140.7705343927883</v>
      </c>
      <c r="K141" s="30">
        <f t="shared" si="8"/>
        <v>0.0022307306397905988</v>
      </c>
      <c r="L141" s="297">
        <v>223637</v>
      </c>
    </row>
    <row r="142" spans="2:12" s="6" customFormat="1" ht="13.5">
      <c r="B142" s="218" t="s">
        <v>281</v>
      </c>
      <c r="C142" s="219">
        <v>4</v>
      </c>
      <c r="D142" s="294" t="s">
        <v>282</v>
      </c>
      <c r="E142" s="295">
        <v>22806</v>
      </c>
      <c r="F142" s="25" t="s">
        <v>16</v>
      </c>
      <c r="G142" s="296">
        <f t="shared" si="6"/>
        <v>103.4145014283771</v>
      </c>
      <c r="H142" s="297">
        <v>22053</v>
      </c>
      <c r="I142" s="295">
        <v>15972373</v>
      </c>
      <c r="J142" s="29">
        <f t="shared" si="7"/>
        <v>92.38639260963137</v>
      </c>
      <c r="K142" s="30">
        <f t="shared" si="8"/>
        <v>0.11317777692061715</v>
      </c>
      <c r="L142" s="297">
        <v>17288664</v>
      </c>
    </row>
    <row r="143" spans="2:12" s="6" customFormat="1" ht="13.5">
      <c r="B143" s="218" t="s">
        <v>283</v>
      </c>
      <c r="C143" s="219">
        <v>4</v>
      </c>
      <c r="D143" s="294" t="s">
        <v>284</v>
      </c>
      <c r="E143" s="295">
        <v>9</v>
      </c>
      <c r="F143" s="25" t="s">
        <v>16</v>
      </c>
      <c r="G143" s="296">
        <f t="shared" si="6"/>
        <v>81.81818181818183</v>
      </c>
      <c r="H143" s="297">
        <v>11</v>
      </c>
      <c r="I143" s="295">
        <v>20003</v>
      </c>
      <c r="J143" s="29">
        <f t="shared" si="7"/>
        <v>71.26621063132393</v>
      </c>
      <c r="K143" s="30">
        <f t="shared" si="8"/>
        <v>0.00014173817952680575</v>
      </c>
      <c r="L143" s="297">
        <v>28068</v>
      </c>
    </row>
    <row r="144" spans="2:12" s="6" customFormat="1" ht="13.5">
      <c r="B144" s="218" t="s">
        <v>285</v>
      </c>
      <c r="C144" s="219">
        <v>3</v>
      </c>
      <c r="D144" s="294" t="s">
        <v>286</v>
      </c>
      <c r="E144" s="295"/>
      <c r="F144" s="25"/>
      <c r="G144" s="296">
        <f t="shared" si="6"/>
      </c>
      <c r="H144" s="297"/>
      <c r="I144" s="295">
        <v>20940726</v>
      </c>
      <c r="J144" s="29">
        <f t="shared" si="7"/>
        <v>87.0259453000637</v>
      </c>
      <c r="K144" s="30">
        <f t="shared" si="8"/>
        <v>0.14838276164623548</v>
      </c>
      <c r="L144" s="297">
        <v>24062624</v>
      </c>
    </row>
    <row r="145" spans="2:12" s="6" customFormat="1" ht="13.5">
      <c r="B145" s="218" t="s">
        <v>287</v>
      </c>
      <c r="C145" s="219">
        <v>4</v>
      </c>
      <c r="D145" s="294" t="s">
        <v>288</v>
      </c>
      <c r="E145" s="295">
        <v>4556546</v>
      </c>
      <c r="F145" s="25" t="s">
        <v>245</v>
      </c>
      <c r="G145" s="296">
        <f t="shared" si="6"/>
        <v>103.84792978569686</v>
      </c>
      <c r="H145" s="297">
        <v>4387710</v>
      </c>
      <c r="I145" s="295">
        <v>2508150</v>
      </c>
      <c r="J145" s="29">
        <f t="shared" si="7"/>
        <v>107.36580398180027</v>
      </c>
      <c r="K145" s="30">
        <f t="shared" si="8"/>
        <v>0.01777236489427375</v>
      </c>
      <c r="L145" s="297">
        <v>2336079</v>
      </c>
    </row>
    <row r="146" spans="2:12" s="6" customFormat="1" ht="13.5">
      <c r="B146" s="218" t="s">
        <v>289</v>
      </c>
      <c r="C146" s="219">
        <v>4</v>
      </c>
      <c r="D146" s="294" t="s">
        <v>290</v>
      </c>
      <c r="E146" s="295">
        <v>30260</v>
      </c>
      <c r="F146" s="25" t="s">
        <v>245</v>
      </c>
      <c r="G146" s="296">
        <f t="shared" si="6"/>
        <v>115.17965895249695</v>
      </c>
      <c r="H146" s="297">
        <v>26272</v>
      </c>
      <c r="I146" s="295">
        <v>55888</v>
      </c>
      <c r="J146" s="29">
        <f t="shared" si="7"/>
        <v>68.34362580250688</v>
      </c>
      <c r="K146" s="30">
        <f t="shared" si="8"/>
        <v>0.0003960137668046852</v>
      </c>
      <c r="L146" s="297">
        <v>81775</v>
      </c>
    </row>
    <row r="147" spans="2:12" s="6" customFormat="1" ht="13.5">
      <c r="B147" s="218" t="s">
        <v>291</v>
      </c>
      <c r="C147" s="219">
        <v>4</v>
      </c>
      <c r="D147" s="294" t="s">
        <v>292</v>
      </c>
      <c r="E147" s="295">
        <v>2653400</v>
      </c>
      <c r="F147" s="25" t="s">
        <v>245</v>
      </c>
      <c r="G147" s="296">
        <f t="shared" si="6"/>
        <v>70.78281514678618</v>
      </c>
      <c r="H147" s="297">
        <v>3748650</v>
      </c>
      <c r="I147" s="295">
        <v>3106330</v>
      </c>
      <c r="J147" s="29">
        <f t="shared" si="7"/>
        <v>74.51058748690926</v>
      </c>
      <c r="K147" s="30">
        <f t="shared" si="8"/>
        <v>0.02201097631402802</v>
      </c>
      <c r="L147" s="297">
        <v>4168978</v>
      </c>
    </row>
    <row r="148" spans="2:12" s="6" customFormat="1" ht="13.5">
      <c r="B148" s="218" t="s">
        <v>293</v>
      </c>
      <c r="C148" s="219">
        <v>4</v>
      </c>
      <c r="D148" s="294" t="s">
        <v>294</v>
      </c>
      <c r="E148" s="295">
        <v>30770879</v>
      </c>
      <c r="F148" s="25" t="s">
        <v>245</v>
      </c>
      <c r="G148" s="296">
        <f t="shared" si="6"/>
        <v>91.26182732990321</v>
      </c>
      <c r="H148" s="297">
        <v>33717141</v>
      </c>
      <c r="I148" s="295">
        <v>7623685</v>
      </c>
      <c r="J148" s="29">
        <f t="shared" si="7"/>
        <v>81.05333070232254</v>
      </c>
      <c r="K148" s="30">
        <f t="shared" si="8"/>
        <v>0.05402025862049773</v>
      </c>
      <c r="L148" s="297">
        <v>9405764</v>
      </c>
    </row>
    <row r="149" spans="2:12" s="6" customFormat="1" ht="13.5">
      <c r="B149" s="218" t="s">
        <v>295</v>
      </c>
      <c r="C149" s="219">
        <v>4</v>
      </c>
      <c r="D149" s="294" t="s">
        <v>296</v>
      </c>
      <c r="E149" s="295">
        <v>2797252</v>
      </c>
      <c r="F149" s="25" t="s">
        <v>33</v>
      </c>
      <c r="G149" s="296">
        <f t="shared" si="6"/>
        <v>100.80387178844985</v>
      </c>
      <c r="H149" s="297">
        <v>2774945</v>
      </c>
      <c r="I149" s="295">
        <v>5609703</v>
      </c>
      <c r="J149" s="29">
        <f t="shared" si="7"/>
        <v>91.96453030440888</v>
      </c>
      <c r="K149" s="30">
        <f t="shared" si="8"/>
        <v>0.03974949212148481</v>
      </c>
      <c r="L149" s="297">
        <v>6099855</v>
      </c>
    </row>
    <row r="150" spans="2:12" s="6" customFormat="1" ht="13.5">
      <c r="B150" s="218" t="s">
        <v>297</v>
      </c>
      <c r="C150" s="219">
        <v>3</v>
      </c>
      <c r="D150" s="294" t="s">
        <v>298</v>
      </c>
      <c r="E150" s="295"/>
      <c r="F150" s="25"/>
      <c r="G150" s="296">
        <f t="shared" si="6"/>
      </c>
      <c r="H150" s="297"/>
      <c r="I150" s="295">
        <v>27157872</v>
      </c>
      <c r="J150" s="29">
        <f t="shared" si="7"/>
        <v>104.13876266016855</v>
      </c>
      <c r="K150" s="30">
        <f t="shared" si="8"/>
        <v>0.19243650137989357</v>
      </c>
      <c r="L150" s="297">
        <v>26078543</v>
      </c>
    </row>
    <row r="151" spans="2:12" s="6" customFormat="1" ht="13.5">
      <c r="B151" s="218" t="s">
        <v>299</v>
      </c>
      <c r="C151" s="219">
        <v>4</v>
      </c>
      <c r="D151" s="294" t="s">
        <v>300</v>
      </c>
      <c r="E151" s="295">
        <v>284</v>
      </c>
      <c r="F151" s="25" t="s">
        <v>16</v>
      </c>
      <c r="G151" s="296">
        <f t="shared" si="6"/>
        <v>114.97975708502024</v>
      </c>
      <c r="H151" s="297">
        <v>247</v>
      </c>
      <c r="I151" s="295">
        <v>1178446</v>
      </c>
      <c r="J151" s="29">
        <f t="shared" si="7"/>
        <v>106.00929794070764</v>
      </c>
      <c r="K151" s="30">
        <f t="shared" si="8"/>
        <v>0.008350286992483432</v>
      </c>
      <c r="L151" s="297">
        <v>1111644</v>
      </c>
    </row>
    <row r="152" spans="2:12" s="6" customFormat="1" ht="13.5">
      <c r="B152" s="218" t="s">
        <v>301</v>
      </c>
      <c r="C152" s="219">
        <v>5</v>
      </c>
      <c r="D152" s="294" t="s">
        <v>302</v>
      </c>
      <c r="E152" s="295">
        <v>4</v>
      </c>
      <c r="F152" s="25" t="s">
        <v>16</v>
      </c>
      <c r="G152" s="296">
        <f t="shared" si="6"/>
        <v>100</v>
      </c>
      <c r="H152" s="297">
        <v>4</v>
      </c>
      <c r="I152" s="295">
        <v>47633</v>
      </c>
      <c r="J152" s="29">
        <f t="shared" si="7"/>
        <v>61.540548571723875</v>
      </c>
      <c r="K152" s="30">
        <f t="shared" si="8"/>
        <v>0.0003375201072539288</v>
      </c>
      <c r="L152" s="297">
        <v>77401</v>
      </c>
    </row>
    <row r="153" spans="2:12" s="6" customFormat="1" ht="13.5">
      <c r="B153" s="218" t="s">
        <v>303</v>
      </c>
      <c r="C153" s="219">
        <v>4</v>
      </c>
      <c r="D153" s="294" t="s">
        <v>304</v>
      </c>
      <c r="E153" s="295">
        <v>1074370</v>
      </c>
      <c r="F153" s="25" t="s">
        <v>13</v>
      </c>
      <c r="G153" s="296">
        <f t="shared" si="6"/>
        <v>1061.5570069263983</v>
      </c>
      <c r="H153" s="297">
        <v>101207</v>
      </c>
      <c r="I153" s="295">
        <v>31915</v>
      </c>
      <c r="J153" s="29">
        <f t="shared" si="7"/>
        <v>134.30543281572193</v>
      </c>
      <c r="K153" s="30">
        <f t="shared" si="8"/>
        <v>0.0002261447782631608</v>
      </c>
      <c r="L153" s="297">
        <v>23763</v>
      </c>
    </row>
    <row r="154" spans="2:12" s="6" customFormat="1" ht="13.5">
      <c r="B154" s="218" t="s">
        <v>305</v>
      </c>
      <c r="C154" s="219">
        <v>4</v>
      </c>
      <c r="D154" s="294" t="s">
        <v>306</v>
      </c>
      <c r="E154" s="295">
        <v>34022</v>
      </c>
      <c r="F154" s="25" t="s">
        <v>13</v>
      </c>
      <c r="G154" s="296">
        <f t="shared" si="6"/>
        <v>100.73429265115178</v>
      </c>
      <c r="H154" s="297">
        <v>33774</v>
      </c>
      <c r="I154" s="295">
        <v>81138</v>
      </c>
      <c r="J154" s="29">
        <f t="shared" si="7"/>
        <v>116.55246714070245</v>
      </c>
      <c r="K154" s="30">
        <f t="shared" si="8"/>
        <v>0.0005749313808151759</v>
      </c>
      <c r="L154" s="297">
        <v>69615</v>
      </c>
    </row>
    <row r="155" spans="2:12" s="6" customFormat="1" ht="13.5">
      <c r="B155" s="218" t="s">
        <v>307</v>
      </c>
      <c r="C155" s="219">
        <v>4</v>
      </c>
      <c r="D155" s="294" t="s">
        <v>308</v>
      </c>
      <c r="E155" s="295">
        <v>379971</v>
      </c>
      <c r="F155" s="25" t="s">
        <v>245</v>
      </c>
      <c r="G155" s="296">
        <f t="shared" si="6"/>
        <v>85.2302626413977</v>
      </c>
      <c r="H155" s="297">
        <v>445817</v>
      </c>
      <c r="I155" s="295">
        <v>449370</v>
      </c>
      <c r="J155" s="29">
        <f t="shared" si="7"/>
        <v>93.41168742620525</v>
      </c>
      <c r="K155" s="30">
        <f t="shared" si="8"/>
        <v>0.0031841666616987804</v>
      </c>
      <c r="L155" s="297">
        <v>481064</v>
      </c>
    </row>
    <row r="156" spans="2:12" s="6" customFormat="1" ht="13.5">
      <c r="B156" s="218" t="s">
        <v>309</v>
      </c>
      <c r="C156" s="219">
        <v>5</v>
      </c>
      <c r="D156" s="294" t="s">
        <v>310</v>
      </c>
      <c r="E156" s="295">
        <v>379971</v>
      </c>
      <c r="F156" s="25" t="s">
        <v>245</v>
      </c>
      <c r="G156" s="296">
        <f t="shared" si="6"/>
        <v>85.26851533940581</v>
      </c>
      <c r="H156" s="297">
        <v>445617</v>
      </c>
      <c r="I156" s="295">
        <v>449370</v>
      </c>
      <c r="J156" s="29">
        <f t="shared" si="7"/>
        <v>93.46375593806937</v>
      </c>
      <c r="K156" s="30">
        <f t="shared" si="8"/>
        <v>0.0031841666616987804</v>
      </c>
      <c r="L156" s="297">
        <v>480796</v>
      </c>
    </row>
    <row r="157" spans="2:12" s="6" customFormat="1" ht="13.5">
      <c r="B157" s="218" t="s">
        <v>311</v>
      </c>
      <c r="C157" s="219">
        <v>4</v>
      </c>
      <c r="D157" s="294" t="s">
        <v>312</v>
      </c>
      <c r="E157" s="295">
        <v>14158</v>
      </c>
      <c r="F157" s="25" t="s">
        <v>16</v>
      </c>
      <c r="G157" s="296">
        <f t="shared" si="6"/>
        <v>101.48376460468785</v>
      </c>
      <c r="H157" s="297">
        <v>13951</v>
      </c>
      <c r="I157" s="295">
        <v>25417003</v>
      </c>
      <c r="J157" s="29">
        <f t="shared" si="7"/>
        <v>104.20025748123693</v>
      </c>
      <c r="K157" s="30">
        <f t="shared" si="8"/>
        <v>0.18010097156663302</v>
      </c>
      <c r="L157" s="297">
        <v>24392457</v>
      </c>
    </row>
    <row r="158" spans="2:12" s="6" customFormat="1" ht="13.5">
      <c r="B158" s="218" t="s">
        <v>313</v>
      </c>
      <c r="C158" s="219">
        <v>5</v>
      </c>
      <c r="D158" s="294" t="s">
        <v>314</v>
      </c>
      <c r="E158" s="295">
        <v>72</v>
      </c>
      <c r="F158" s="25" t="s">
        <v>16</v>
      </c>
      <c r="G158" s="296">
        <f t="shared" si="6"/>
        <v>120</v>
      </c>
      <c r="H158" s="297">
        <v>60</v>
      </c>
      <c r="I158" s="295">
        <v>103793</v>
      </c>
      <c r="J158" s="29">
        <f t="shared" si="7"/>
        <v>89.36040154626306</v>
      </c>
      <c r="K158" s="30">
        <f t="shared" si="8"/>
        <v>0.0007354612241976578</v>
      </c>
      <c r="L158" s="297">
        <v>116151</v>
      </c>
    </row>
    <row r="159" spans="2:12" s="6" customFormat="1" ht="13.5">
      <c r="B159" s="218" t="s">
        <v>315</v>
      </c>
      <c r="C159" s="219">
        <v>5</v>
      </c>
      <c r="D159" s="294" t="s">
        <v>316</v>
      </c>
      <c r="E159" s="295">
        <v>221636</v>
      </c>
      <c r="F159" s="25" t="s">
        <v>33</v>
      </c>
      <c r="G159" s="296">
        <f t="shared" si="6"/>
        <v>86.54816388372565</v>
      </c>
      <c r="H159" s="297">
        <v>256084</v>
      </c>
      <c r="I159" s="295">
        <v>280719</v>
      </c>
      <c r="J159" s="29">
        <f t="shared" si="7"/>
        <v>78.09420745447363</v>
      </c>
      <c r="K159" s="30">
        <f t="shared" si="8"/>
        <v>0.0019891316311845915</v>
      </c>
      <c r="L159" s="297">
        <v>359462</v>
      </c>
    </row>
    <row r="160" spans="2:12" s="6" customFormat="1" ht="13.5">
      <c r="B160" s="216" t="s">
        <v>317</v>
      </c>
      <c r="C160" s="217">
        <v>2</v>
      </c>
      <c r="D160" s="290" t="s">
        <v>318</v>
      </c>
      <c r="E160" s="291"/>
      <c r="F160" s="21"/>
      <c r="G160" s="292">
        <f t="shared" si="6"/>
      </c>
      <c r="H160" s="293"/>
      <c r="I160" s="291">
        <v>199441730</v>
      </c>
      <c r="J160" s="23">
        <f t="shared" si="7"/>
        <v>95.18230295335516</v>
      </c>
      <c r="K160" s="24">
        <f t="shared" si="8"/>
        <v>1.4132134045831484</v>
      </c>
      <c r="L160" s="293">
        <v>209536567</v>
      </c>
    </row>
    <row r="161" spans="2:12" s="6" customFormat="1" ht="13.5">
      <c r="B161" s="218" t="s">
        <v>319</v>
      </c>
      <c r="C161" s="219">
        <v>3</v>
      </c>
      <c r="D161" s="294" t="s">
        <v>320</v>
      </c>
      <c r="E161" s="295">
        <v>90</v>
      </c>
      <c r="F161" s="25" t="s">
        <v>16</v>
      </c>
      <c r="G161" s="296">
        <f t="shared" si="6"/>
        <v>155.17241379310346</v>
      </c>
      <c r="H161" s="297">
        <v>58</v>
      </c>
      <c r="I161" s="295">
        <v>10671</v>
      </c>
      <c r="J161" s="29">
        <f t="shared" si="7"/>
        <v>174.53385672227674</v>
      </c>
      <c r="K161" s="30">
        <f t="shared" si="8"/>
        <v>7.561306372696816E-05</v>
      </c>
      <c r="L161" s="297">
        <v>6114</v>
      </c>
    </row>
    <row r="162" spans="2:12" s="6" customFormat="1" ht="13.5">
      <c r="B162" s="218" t="s">
        <v>321</v>
      </c>
      <c r="C162" s="219">
        <v>3</v>
      </c>
      <c r="D162" s="294" t="s">
        <v>322</v>
      </c>
      <c r="E162" s="295">
        <v>1334582</v>
      </c>
      <c r="F162" s="25" t="s">
        <v>245</v>
      </c>
      <c r="G162" s="296">
        <f t="shared" si="6"/>
        <v>96.05745963243454</v>
      </c>
      <c r="H162" s="297">
        <v>1389358</v>
      </c>
      <c r="I162" s="295">
        <v>3585497</v>
      </c>
      <c r="J162" s="29">
        <f t="shared" si="7"/>
        <v>90.20286163817892</v>
      </c>
      <c r="K162" s="30">
        <f t="shared" si="8"/>
        <v>0.025406279931951378</v>
      </c>
      <c r="L162" s="297">
        <v>3974926</v>
      </c>
    </row>
    <row r="163" spans="2:12" s="6" customFormat="1" ht="13.5">
      <c r="B163" s="218" t="s">
        <v>323</v>
      </c>
      <c r="C163" s="219">
        <v>3</v>
      </c>
      <c r="D163" s="294" t="s">
        <v>324</v>
      </c>
      <c r="E163" s="295"/>
      <c r="F163" s="25"/>
      <c r="G163" s="296">
        <f t="shared" si="6"/>
      </c>
      <c r="H163" s="297"/>
      <c r="I163" s="295">
        <v>63544623</v>
      </c>
      <c r="J163" s="29">
        <f t="shared" si="7"/>
        <v>91.99862194526966</v>
      </c>
      <c r="K163" s="30">
        <f t="shared" si="8"/>
        <v>0.4502674190240059</v>
      </c>
      <c r="L163" s="297">
        <v>69071277</v>
      </c>
    </row>
    <row r="164" spans="2:12" s="6" customFormat="1" ht="13.5">
      <c r="B164" s="218" t="s">
        <v>325</v>
      </c>
      <c r="C164" s="219">
        <v>4</v>
      </c>
      <c r="D164" s="294" t="s">
        <v>326</v>
      </c>
      <c r="E164" s="295">
        <v>38677235</v>
      </c>
      <c r="F164" s="25" t="s">
        <v>245</v>
      </c>
      <c r="G164" s="296">
        <f t="shared" si="6"/>
        <v>86.18458394292266</v>
      </c>
      <c r="H164" s="297">
        <v>44877208</v>
      </c>
      <c r="I164" s="295">
        <v>29161888</v>
      </c>
      <c r="J164" s="29">
        <f t="shared" si="7"/>
        <v>72.96507671145571</v>
      </c>
      <c r="K164" s="30">
        <f t="shared" si="8"/>
        <v>0.2066366503366796</v>
      </c>
      <c r="L164" s="297">
        <v>39966912</v>
      </c>
    </row>
    <row r="165" spans="2:12" s="6" customFormat="1" ht="13.5">
      <c r="B165" s="218" t="s">
        <v>327</v>
      </c>
      <c r="C165" s="219">
        <v>5</v>
      </c>
      <c r="D165" s="294" t="s">
        <v>328</v>
      </c>
      <c r="E165" s="295">
        <v>34175648</v>
      </c>
      <c r="F165" s="25" t="s">
        <v>245</v>
      </c>
      <c r="G165" s="296">
        <f t="shared" si="6"/>
        <v>83.18973203799173</v>
      </c>
      <c r="H165" s="297">
        <v>41081570</v>
      </c>
      <c r="I165" s="295">
        <v>24402481</v>
      </c>
      <c r="J165" s="29">
        <f t="shared" si="7"/>
        <v>70.47943497876071</v>
      </c>
      <c r="K165" s="30">
        <f t="shared" si="8"/>
        <v>0.17291222481015178</v>
      </c>
      <c r="L165" s="297">
        <v>34623548</v>
      </c>
    </row>
    <row r="166" spans="2:12" s="6" customFormat="1" ht="13.5">
      <c r="B166" s="218" t="s">
        <v>329</v>
      </c>
      <c r="C166" s="219">
        <v>5</v>
      </c>
      <c r="D166" s="294" t="s">
        <v>330</v>
      </c>
      <c r="E166" s="295">
        <v>4501547</v>
      </c>
      <c r="F166" s="25" t="s">
        <v>245</v>
      </c>
      <c r="G166" s="296">
        <f t="shared" si="6"/>
        <v>118.59811978561667</v>
      </c>
      <c r="H166" s="297">
        <v>3795631</v>
      </c>
      <c r="I166" s="295">
        <v>4757274</v>
      </c>
      <c r="J166" s="29">
        <f t="shared" si="7"/>
        <v>89.07965438260888</v>
      </c>
      <c r="K166" s="30">
        <f t="shared" si="8"/>
        <v>0.03370931141679774</v>
      </c>
      <c r="L166" s="297">
        <v>5340472</v>
      </c>
    </row>
    <row r="167" spans="2:12" s="6" customFormat="1" ht="13.5">
      <c r="B167" s="218" t="s">
        <v>331</v>
      </c>
      <c r="C167" s="219">
        <v>4</v>
      </c>
      <c r="D167" s="294" t="s">
        <v>332</v>
      </c>
      <c r="E167" s="295">
        <v>875987</v>
      </c>
      <c r="F167" s="25" t="s">
        <v>33</v>
      </c>
      <c r="G167" s="296">
        <f t="shared" si="6"/>
        <v>103.07609034588661</v>
      </c>
      <c r="H167" s="297">
        <v>849845</v>
      </c>
      <c r="I167" s="295">
        <v>4895977</v>
      </c>
      <c r="J167" s="29">
        <f t="shared" si="7"/>
        <v>104.97843707900414</v>
      </c>
      <c r="K167" s="30">
        <f t="shared" si="8"/>
        <v>0.03469213952832634</v>
      </c>
      <c r="L167" s="297">
        <v>4663793</v>
      </c>
    </row>
    <row r="168" spans="2:12" s="6" customFormat="1" ht="13.5">
      <c r="B168" s="218" t="s">
        <v>333</v>
      </c>
      <c r="C168" s="219">
        <v>4</v>
      </c>
      <c r="D168" s="294" t="s">
        <v>334</v>
      </c>
      <c r="E168" s="295">
        <v>2485309</v>
      </c>
      <c r="F168" s="25" t="s">
        <v>33</v>
      </c>
      <c r="G168" s="296">
        <f t="shared" si="6"/>
        <v>80.95255467201028</v>
      </c>
      <c r="H168" s="297">
        <v>3070081</v>
      </c>
      <c r="I168" s="295">
        <v>3353267</v>
      </c>
      <c r="J168" s="29">
        <f t="shared" si="7"/>
        <v>99.5635349158706</v>
      </c>
      <c r="K168" s="30">
        <f t="shared" si="8"/>
        <v>0.023760733892281824</v>
      </c>
      <c r="L168" s="297">
        <v>3367967</v>
      </c>
    </row>
    <row r="169" spans="2:12" s="6" customFormat="1" ht="13.5">
      <c r="B169" s="218" t="s">
        <v>335</v>
      </c>
      <c r="C169" s="219">
        <v>5</v>
      </c>
      <c r="D169" s="294" t="s">
        <v>336</v>
      </c>
      <c r="E169" s="295">
        <v>622154</v>
      </c>
      <c r="F169" s="25" t="s">
        <v>33</v>
      </c>
      <c r="G169" s="296">
        <f t="shared" si="6"/>
        <v>31.625536535227823</v>
      </c>
      <c r="H169" s="297">
        <v>1967252</v>
      </c>
      <c r="I169" s="295">
        <v>452177</v>
      </c>
      <c r="J169" s="29">
        <f t="shared" si="7"/>
        <v>59.505429718960066</v>
      </c>
      <c r="K169" s="30">
        <f t="shared" si="8"/>
        <v>0.003204056631699867</v>
      </c>
      <c r="L169" s="297">
        <v>759892</v>
      </c>
    </row>
    <row r="170" spans="2:12" s="6" customFormat="1" ht="13.5">
      <c r="B170" s="218" t="s">
        <v>337</v>
      </c>
      <c r="C170" s="219">
        <v>5</v>
      </c>
      <c r="D170" s="294" t="s">
        <v>338</v>
      </c>
      <c r="E170" s="295">
        <v>3448</v>
      </c>
      <c r="F170" s="25" t="s">
        <v>33</v>
      </c>
      <c r="G170" s="296">
        <f t="shared" si="6"/>
        <v>63.75739644970414</v>
      </c>
      <c r="H170" s="297">
        <v>5408</v>
      </c>
      <c r="I170" s="295">
        <v>5524</v>
      </c>
      <c r="J170" s="29">
        <f t="shared" si="7"/>
        <v>52.345304652705394</v>
      </c>
      <c r="K170" s="30">
        <f t="shared" si="8"/>
        <v>3.914221385322576E-05</v>
      </c>
      <c r="L170" s="297">
        <v>10553</v>
      </c>
    </row>
    <row r="171" spans="2:12" s="6" customFormat="1" ht="13.5">
      <c r="B171" s="218" t="s">
        <v>339</v>
      </c>
      <c r="C171" s="219">
        <v>3</v>
      </c>
      <c r="D171" s="294" t="s">
        <v>340</v>
      </c>
      <c r="E171" s="295">
        <v>7737</v>
      </c>
      <c r="F171" s="25" t="s">
        <v>16</v>
      </c>
      <c r="G171" s="296">
        <f t="shared" si="6"/>
        <v>107.13098864580448</v>
      </c>
      <c r="H171" s="297">
        <v>7222</v>
      </c>
      <c r="I171" s="295">
        <v>5647755</v>
      </c>
      <c r="J171" s="29">
        <f t="shared" si="7"/>
        <v>101.62987342501053</v>
      </c>
      <c r="K171" s="30">
        <f t="shared" si="8"/>
        <v>0.040019122737260146</v>
      </c>
      <c r="L171" s="297">
        <v>5557180</v>
      </c>
    </row>
    <row r="172" spans="2:12" s="6" customFormat="1" ht="13.5">
      <c r="B172" s="218" t="s">
        <v>341</v>
      </c>
      <c r="C172" s="219">
        <v>4</v>
      </c>
      <c r="D172" s="294" t="s">
        <v>342</v>
      </c>
      <c r="E172" s="295">
        <v>5110</v>
      </c>
      <c r="F172" s="25" t="s">
        <v>16</v>
      </c>
      <c r="G172" s="296">
        <f t="shared" si="6"/>
        <v>107.55630393601348</v>
      </c>
      <c r="H172" s="297">
        <v>4751</v>
      </c>
      <c r="I172" s="295">
        <v>3719079</v>
      </c>
      <c r="J172" s="29">
        <f t="shared" si="7"/>
        <v>99.63383534967679</v>
      </c>
      <c r="K172" s="30">
        <f t="shared" si="8"/>
        <v>0.02635282142560482</v>
      </c>
      <c r="L172" s="297">
        <v>3732747</v>
      </c>
    </row>
    <row r="173" spans="2:12" s="6" customFormat="1" ht="13.5">
      <c r="B173" s="218" t="s">
        <v>343</v>
      </c>
      <c r="C173" s="219">
        <v>4</v>
      </c>
      <c r="D173" s="294" t="s">
        <v>344</v>
      </c>
      <c r="E173" s="295">
        <v>2622</v>
      </c>
      <c r="F173" s="25" t="s">
        <v>16</v>
      </c>
      <c r="G173" s="296">
        <f t="shared" si="6"/>
        <v>106.6287108580724</v>
      </c>
      <c r="H173" s="297">
        <v>2459</v>
      </c>
      <c r="I173" s="295">
        <v>1928676</v>
      </c>
      <c r="J173" s="29">
        <f t="shared" si="7"/>
        <v>105.71372037230198</v>
      </c>
      <c r="K173" s="30">
        <f t="shared" si="8"/>
        <v>0.01366630131165533</v>
      </c>
      <c r="L173" s="297">
        <v>1824433</v>
      </c>
    </row>
    <row r="174" spans="2:12" s="6" customFormat="1" ht="13.5">
      <c r="B174" s="218" t="s">
        <v>345</v>
      </c>
      <c r="C174" s="219">
        <v>3</v>
      </c>
      <c r="D174" s="294" t="s">
        <v>346</v>
      </c>
      <c r="E174" s="295">
        <v>19765</v>
      </c>
      <c r="F174" s="25" t="s">
        <v>347</v>
      </c>
      <c r="G174" s="296">
        <f t="shared" si="6"/>
        <v>29.99924110192001</v>
      </c>
      <c r="H174" s="297">
        <v>65885</v>
      </c>
      <c r="I174" s="295">
        <v>9363</v>
      </c>
      <c r="J174" s="29">
        <f t="shared" si="7"/>
        <v>37.68716792786991</v>
      </c>
      <c r="K174" s="30">
        <f t="shared" si="8"/>
        <v>6.634477702891978E-05</v>
      </c>
      <c r="L174" s="297">
        <v>24844</v>
      </c>
    </row>
    <row r="175" spans="2:12" s="6" customFormat="1" ht="13.5">
      <c r="B175" s="216" t="s">
        <v>348</v>
      </c>
      <c r="C175" s="217">
        <v>2</v>
      </c>
      <c r="D175" s="290" t="s">
        <v>349</v>
      </c>
      <c r="E175" s="291">
        <v>3013416</v>
      </c>
      <c r="F175" s="21" t="s">
        <v>16</v>
      </c>
      <c r="G175" s="292">
        <f t="shared" si="6"/>
        <v>100.49128217578112</v>
      </c>
      <c r="H175" s="293">
        <v>2998684</v>
      </c>
      <c r="I175" s="291">
        <v>282681055</v>
      </c>
      <c r="J175" s="23">
        <f t="shared" si="7"/>
        <v>74.83034113986986</v>
      </c>
      <c r="K175" s="24">
        <f t="shared" si="8"/>
        <v>2.0030344509531997</v>
      </c>
      <c r="L175" s="293">
        <v>377762617</v>
      </c>
    </row>
    <row r="176" spans="2:12" s="6" customFormat="1" ht="13.5">
      <c r="B176" s="218" t="s">
        <v>350</v>
      </c>
      <c r="C176" s="219">
        <v>3</v>
      </c>
      <c r="D176" s="294" t="s">
        <v>351</v>
      </c>
      <c r="E176" s="295">
        <v>35924</v>
      </c>
      <c r="F176" s="25" t="s">
        <v>16</v>
      </c>
      <c r="G176" s="296">
        <f t="shared" si="6"/>
        <v>68.54024764848415</v>
      </c>
      <c r="H176" s="297">
        <v>52413</v>
      </c>
      <c r="I176" s="295">
        <v>8263051</v>
      </c>
      <c r="J176" s="29">
        <f t="shared" si="7"/>
        <v>97.60938225561452</v>
      </c>
      <c r="K176" s="30">
        <f t="shared" si="8"/>
        <v>0.05855070769770293</v>
      </c>
      <c r="L176" s="297">
        <v>8465427</v>
      </c>
    </row>
    <row r="177" spans="2:12" s="6" customFormat="1" ht="13.5">
      <c r="B177" s="218" t="s">
        <v>352</v>
      </c>
      <c r="C177" s="219">
        <v>4</v>
      </c>
      <c r="D177" s="294" t="s">
        <v>353</v>
      </c>
      <c r="E177" s="295">
        <v>4250</v>
      </c>
      <c r="F177" s="25" t="s">
        <v>16</v>
      </c>
      <c r="G177" s="296">
        <f t="shared" si="6"/>
        <v>97.0541219456497</v>
      </c>
      <c r="H177" s="297">
        <v>4379</v>
      </c>
      <c r="I177" s="295">
        <v>976162</v>
      </c>
      <c r="J177" s="29">
        <f t="shared" si="7"/>
        <v>70.18163674376738</v>
      </c>
      <c r="K177" s="30">
        <f t="shared" si="8"/>
        <v>0.006916933700107271</v>
      </c>
      <c r="L177" s="297">
        <v>1390908</v>
      </c>
    </row>
    <row r="178" spans="2:12" s="6" customFormat="1" ht="13.5">
      <c r="B178" s="218" t="s">
        <v>354</v>
      </c>
      <c r="C178" s="219">
        <v>3</v>
      </c>
      <c r="D178" s="294" t="s">
        <v>355</v>
      </c>
      <c r="E178" s="295">
        <v>175194</v>
      </c>
      <c r="F178" s="25" t="s">
        <v>16</v>
      </c>
      <c r="G178" s="296">
        <f t="shared" si="6"/>
        <v>62.61803832984252</v>
      </c>
      <c r="H178" s="297">
        <v>279782</v>
      </c>
      <c r="I178" s="295">
        <v>5828265</v>
      </c>
      <c r="J178" s="29">
        <f t="shared" si="7"/>
        <v>46.831383828576</v>
      </c>
      <c r="K178" s="30">
        <f t="shared" si="8"/>
        <v>0.04129818881666743</v>
      </c>
      <c r="L178" s="297">
        <v>12445212</v>
      </c>
    </row>
    <row r="179" spans="2:12" s="6" customFormat="1" ht="13.5">
      <c r="B179" s="218" t="s">
        <v>356</v>
      </c>
      <c r="C179" s="219">
        <v>4</v>
      </c>
      <c r="D179" s="294" t="s">
        <v>357</v>
      </c>
      <c r="E179" s="295">
        <v>83063</v>
      </c>
      <c r="F179" s="25" t="s">
        <v>16</v>
      </c>
      <c r="G179" s="296">
        <f t="shared" si="6"/>
        <v>56.02598173454384</v>
      </c>
      <c r="H179" s="297">
        <v>148258</v>
      </c>
      <c r="I179" s="295">
        <v>2724649</v>
      </c>
      <c r="J179" s="29">
        <f t="shared" si="7"/>
        <v>39.38893743869533</v>
      </c>
      <c r="K179" s="30">
        <f t="shared" si="8"/>
        <v>0.019306443488953242</v>
      </c>
      <c r="L179" s="297">
        <v>6917295</v>
      </c>
    </row>
    <row r="180" spans="2:12" s="6" customFormat="1" ht="13.5">
      <c r="B180" s="218" t="s">
        <v>358</v>
      </c>
      <c r="C180" s="219">
        <v>3</v>
      </c>
      <c r="D180" s="294" t="s">
        <v>359</v>
      </c>
      <c r="E180" s="295">
        <v>494079</v>
      </c>
      <c r="F180" s="25" t="s">
        <v>16</v>
      </c>
      <c r="G180" s="296">
        <f t="shared" si="6"/>
        <v>96.58658169449114</v>
      </c>
      <c r="H180" s="297">
        <v>511540</v>
      </c>
      <c r="I180" s="295">
        <v>64304846</v>
      </c>
      <c r="J180" s="29">
        <f t="shared" si="7"/>
        <v>82.94197067627682</v>
      </c>
      <c r="K180" s="30">
        <f t="shared" si="8"/>
        <v>0.45565424220324935</v>
      </c>
      <c r="L180" s="297">
        <v>77529923</v>
      </c>
    </row>
    <row r="181" spans="2:12" s="6" customFormat="1" ht="13.5">
      <c r="B181" s="218" t="s">
        <v>360</v>
      </c>
      <c r="C181" s="219">
        <v>4</v>
      </c>
      <c r="D181" s="294" t="s">
        <v>361</v>
      </c>
      <c r="E181" s="295">
        <v>362752</v>
      </c>
      <c r="F181" s="25" t="s">
        <v>16</v>
      </c>
      <c r="G181" s="296">
        <f t="shared" si="6"/>
        <v>97.11923579429845</v>
      </c>
      <c r="H181" s="297">
        <v>373512</v>
      </c>
      <c r="I181" s="295">
        <v>50657620</v>
      </c>
      <c r="J181" s="29">
        <f t="shared" si="7"/>
        <v>84.53726157361307</v>
      </c>
      <c r="K181" s="30">
        <f t="shared" si="8"/>
        <v>0.35895209908317277</v>
      </c>
      <c r="L181" s="297">
        <v>59923422</v>
      </c>
    </row>
    <row r="182" spans="2:12" s="6" customFormat="1" ht="13.5">
      <c r="B182" s="218" t="s">
        <v>362</v>
      </c>
      <c r="C182" s="219">
        <v>4</v>
      </c>
      <c r="D182" s="294" t="s">
        <v>363</v>
      </c>
      <c r="E182" s="295">
        <v>98142</v>
      </c>
      <c r="F182" s="25" t="s">
        <v>16</v>
      </c>
      <c r="G182" s="296">
        <f t="shared" si="6"/>
        <v>94.12024205690831</v>
      </c>
      <c r="H182" s="297">
        <v>104273</v>
      </c>
      <c r="I182" s="295">
        <v>6954295</v>
      </c>
      <c r="J182" s="29">
        <f t="shared" si="7"/>
        <v>71.8295503572062</v>
      </c>
      <c r="K182" s="30">
        <f t="shared" si="8"/>
        <v>0.049277064100003376</v>
      </c>
      <c r="L182" s="297">
        <v>9681663</v>
      </c>
    </row>
    <row r="183" spans="2:12" s="6" customFormat="1" ht="13.5">
      <c r="B183" s="218" t="s">
        <v>364</v>
      </c>
      <c r="C183" s="219">
        <v>4</v>
      </c>
      <c r="D183" s="294" t="s">
        <v>365</v>
      </c>
      <c r="E183" s="295">
        <v>33187</v>
      </c>
      <c r="F183" s="25" t="s">
        <v>16</v>
      </c>
      <c r="G183" s="296">
        <f t="shared" si="6"/>
        <v>98.32311201967232</v>
      </c>
      <c r="H183" s="297">
        <v>33753</v>
      </c>
      <c r="I183" s="295">
        <v>6692931</v>
      </c>
      <c r="J183" s="29">
        <f t="shared" si="7"/>
        <v>84.45511441369527</v>
      </c>
      <c r="K183" s="30">
        <f t="shared" si="8"/>
        <v>0.04742507902007316</v>
      </c>
      <c r="L183" s="297">
        <v>7924838</v>
      </c>
    </row>
    <row r="184" spans="2:12" s="6" customFormat="1" ht="13.5">
      <c r="B184" s="218" t="s">
        <v>366</v>
      </c>
      <c r="C184" s="219">
        <v>3</v>
      </c>
      <c r="D184" s="294" t="s">
        <v>367</v>
      </c>
      <c r="E184" s="295">
        <v>2121190</v>
      </c>
      <c r="F184" s="25" t="s">
        <v>16</v>
      </c>
      <c r="G184" s="296">
        <f t="shared" si="6"/>
        <v>113.05078675446994</v>
      </c>
      <c r="H184" s="297">
        <v>1876316</v>
      </c>
      <c r="I184" s="295">
        <v>154861810</v>
      </c>
      <c r="J184" s="29">
        <f t="shared" si="7"/>
        <v>82.3569045299778</v>
      </c>
      <c r="K184" s="30">
        <f t="shared" si="8"/>
        <v>1.0973269523384532</v>
      </c>
      <c r="L184" s="297">
        <v>188037434</v>
      </c>
    </row>
    <row r="185" spans="2:12" s="6" customFormat="1" ht="13.5">
      <c r="B185" s="218" t="s">
        <v>368</v>
      </c>
      <c r="C185" s="219">
        <v>4</v>
      </c>
      <c r="D185" s="294" t="s">
        <v>369</v>
      </c>
      <c r="E185" s="295">
        <v>36625</v>
      </c>
      <c r="F185" s="25" t="s">
        <v>16</v>
      </c>
      <c r="G185" s="296">
        <f t="shared" si="6"/>
        <v>99.0132468234658</v>
      </c>
      <c r="H185" s="297">
        <v>36990</v>
      </c>
      <c r="I185" s="295">
        <v>9800270</v>
      </c>
      <c r="J185" s="29">
        <f t="shared" si="7"/>
        <v>74.9738574126791</v>
      </c>
      <c r="K185" s="30">
        <f t="shared" si="8"/>
        <v>0.0694432049528155</v>
      </c>
      <c r="L185" s="297">
        <v>13071583</v>
      </c>
    </row>
    <row r="186" spans="2:12" s="6" customFormat="1" ht="13.5">
      <c r="B186" s="218" t="s">
        <v>370</v>
      </c>
      <c r="C186" s="219">
        <v>5</v>
      </c>
      <c r="D186" s="294" t="s">
        <v>371</v>
      </c>
      <c r="E186" s="295">
        <v>9968</v>
      </c>
      <c r="F186" s="25" t="s">
        <v>16</v>
      </c>
      <c r="G186" s="296">
        <f t="shared" si="6"/>
        <v>54.17096896907777</v>
      </c>
      <c r="H186" s="297">
        <v>18401</v>
      </c>
      <c r="I186" s="295">
        <v>3342511</v>
      </c>
      <c r="J186" s="29">
        <f t="shared" si="7"/>
        <v>54.88752732872603</v>
      </c>
      <c r="K186" s="30">
        <f t="shared" si="8"/>
        <v>0.023684518531636403</v>
      </c>
      <c r="L186" s="297">
        <v>6089746</v>
      </c>
    </row>
    <row r="187" spans="2:12" s="6" customFormat="1" ht="13.5">
      <c r="B187" s="218" t="s">
        <v>372</v>
      </c>
      <c r="C187" s="219">
        <v>4</v>
      </c>
      <c r="D187" s="294" t="s">
        <v>373</v>
      </c>
      <c r="E187" s="295">
        <v>526674</v>
      </c>
      <c r="F187" s="25" t="s">
        <v>16</v>
      </c>
      <c r="G187" s="296">
        <f t="shared" si="6"/>
        <v>108.78884585592563</v>
      </c>
      <c r="H187" s="297">
        <v>484125</v>
      </c>
      <c r="I187" s="295">
        <v>38635885</v>
      </c>
      <c r="J187" s="29">
        <f t="shared" si="7"/>
        <v>83.45831993426135</v>
      </c>
      <c r="K187" s="30">
        <f t="shared" si="8"/>
        <v>0.2737679350250973</v>
      </c>
      <c r="L187" s="297">
        <v>46293629</v>
      </c>
    </row>
    <row r="188" spans="2:12" s="6" customFormat="1" ht="13.5">
      <c r="B188" s="218" t="s">
        <v>374</v>
      </c>
      <c r="C188" s="219">
        <v>5</v>
      </c>
      <c r="D188" s="294" t="s">
        <v>375</v>
      </c>
      <c r="E188" s="295">
        <v>4735</v>
      </c>
      <c r="F188" s="25" t="s">
        <v>16</v>
      </c>
      <c r="G188" s="296">
        <f t="shared" si="6"/>
        <v>98.70752553679382</v>
      </c>
      <c r="H188" s="297">
        <v>4797</v>
      </c>
      <c r="I188" s="295">
        <v>540052</v>
      </c>
      <c r="J188" s="29">
        <f t="shared" si="7"/>
        <v>67.0912054383367</v>
      </c>
      <c r="K188" s="30">
        <f t="shared" si="8"/>
        <v>0.0038267253576868714</v>
      </c>
      <c r="L188" s="297">
        <v>804952</v>
      </c>
    </row>
    <row r="189" spans="2:12" s="6" customFormat="1" ht="13.5">
      <c r="B189" s="218" t="s">
        <v>376</v>
      </c>
      <c r="C189" s="219">
        <v>4</v>
      </c>
      <c r="D189" s="294" t="s">
        <v>377</v>
      </c>
      <c r="E189" s="295">
        <v>500291</v>
      </c>
      <c r="F189" s="25" t="s">
        <v>16</v>
      </c>
      <c r="G189" s="296">
        <f t="shared" si="6"/>
        <v>93.64010706197242</v>
      </c>
      <c r="H189" s="297">
        <v>534270</v>
      </c>
      <c r="I189" s="295">
        <v>50055277</v>
      </c>
      <c r="J189" s="29">
        <f t="shared" si="7"/>
        <v>74.55134317602216</v>
      </c>
      <c r="K189" s="30">
        <f t="shared" si="8"/>
        <v>0.35468398928610656</v>
      </c>
      <c r="L189" s="297">
        <v>67142019</v>
      </c>
    </row>
    <row r="190" spans="2:12" s="6" customFormat="1" ht="13.5">
      <c r="B190" s="218" t="s">
        <v>378</v>
      </c>
      <c r="C190" s="219">
        <v>5</v>
      </c>
      <c r="D190" s="294" t="s">
        <v>379</v>
      </c>
      <c r="E190" s="295">
        <v>209079</v>
      </c>
      <c r="F190" s="25" t="s">
        <v>16</v>
      </c>
      <c r="G190" s="296">
        <f t="shared" si="6"/>
        <v>92.08175884575746</v>
      </c>
      <c r="H190" s="297">
        <v>227058</v>
      </c>
      <c r="I190" s="295">
        <v>17651449</v>
      </c>
      <c r="J190" s="29">
        <f t="shared" si="7"/>
        <v>71.14308852460258</v>
      </c>
      <c r="K190" s="30">
        <f t="shared" si="8"/>
        <v>0.1250754510458559</v>
      </c>
      <c r="L190" s="297">
        <v>24811193</v>
      </c>
    </row>
    <row r="191" spans="2:12" s="6" customFormat="1" ht="13.5">
      <c r="B191" s="218" t="s">
        <v>380</v>
      </c>
      <c r="C191" s="219">
        <v>4</v>
      </c>
      <c r="D191" s="294" t="s">
        <v>381</v>
      </c>
      <c r="E191" s="295">
        <v>1057608</v>
      </c>
      <c r="F191" s="25" t="s">
        <v>16</v>
      </c>
      <c r="G191" s="296">
        <f t="shared" si="6"/>
        <v>128.8312574230289</v>
      </c>
      <c r="H191" s="297">
        <v>820925</v>
      </c>
      <c r="I191" s="295">
        <v>56370378</v>
      </c>
      <c r="J191" s="29">
        <f t="shared" si="7"/>
        <v>91.61415898465344</v>
      </c>
      <c r="K191" s="30">
        <f t="shared" si="8"/>
        <v>0.39943182307443387</v>
      </c>
      <c r="L191" s="297">
        <v>61530203</v>
      </c>
    </row>
    <row r="192" spans="2:12" s="6" customFormat="1" ht="13.5">
      <c r="B192" s="218" t="s">
        <v>382</v>
      </c>
      <c r="C192" s="219">
        <v>5</v>
      </c>
      <c r="D192" s="294" t="s">
        <v>383</v>
      </c>
      <c r="E192" s="295">
        <v>756099</v>
      </c>
      <c r="F192" s="25" t="s">
        <v>16</v>
      </c>
      <c r="G192" s="296">
        <f t="shared" si="6"/>
        <v>133.268059335298</v>
      </c>
      <c r="H192" s="297">
        <v>567352</v>
      </c>
      <c r="I192" s="295">
        <v>40920194</v>
      </c>
      <c r="J192" s="29">
        <f t="shared" si="7"/>
        <v>94.40758380000305</v>
      </c>
      <c r="K192" s="30">
        <f t="shared" si="8"/>
        <v>0.28995419704262954</v>
      </c>
      <c r="L192" s="297">
        <v>43344181</v>
      </c>
    </row>
    <row r="193" spans="2:12" s="6" customFormat="1" ht="13.5">
      <c r="B193" s="218" t="s">
        <v>384</v>
      </c>
      <c r="C193" s="219">
        <v>3</v>
      </c>
      <c r="D193" s="294" t="s">
        <v>385</v>
      </c>
      <c r="E193" s="295">
        <v>364</v>
      </c>
      <c r="F193" s="25" t="s">
        <v>16</v>
      </c>
      <c r="G193" s="296">
        <f t="shared" si="6"/>
        <v>36400</v>
      </c>
      <c r="H193" s="297">
        <v>1</v>
      </c>
      <c r="I193" s="295">
        <v>24749</v>
      </c>
      <c r="J193" s="29">
        <f t="shared" si="7"/>
        <v>4516.240875912409</v>
      </c>
      <c r="K193" s="30">
        <f t="shared" si="8"/>
        <v>0.00017536760511467856</v>
      </c>
      <c r="L193" s="297">
        <v>548</v>
      </c>
    </row>
    <row r="194" spans="2:12" s="6" customFormat="1" ht="13.5">
      <c r="B194" s="218" t="s">
        <v>386</v>
      </c>
      <c r="C194" s="219">
        <v>4</v>
      </c>
      <c r="D194" s="294" t="s">
        <v>387</v>
      </c>
      <c r="E194" s="295">
        <v>364</v>
      </c>
      <c r="F194" s="25" t="s">
        <v>16</v>
      </c>
      <c r="G194" s="296">
        <f t="shared" si="6"/>
        <v>36400</v>
      </c>
      <c r="H194" s="297">
        <v>1</v>
      </c>
      <c r="I194" s="295">
        <v>24749</v>
      </c>
      <c r="J194" s="29">
        <f t="shared" si="7"/>
        <v>4516.240875912409</v>
      </c>
      <c r="K194" s="30">
        <f t="shared" si="8"/>
        <v>0.00017536760511467856</v>
      </c>
      <c r="L194" s="297">
        <v>548</v>
      </c>
    </row>
    <row r="195" spans="2:12" s="6" customFormat="1" ht="13.5">
      <c r="B195" s="218" t="s">
        <v>388</v>
      </c>
      <c r="C195" s="219">
        <v>3</v>
      </c>
      <c r="D195" s="294" t="s">
        <v>389</v>
      </c>
      <c r="E195" s="295">
        <v>184956</v>
      </c>
      <c r="F195" s="25" t="s">
        <v>16</v>
      </c>
      <c r="G195" s="296">
        <f t="shared" si="6"/>
        <v>66.46805360396459</v>
      </c>
      <c r="H195" s="297">
        <v>278263</v>
      </c>
      <c r="I195" s="295">
        <v>49089795</v>
      </c>
      <c r="J195" s="29">
        <f t="shared" si="7"/>
        <v>53.83540300195093</v>
      </c>
      <c r="K195" s="30">
        <f t="shared" si="8"/>
        <v>0.3478427324223412</v>
      </c>
      <c r="L195" s="297">
        <v>91184968</v>
      </c>
    </row>
    <row r="196" spans="2:12" s="6" customFormat="1" ht="13.5">
      <c r="B196" s="218" t="s">
        <v>390</v>
      </c>
      <c r="C196" s="219">
        <v>4</v>
      </c>
      <c r="D196" s="294" t="s">
        <v>391</v>
      </c>
      <c r="E196" s="295">
        <v>180044</v>
      </c>
      <c r="F196" s="25" t="s">
        <v>16</v>
      </c>
      <c r="G196" s="296">
        <f t="shared" si="6"/>
        <v>65.83996752688722</v>
      </c>
      <c r="H196" s="297">
        <v>273457</v>
      </c>
      <c r="I196" s="295">
        <v>40633568</v>
      </c>
      <c r="J196" s="29">
        <f t="shared" si="7"/>
        <v>49.4522725912143</v>
      </c>
      <c r="K196" s="30">
        <f t="shared" si="8"/>
        <v>0.28792320931853566</v>
      </c>
      <c r="L196" s="297">
        <v>82167241</v>
      </c>
    </row>
    <row r="197" spans="2:12" s="6" customFormat="1" ht="13.5">
      <c r="B197" s="216" t="s">
        <v>392</v>
      </c>
      <c r="C197" s="217">
        <v>2</v>
      </c>
      <c r="D197" s="290" t="s">
        <v>393</v>
      </c>
      <c r="E197" s="291">
        <v>188390</v>
      </c>
      <c r="F197" s="21" t="s">
        <v>16</v>
      </c>
      <c r="G197" s="292">
        <f t="shared" si="6"/>
        <v>96.10754004693398</v>
      </c>
      <c r="H197" s="293">
        <v>196020</v>
      </c>
      <c r="I197" s="291">
        <v>92083148</v>
      </c>
      <c r="J197" s="23">
        <f t="shared" si="7"/>
        <v>84.51997676734679</v>
      </c>
      <c r="K197" s="24">
        <f t="shared" si="8"/>
        <v>0.6524870150786094</v>
      </c>
      <c r="L197" s="293">
        <v>108948383</v>
      </c>
    </row>
    <row r="198" spans="2:12" s="6" customFormat="1" ht="13.5">
      <c r="B198" s="218" t="s">
        <v>394</v>
      </c>
      <c r="C198" s="219">
        <v>3</v>
      </c>
      <c r="D198" s="294" t="s">
        <v>395</v>
      </c>
      <c r="E198" s="295">
        <v>22487</v>
      </c>
      <c r="F198" s="25" t="s">
        <v>16</v>
      </c>
      <c r="G198" s="296">
        <f t="shared" si="6"/>
        <v>103.86125352177729</v>
      </c>
      <c r="H198" s="297">
        <v>21651</v>
      </c>
      <c r="I198" s="295">
        <v>24643435</v>
      </c>
      <c r="J198" s="29">
        <f t="shared" si="7"/>
        <v>87.16348231825376</v>
      </c>
      <c r="K198" s="30">
        <f t="shared" si="8"/>
        <v>0.17461958777119274</v>
      </c>
      <c r="L198" s="297">
        <v>28272660</v>
      </c>
    </row>
    <row r="199" spans="2:12" s="6" customFormat="1" ht="13.5">
      <c r="B199" s="218" t="s">
        <v>396</v>
      </c>
      <c r="C199" s="219">
        <v>4</v>
      </c>
      <c r="D199" s="294" t="s">
        <v>397</v>
      </c>
      <c r="E199" s="295">
        <v>3507</v>
      </c>
      <c r="F199" s="25" t="s">
        <v>16</v>
      </c>
      <c r="G199" s="296">
        <f t="shared" si="6"/>
        <v>116.9</v>
      </c>
      <c r="H199" s="297">
        <v>3000</v>
      </c>
      <c r="I199" s="295">
        <v>2888682</v>
      </c>
      <c r="J199" s="29">
        <f t="shared" si="7"/>
        <v>95.8468431761082</v>
      </c>
      <c r="K199" s="30">
        <f t="shared" si="8"/>
        <v>0.020468756082180288</v>
      </c>
      <c r="L199" s="297">
        <v>3013852</v>
      </c>
    </row>
    <row r="200" spans="2:12" s="6" customFormat="1" ht="13.5">
      <c r="B200" s="218" t="s">
        <v>398</v>
      </c>
      <c r="C200" s="219">
        <v>4</v>
      </c>
      <c r="D200" s="294" t="s">
        <v>399</v>
      </c>
      <c r="E200" s="295">
        <v>1204</v>
      </c>
      <c r="F200" s="25" t="s">
        <v>16</v>
      </c>
      <c r="G200" s="296">
        <f aca="true" t="shared" si="9" ref="G200:G264">IF(E200="","",E200/H200*100)</f>
        <v>136.3533408833522</v>
      </c>
      <c r="H200" s="297">
        <v>883</v>
      </c>
      <c r="I200" s="295">
        <v>853556</v>
      </c>
      <c r="J200" s="29">
        <f t="shared" si="7"/>
        <v>117.76646104303748</v>
      </c>
      <c r="K200" s="30">
        <f t="shared" si="8"/>
        <v>0.006048166453241124</v>
      </c>
      <c r="L200" s="297">
        <v>724787</v>
      </c>
    </row>
    <row r="201" spans="2:12" s="6" customFormat="1" ht="13.5">
      <c r="B201" s="218" t="s">
        <v>400</v>
      </c>
      <c r="C201" s="219">
        <v>4</v>
      </c>
      <c r="D201" s="294" t="s">
        <v>401</v>
      </c>
      <c r="E201" s="295">
        <v>5459</v>
      </c>
      <c r="F201" s="25" t="s">
        <v>16</v>
      </c>
      <c r="G201" s="296">
        <f t="shared" si="9"/>
        <v>92.57249448872308</v>
      </c>
      <c r="H201" s="297">
        <v>5897</v>
      </c>
      <c r="I201" s="295">
        <v>5957775</v>
      </c>
      <c r="J201" s="29">
        <f aca="true" t="shared" si="10" ref="J201:J264">I201/L201*100</f>
        <v>80.40067173128158</v>
      </c>
      <c r="K201" s="30">
        <f aca="true" t="shared" si="11" ref="K201:K264">I201/14112640692*100</f>
        <v>0.042215876745004</v>
      </c>
      <c r="L201" s="297">
        <v>7410106</v>
      </c>
    </row>
    <row r="202" spans="2:12" s="6" customFormat="1" ht="13.5">
      <c r="B202" s="218" t="s">
        <v>402</v>
      </c>
      <c r="C202" s="219">
        <v>4</v>
      </c>
      <c r="D202" s="294" t="s">
        <v>403</v>
      </c>
      <c r="E202" s="295">
        <v>6007</v>
      </c>
      <c r="F202" s="25" t="s">
        <v>16</v>
      </c>
      <c r="G202" s="296">
        <f t="shared" si="9"/>
        <v>109.01996370235936</v>
      </c>
      <c r="H202" s="297">
        <v>5510</v>
      </c>
      <c r="I202" s="295">
        <v>4187539</v>
      </c>
      <c r="J202" s="29">
        <f t="shared" si="10"/>
        <v>85.39474846051272</v>
      </c>
      <c r="K202" s="30">
        <f t="shared" si="11"/>
        <v>0.02967225688934163</v>
      </c>
      <c r="L202" s="297">
        <v>4903743</v>
      </c>
    </row>
    <row r="203" spans="2:12" s="6" customFormat="1" ht="13.5">
      <c r="B203" s="218" t="s">
        <v>404</v>
      </c>
      <c r="C203" s="219">
        <v>3</v>
      </c>
      <c r="D203" s="294" t="s">
        <v>405</v>
      </c>
      <c r="E203" s="295">
        <v>133061</v>
      </c>
      <c r="F203" s="25" t="s">
        <v>16</v>
      </c>
      <c r="G203" s="296">
        <f t="shared" si="9"/>
        <v>90.89983741170361</v>
      </c>
      <c r="H203" s="297">
        <v>146382</v>
      </c>
      <c r="I203" s="295">
        <v>51818341</v>
      </c>
      <c r="J203" s="29">
        <f t="shared" si="10"/>
        <v>79.80240065072302</v>
      </c>
      <c r="K203" s="30">
        <f t="shared" si="11"/>
        <v>0.36717678945354393</v>
      </c>
      <c r="L203" s="297">
        <v>64933311</v>
      </c>
    </row>
    <row r="204" spans="2:12" s="6" customFormat="1" ht="13.5">
      <c r="B204" s="218" t="s">
        <v>406</v>
      </c>
      <c r="C204" s="219">
        <v>4</v>
      </c>
      <c r="D204" s="294" t="s">
        <v>407</v>
      </c>
      <c r="E204" s="295">
        <v>10886</v>
      </c>
      <c r="F204" s="25" t="s">
        <v>16</v>
      </c>
      <c r="G204" s="296">
        <f t="shared" si="9"/>
        <v>122.3008650713403</v>
      </c>
      <c r="H204" s="297">
        <v>8901</v>
      </c>
      <c r="I204" s="295">
        <v>2429363</v>
      </c>
      <c r="J204" s="29">
        <f t="shared" si="10"/>
        <v>101.9105904897102</v>
      </c>
      <c r="K204" s="30">
        <f t="shared" si="11"/>
        <v>0.017214092337638324</v>
      </c>
      <c r="L204" s="297">
        <v>2383818</v>
      </c>
    </row>
    <row r="205" spans="2:12" s="6" customFormat="1" ht="13.5">
      <c r="B205" s="218" t="s">
        <v>408</v>
      </c>
      <c r="C205" s="219">
        <v>4</v>
      </c>
      <c r="D205" s="294" t="s">
        <v>409</v>
      </c>
      <c r="E205" s="295">
        <v>98073</v>
      </c>
      <c r="F205" s="25" t="s">
        <v>16</v>
      </c>
      <c r="G205" s="296">
        <f t="shared" si="9"/>
        <v>85.36177768493616</v>
      </c>
      <c r="H205" s="297">
        <v>114891</v>
      </c>
      <c r="I205" s="295">
        <v>31594913</v>
      </c>
      <c r="J205" s="29">
        <f t="shared" si="10"/>
        <v>72.50500514248816</v>
      </c>
      <c r="K205" s="30">
        <f t="shared" si="11"/>
        <v>0.223876691042734</v>
      </c>
      <c r="L205" s="297">
        <v>43576182</v>
      </c>
    </row>
    <row r="206" spans="2:12" s="6" customFormat="1" ht="13.5">
      <c r="B206" s="218" t="s">
        <v>410</v>
      </c>
      <c r="C206" s="219">
        <v>3</v>
      </c>
      <c r="D206" s="294" t="s">
        <v>411</v>
      </c>
      <c r="E206" s="295">
        <v>27643</v>
      </c>
      <c r="F206" s="25" t="s">
        <v>16</v>
      </c>
      <c r="G206" s="296">
        <f t="shared" si="9"/>
        <v>129.80371900826447</v>
      </c>
      <c r="H206" s="297">
        <v>21296</v>
      </c>
      <c r="I206" s="295">
        <v>6347048</v>
      </c>
      <c r="J206" s="29">
        <f t="shared" si="10"/>
        <v>115.47603712962255</v>
      </c>
      <c r="K206" s="30">
        <f t="shared" si="11"/>
        <v>0.04497420531366562</v>
      </c>
      <c r="L206" s="297">
        <v>5496420</v>
      </c>
    </row>
    <row r="207" spans="2:12" s="6" customFormat="1" ht="13.5">
      <c r="B207" s="218" t="s">
        <v>412</v>
      </c>
      <c r="C207" s="219">
        <v>4</v>
      </c>
      <c r="D207" s="294" t="s">
        <v>413</v>
      </c>
      <c r="E207" s="295">
        <v>27296</v>
      </c>
      <c r="F207" s="25" t="s">
        <v>16</v>
      </c>
      <c r="G207" s="296">
        <f t="shared" si="9"/>
        <v>129.9871422448688</v>
      </c>
      <c r="H207" s="297">
        <v>20999</v>
      </c>
      <c r="I207" s="295">
        <v>6169408</v>
      </c>
      <c r="J207" s="29">
        <f t="shared" si="10"/>
        <v>115.99773547684626</v>
      </c>
      <c r="K207" s="30">
        <f t="shared" si="11"/>
        <v>0.04371547561256369</v>
      </c>
      <c r="L207" s="297">
        <v>5318559</v>
      </c>
    </row>
    <row r="208" spans="2:12" s="6" customFormat="1" ht="13.5">
      <c r="B208" s="218" t="s">
        <v>414</v>
      </c>
      <c r="C208" s="219">
        <v>3</v>
      </c>
      <c r="D208" s="294" t="s">
        <v>415</v>
      </c>
      <c r="E208" s="295">
        <v>582</v>
      </c>
      <c r="F208" s="25" t="s">
        <v>16</v>
      </c>
      <c r="G208" s="296">
        <f t="shared" si="9"/>
        <v>202.78745644599306</v>
      </c>
      <c r="H208" s="297">
        <v>287</v>
      </c>
      <c r="I208" s="295">
        <v>866307</v>
      </c>
      <c r="J208" s="29">
        <f t="shared" si="10"/>
        <v>108.83417840469957</v>
      </c>
      <c r="K208" s="30">
        <f t="shared" si="11"/>
        <v>0.006138518076854897</v>
      </c>
      <c r="L208" s="297">
        <v>795988</v>
      </c>
    </row>
    <row r="209" spans="2:12" s="6" customFormat="1" ht="13.5">
      <c r="B209" s="218" t="s">
        <v>416</v>
      </c>
      <c r="C209" s="219">
        <v>3</v>
      </c>
      <c r="D209" s="294" t="s">
        <v>417</v>
      </c>
      <c r="E209" s="295">
        <v>407858</v>
      </c>
      <c r="F209" s="25" t="s">
        <v>347</v>
      </c>
      <c r="G209" s="296">
        <f t="shared" si="9"/>
        <v>102.64891161821446</v>
      </c>
      <c r="H209" s="297">
        <v>397333</v>
      </c>
      <c r="I209" s="295">
        <v>1760813</v>
      </c>
      <c r="J209" s="29">
        <f t="shared" si="10"/>
        <v>95.1791839774962</v>
      </c>
      <c r="K209" s="30">
        <f t="shared" si="11"/>
        <v>0.01247684992786749</v>
      </c>
      <c r="L209" s="297">
        <v>1849998</v>
      </c>
    </row>
    <row r="210" spans="2:12" s="6" customFormat="1" ht="13.5">
      <c r="B210" s="216" t="s">
        <v>418</v>
      </c>
      <c r="C210" s="217">
        <v>2</v>
      </c>
      <c r="D210" s="290" t="s">
        <v>419</v>
      </c>
      <c r="E210" s="291"/>
      <c r="F210" s="21"/>
      <c r="G210" s="292">
        <f t="shared" si="9"/>
      </c>
      <c r="H210" s="293"/>
      <c r="I210" s="291">
        <v>270277298</v>
      </c>
      <c r="J210" s="23">
        <f t="shared" si="10"/>
        <v>92.05324942040153</v>
      </c>
      <c r="K210" s="24">
        <f t="shared" si="11"/>
        <v>1.9151433377965295</v>
      </c>
      <c r="L210" s="293">
        <v>293609731</v>
      </c>
    </row>
    <row r="211" spans="2:12" s="6" customFormat="1" ht="13.5">
      <c r="B211" s="218" t="s">
        <v>420</v>
      </c>
      <c r="C211" s="219">
        <v>3</v>
      </c>
      <c r="D211" s="294" t="s">
        <v>421</v>
      </c>
      <c r="E211" s="295">
        <v>23435</v>
      </c>
      <c r="F211" s="25" t="s">
        <v>16</v>
      </c>
      <c r="G211" s="296">
        <f t="shared" si="9"/>
        <v>230.04810052027094</v>
      </c>
      <c r="H211" s="297">
        <v>10187</v>
      </c>
      <c r="I211" s="295">
        <v>21656852</v>
      </c>
      <c r="J211" s="29">
        <f t="shared" si="10"/>
        <v>585.3855077916785</v>
      </c>
      <c r="K211" s="30">
        <f t="shared" si="11"/>
        <v>0.15345712027003258</v>
      </c>
      <c r="L211" s="297">
        <v>3699588</v>
      </c>
    </row>
    <row r="212" spans="2:12" s="6" customFormat="1" ht="13.5">
      <c r="B212" s="218" t="s">
        <v>422</v>
      </c>
      <c r="C212" s="219">
        <v>4</v>
      </c>
      <c r="D212" s="294" t="s">
        <v>423</v>
      </c>
      <c r="E212" s="295">
        <v>22392</v>
      </c>
      <c r="F212" s="25" t="s">
        <v>16</v>
      </c>
      <c r="G212" s="296">
        <f t="shared" si="9"/>
        <v>231.48971363589374</v>
      </c>
      <c r="H212" s="297">
        <v>9673</v>
      </c>
      <c r="I212" s="295">
        <v>20244736</v>
      </c>
      <c r="J212" s="29">
        <f t="shared" si="10"/>
        <v>679.0181494241771</v>
      </c>
      <c r="K212" s="30">
        <f t="shared" si="11"/>
        <v>0.14345108361949643</v>
      </c>
      <c r="L212" s="297">
        <v>2981472</v>
      </c>
    </row>
    <row r="213" spans="2:12" s="6" customFormat="1" ht="13.5">
      <c r="B213" s="218" t="s">
        <v>424</v>
      </c>
      <c r="C213" s="219">
        <v>3</v>
      </c>
      <c r="D213" s="294" t="s">
        <v>425</v>
      </c>
      <c r="E213" s="295">
        <v>481</v>
      </c>
      <c r="F213" s="25" t="s">
        <v>16</v>
      </c>
      <c r="G213" s="296">
        <f t="shared" si="9"/>
        <v>29.436964504283964</v>
      </c>
      <c r="H213" s="297">
        <v>1634</v>
      </c>
      <c r="I213" s="295">
        <v>304457</v>
      </c>
      <c r="J213" s="29">
        <f t="shared" si="10"/>
        <v>10.928567685207055</v>
      </c>
      <c r="K213" s="30">
        <f t="shared" si="11"/>
        <v>0.002157335445892751</v>
      </c>
      <c r="L213" s="297">
        <v>2785882</v>
      </c>
    </row>
    <row r="214" spans="2:12" s="6" customFormat="1" ht="13.5">
      <c r="B214" s="218" t="s">
        <v>426</v>
      </c>
      <c r="C214" s="219">
        <v>4</v>
      </c>
      <c r="D214" s="294" t="s">
        <v>427</v>
      </c>
      <c r="E214" s="295">
        <v>115</v>
      </c>
      <c r="F214" s="25" t="s">
        <v>16</v>
      </c>
      <c r="G214" s="296">
        <f t="shared" si="9"/>
        <v>99.13793103448276</v>
      </c>
      <c r="H214" s="297">
        <v>116</v>
      </c>
      <c r="I214" s="295">
        <v>138722</v>
      </c>
      <c r="J214" s="29">
        <f t="shared" si="10"/>
        <v>59.17441954706969</v>
      </c>
      <c r="K214" s="30">
        <f t="shared" si="11"/>
        <v>0.0009829627426044866</v>
      </c>
      <c r="L214" s="297">
        <v>234429</v>
      </c>
    </row>
    <row r="215" spans="2:12" s="6" customFormat="1" ht="13.5">
      <c r="B215" s="218" t="s">
        <v>428</v>
      </c>
      <c r="C215" s="219">
        <v>5</v>
      </c>
      <c r="D215" s="294" t="s">
        <v>429</v>
      </c>
      <c r="E215" s="295">
        <v>115</v>
      </c>
      <c r="F215" s="25" t="s">
        <v>16</v>
      </c>
      <c r="G215" s="296">
        <f t="shared" si="9"/>
        <v>99.13793103448276</v>
      </c>
      <c r="H215" s="297">
        <v>116</v>
      </c>
      <c r="I215" s="295">
        <v>138722</v>
      </c>
      <c r="J215" s="29">
        <f t="shared" si="10"/>
        <v>60.12986337471392</v>
      </c>
      <c r="K215" s="30">
        <f t="shared" si="11"/>
        <v>0.0009829627426044866</v>
      </c>
      <c r="L215" s="297">
        <v>230704</v>
      </c>
    </row>
    <row r="216" spans="2:12" s="6" customFormat="1" ht="13.5">
      <c r="B216" s="218" t="s">
        <v>430</v>
      </c>
      <c r="C216" s="219">
        <v>3</v>
      </c>
      <c r="D216" s="294" t="s">
        <v>431</v>
      </c>
      <c r="E216" s="295">
        <v>1055</v>
      </c>
      <c r="F216" s="25" t="s">
        <v>16</v>
      </c>
      <c r="G216" s="296">
        <f t="shared" si="9"/>
        <v>100.86042065009559</v>
      </c>
      <c r="H216" s="297">
        <v>1046</v>
      </c>
      <c r="I216" s="295">
        <v>1580906</v>
      </c>
      <c r="J216" s="29">
        <f t="shared" si="10"/>
        <v>95.2572792397282</v>
      </c>
      <c r="K216" s="30">
        <f t="shared" si="11"/>
        <v>0.01120205661365817</v>
      </c>
      <c r="L216" s="297">
        <v>1659617</v>
      </c>
    </row>
    <row r="217" spans="2:12" s="6" customFormat="1" ht="13.5">
      <c r="B217" s="218" t="s">
        <v>432</v>
      </c>
      <c r="C217" s="219">
        <v>4</v>
      </c>
      <c r="D217" s="294" t="s">
        <v>433</v>
      </c>
      <c r="E217" s="295">
        <v>686</v>
      </c>
      <c r="F217" s="25" t="s">
        <v>16</v>
      </c>
      <c r="G217" s="296">
        <f t="shared" si="9"/>
        <v>95.94405594405593</v>
      </c>
      <c r="H217" s="297">
        <v>715</v>
      </c>
      <c r="I217" s="295">
        <v>655463</v>
      </c>
      <c r="J217" s="29">
        <f t="shared" si="10"/>
        <v>103.99849586362497</v>
      </c>
      <c r="K217" s="30">
        <f t="shared" si="11"/>
        <v>0.004644509941867653</v>
      </c>
      <c r="L217" s="297">
        <v>630262</v>
      </c>
    </row>
    <row r="218" spans="2:12" s="6" customFormat="1" ht="13.5">
      <c r="B218" s="218" t="s">
        <v>434</v>
      </c>
      <c r="C218" s="219">
        <v>4</v>
      </c>
      <c r="D218" s="294" t="s">
        <v>435</v>
      </c>
      <c r="E218" s="295">
        <v>66</v>
      </c>
      <c r="F218" s="25" t="s">
        <v>16</v>
      </c>
      <c r="G218" s="296">
        <f t="shared" si="9"/>
        <v>120</v>
      </c>
      <c r="H218" s="297">
        <v>55</v>
      </c>
      <c r="I218" s="295">
        <v>451270</v>
      </c>
      <c r="J218" s="29">
        <f t="shared" si="10"/>
        <v>81.91712985989842</v>
      </c>
      <c r="K218" s="30">
        <f t="shared" si="11"/>
        <v>0.003197629769287688</v>
      </c>
      <c r="L218" s="297">
        <v>550886</v>
      </c>
    </row>
    <row r="219" spans="2:12" s="6" customFormat="1" ht="13.5">
      <c r="B219" s="218" t="s">
        <v>436</v>
      </c>
      <c r="C219" s="219">
        <v>3</v>
      </c>
      <c r="D219" s="294" t="s">
        <v>437</v>
      </c>
      <c r="E219" s="295">
        <v>122542</v>
      </c>
      <c r="F219" s="25" t="s">
        <v>16</v>
      </c>
      <c r="G219" s="296">
        <f t="shared" si="9"/>
        <v>103.77527861522307</v>
      </c>
      <c r="H219" s="297">
        <v>118084</v>
      </c>
      <c r="I219" s="295">
        <v>95913532</v>
      </c>
      <c r="J219" s="29">
        <f t="shared" si="10"/>
        <v>94.52746444553932</v>
      </c>
      <c r="K219" s="30">
        <f t="shared" si="11"/>
        <v>0.6796285266043107</v>
      </c>
      <c r="L219" s="297">
        <v>101466312</v>
      </c>
    </row>
    <row r="220" spans="2:12" s="6" customFormat="1" ht="13.5">
      <c r="B220" s="218" t="s">
        <v>438</v>
      </c>
      <c r="C220" s="219">
        <v>4</v>
      </c>
      <c r="D220" s="294" t="s">
        <v>439</v>
      </c>
      <c r="E220" s="295">
        <v>38</v>
      </c>
      <c r="F220" s="25" t="s">
        <v>16</v>
      </c>
      <c r="G220" s="296">
        <f t="shared" si="9"/>
        <v>61.29032258064516</v>
      </c>
      <c r="H220" s="297">
        <v>62</v>
      </c>
      <c r="I220" s="295">
        <v>77292</v>
      </c>
      <c r="J220" s="29">
        <f t="shared" si="10"/>
        <v>88.75262668366116</v>
      </c>
      <c r="K220" s="30">
        <f t="shared" si="11"/>
        <v>0.0005476792167167859</v>
      </c>
      <c r="L220" s="297">
        <v>87087</v>
      </c>
    </row>
    <row r="221" spans="2:12" s="6" customFormat="1" ht="13.5">
      <c r="B221" s="218" t="s">
        <v>440</v>
      </c>
      <c r="C221" s="219">
        <v>5</v>
      </c>
      <c r="D221" s="294" t="s">
        <v>441</v>
      </c>
      <c r="E221" s="295"/>
      <c r="F221" s="25" t="s">
        <v>1298</v>
      </c>
      <c r="G221" s="296">
        <f t="shared" si="9"/>
      </c>
      <c r="H221" s="297"/>
      <c r="I221" s="295">
        <v>2108</v>
      </c>
      <c r="J221" s="29">
        <f t="shared" si="10"/>
        <v>194.28571428571428</v>
      </c>
      <c r="K221" s="30">
        <f t="shared" si="11"/>
        <v>1.4936963577588685E-05</v>
      </c>
      <c r="L221" s="297">
        <v>1085</v>
      </c>
    </row>
    <row r="222" spans="2:12" s="6" customFormat="1" ht="13.5">
      <c r="B222" s="218" t="s">
        <v>442</v>
      </c>
      <c r="C222" s="219">
        <v>4</v>
      </c>
      <c r="D222" s="294" t="s">
        <v>443</v>
      </c>
      <c r="E222" s="295">
        <v>116054</v>
      </c>
      <c r="F222" s="25" t="s">
        <v>16</v>
      </c>
      <c r="G222" s="296">
        <f t="shared" si="9"/>
        <v>103.36216033274255</v>
      </c>
      <c r="H222" s="297">
        <v>112279</v>
      </c>
      <c r="I222" s="295">
        <v>86827347</v>
      </c>
      <c r="J222" s="29">
        <f t="shared" si="10"/>
        <v>94.26971268367114</v>
      </c>
      <c r="K222" s="30">
        <f t="shared" si="11"/>
        <v>0.6152452180634034</v>
      </c>
      <c r="L222" s="297">
        <v>92105242</v>
      </c>
    </row>
    <row r="223" spans="2:12" s="6" customFormat="1" ht="13.5">
      <c r="B223" s="218" t="s">
        <v>444</v>
      </c>
      <c r="C223" s="219">
        <v>4</v>
      </c>
      <c r="D223" s="294" t="s">
        <v>445</v>
      </c>
      <c r="E223" s="295">
        <v>2060</v>
      </c>
      <c r="F223" s="25" t="s">
        <v>16</v>
      </c>
      <c r="G223" s="296">
        <f t="shared" si="9"/>
        <v>111.53221440173253</v>
      </c>
      <c r="H223" s="297">
        <v>1847</v>
      </c>
      <c r="I223" s="295">
        <v>1603782</v>
      </c>
      <c r="J223" s="29">
        <f t="shared" si="10"/>
        <v>101.56477882909782</v>
      </c>
      <c r="K223" s="30">
        <f t="shared" si="11"/>
        <v>0.011364152429028624</v>
      </c>
      <c r="L223" s="297">
        <v>1579073</v>
      </c>
    </row>
    <row r="224" spans="2:12" s="6" customFormat="1" ht="13.5">
      <c r="B224" s="218" t="s">
        <v>446</v>
      </c>
      <c r="C224" s="219">
        <v>3</v>
      </c>
      <c r="D224" s="294" t="s">
        <v>447</v>
      </c>
      <c r="E224" s="295">
        <v>20060971</v>
      </c>
      <c r="F224" s="25" t="s">
        <v>33</v>
      </c>
      <c r="G224" s="296">
        <f t="shared" si="9"/>
        <v>57.90293513262854</v>
      </c>
      <c r="H224" s="297">
        <v>34645862</v>
      </c>
      <c r="I224" s="295">
        <v>60023714</v>
      </c>
      <c r="J224" s="29">
        <f t="shared" si="10"/>
        <v>66.5026325579867</v>
      </c>
      <c r="K224" s="30">
        <f t="shared" si="11"/>
        <v>0.4253187997199242</v>
      </c>
      <c r="L224" s="297">
        <v>90257651</v>
      </c>
    </row>
    <row r="225" spans="2:12" s="6" customFormat="1" ht="13.5">
      <c r="B225" s="218" t="s">
        <v>448</v>
      </c>
      <c r="C225" s="219">
        <v>4</v>
      </c>
      <c r="D225" s="294" t="s">
        <v>449</v>
      </c>
      <c r="E225" s="295">
        <v>91415</v>
      </c>
      <c r="F225" s="25" t="s">
        <v>33</v>
      </c>
      <c r="G225" s="296">
        <f t="shared" si="9"/>
        <v>76.52416310198478</v>
      </c>
      <c r="H225" s="297">
        <v>119459</v>
      </c>
      <c r="I225" s="295">
        <v>272489</v>
      </c>
      <c r="J225" s="29">
        <f t="shared" si="10"/>
        <v>85.45484195704192</v>
      </c>
      <c r="K225" s="30">
        <f t="shared" si="11"/>
        <v>0.0019308151177863206</v>
      </c>
      <c r="L225" s="297">
        <v>318869</v>
      </c>
    </row>
    <row r="226" spans="2:12" s="6" customFormat="1" ht="13.5">
      <c r="B226" s="218" t="s">
        <v>450</v>
      </c>
      <c r="C226" s="219">
        <v>3</v>
      </c>
      <c r="D226" s="294" t="s">
        <v>451</v>
      </c>
      <c r="E226" s="295"/>
      <c r="F226" s="25"/>
      <c r="G226" s="296">
        <f t="shared" si="9"/>
      </c>
      <c r="H226" s="297"/>
      <c r="I226" s="295">
        <v>11076414</v>
      </c>
      <c r="J226" s="29">
        <f t="shared" si="10"/>
        <v>95.91667096035619</v>
      </c>
      <c r="K226" s="30">
        <f t="shared" si="11"/>
        <v>0.0784857649375206</v>
      </c>
      <c r="L226" s="297">
        <v>11547955</v>
      </c>
    </row>
    <row r="227" spans="2:12" s="6" customFormat="1" ht="13.5">
      <c r="B227" s="218" t="s">
        <v>452</v>
      </c>
      <c r="C227" s="219">
        <v>4</v>
      </c>
      <c r="D227" s="294" t="s">
        <v>453</v>
      </c>
      <c r="E227" s="295">
        <v>361490</v>
      </c>
      <c r="F227" s="25" t="s">
        <v>33</v>
      </c>
      <c r="G227" s="296">
        <f t="shared" si="9"/>
        <v>78.9724342533567</v>
      </c>
      <c r="H227" s="297">
        <v>457742</v>
      </c>
      <c r="I227" s="295">
        <v>1590089</v>
      </c>
      <c r="J227" s="29">
        <f t="shared" si="10"/>
        <v>104.43694233630096</v>
      </c>
      <c r="K227" s="30">
        <f t="shared" si="11"/>
        <v>0.011267125938389192</v>
      </c>
      <c r="L227" s="297">
        <v>1522535</v>
      </c>
    </row>
    <row r="228" spans="2:12" s="6" customFormat="1" ht="13.5">
      <c r="B228" s="218" t="s">
        <v>454</v>
      </c>
      <c r="C228" s="219">
        <v>3</v>
      </c>
      <c r="D228" s="294" t="s">
        <v>455</v>
      </c>
      <c r="E228" s="295">
        <v>6878856</v>
      </c>
      <c r="F228" s="25" t="s">
        <v>33</v>
      </c>
      <c r="G228" s="296">
        <f t="shared" si="9"/>
        <v>99.98655480457882</v>
      </c>
      <c r="H228" s="297">
        <v>6879781</v>
      </c>
      <c r="I228" s="295">
        <v>10196791</v>
      </c>
      <c r="J228" s="29">
        <f t="shared" si="10"/>
        <v>98.54404638053163</v>
      </c>
      <c r="K228" s="30">
        <f t="shared" si="11"/>
        <v>0.07225289173400574</v>
      </c>
      <c r="L228" s="297">
        <v>10347445</v>
      </c>
    </row>
    <row r="229" spans="2:12" s="6" customFormat="1" ht="13.5">
      <c r="B229" s="218" t="s">
        <v>456</v>
      </c>
      <c r="C229" s="219">
        <v>4</v>
      </c>
      <c r="D229" s="294" t="s">
        <v>457</v>
      </c>
      <c r="E229" s="295">
        <v>5880626</v>
      </c>
      <c r="F229" s="25" t="s">
        <v>33</v>
      </c>
      <c r="G229" s="296">
        <f t="shared" si="9"/>
        <v>102.7073966429085</v>
      </c>
      <c r="H229" s="297">
        <v>5725611</v>
      </c>
      <c r="I229" s="295">
        <v>8712974</v>
      </c>
      <c r="J229" s="29">
        <f t="shared" si="10"/>
        <v>100.00604881728405</v>
      </c>
      <c r="K229" s="30">
        <f t="shared" si="11"/>
        <v>0.06173879283229469</v>
      </c>
      <c r="L229" s="297">
        <v>8712447</v>
      </c>
    </row>
    <row r="230" spans="2:12" s="6" customFormat="1" ht="13.5">
      <c r="B230" s="218" t="s">
        <v>458</v>
      </c>
      <c r="C230" s="219">
        <v>3</v>
      </c>
      <c r="D230" s="294" t="s">
        <v>459</v>
      </c>
      <c r="E230" s="295">
        <v>10005</v>
      </c>
      <c r="F230" s="25" t="s">
        <v>16</v>
      </c>
      <c r="G230" s="296">
        <f t="shared" si="9"/>
        <v>109.59579362471246</v>
      </c>
      <c r="H230" s="297">
        <v>9129</v>
      </c>
      <c r="I230" s="295">
        <v>20337164</v>
      </c>
      <c r="J230" s="29">
        <f t="shared" si="10"/>
        <v>108.15260492943655</v>
      </c>
      <c r="K230" s="30">
        <f t="shared" si="11"/>
        <v>0.14410601420277414</v>
      </c>
      <c r="L230" s="297">
        <v>18804137</v>
      </c>
    </row>
    <row r="231" spans="2:12" s="6" customFormat="1" ht="13.5">
      <c r="B231" s="218" t="s">
        <v>460</v>
      </c>
      <c r="C231" s="219">
        <v>3</v>
      </c>
      <c r="D231" s="294" t="s">
        <v>461</v>
      </c>
      <c r="E231" s="295">
        <v>4078</v>
      </c>
      <c r="F231" s="25" t="s">
        <v>16</v>
      </c>
      <c r="G231" s="296">
        <f t="shared" si="9"/>
        <v>100.76599950580678</v>
      </c>
      <c r="H231" s="297">
        <v>4047</v>
      </c>
      <c r="I231" s="295">
        <v>6640282</v>
      </c>
      <c r="J231" s="29">
        <f t="shared" si="10"/>
        <v>95.85505137554819</v>
      </c>
      <c r="K231" s="30">
        <f t="shared" si="11"/>
        <v>0.047052016308784514</v>
      </c>
      <c r="L231" s="297">
        <v>6927420</v>
      </c>
    </row>
    <row r="232" spans="2:12" s="6" customFormat="1" ht="13.5">
      <c r="B232" s="218" t="s">
        <v>462</v>
      </c>
      <c r="C232" s="219">
        <v>3</v>
      </c>
      <c r="D232" s="294" t="s">
        <v>463</v>
      </c>
      <c r="E232" s="295">
        <v>267203</v>
      </c>
      <c r="F232" s="25" t="s">
        <v>33</v>
      </c>
      <c r="G232" s="296">
        <f t="shared" si="9"/>
        <v>103.18271863330773</v>
      </c>
      <c r="H232" s="297">
        <v>258961</v>
      </c>
      <c r="I232" s="295">
        <v>575769</v>
      </c>
      <c r="J232" s="29">
        <f t="shared" si="10"/>
        <v>98.08203356569022</v>
      </c>
      <c r="K232" s="30">
        <f t="shared" si="11"/>
        <v>0.004079810522820048</v>
      </c>
      <c r="L232" s="297">
        <v>587028</v>
      </c>
    </row>
    <row r="233" spans="2:12" s="6" customFormat="1" ht="13.5">
      <c r="B233" s="214" t="s">
        <v>464</v>
      </c>
      <c r="C233" s="215">
        <v>1</v>
      </c>
      <c r="D233" s="286" t="s">
        <v>465</v>
      </c>
      <c r="E233" s="287"/>
      <c r="F233" s="17"/>
      <c r="G233" s="288">
        <f t="shared" si="9"/>
      </c>
      <c r="H233" s="289"/>
      <c r="I233" s="287">
        <v>11810648776</v>
      </c>
      <c r="J233" s="19">
        <f t="shared" si="10"/>
        <v>92.2805917590076</v>
      </c>
      <c r="K233" s="20">
        <f t="shared" si="11"/>
        <v>83.68843956110265</v>
      </c>
      <c r="L233" s="289">
        <v>12798627047</v>
      </c>
    </row>
    <row r="234" spans="2:12" s="6" customFormat="1" ht="13.5">
      <c r="B234" s="216" t="s">
        <v>466</v>
      </c>
      <c r="C234" s="217">
        <v>2</v>
      </c>
      <c r="D234" s="290" t="s">
        <v>467</v>
      </c>
      <c r="E234" s="291"/>
      <c r="F234" s="21"/>
      <c r="G234" s="292">
        <f t="shared" si="9"/>
      </c>
      <c r="H234" s="293"/>
      <c r="I234" s="291">
        <v>2588852648</v>
      </c>
      <c r="J234" s="23">
        <f t="shared" si="10"/>
        <v>89.28375096972061</v>
      </c>
      <c r="K234" s="24">
        <f t="shared" si="11"/>
        <v>18.344211437817847</v>
      </c>
      <c r="L234" s="293">
        <v>2899578725</v>
      </c>
    </row>
    <row r="235" spans="2:12" s="6" customFormat="1" ht="13.5">
      <c r="B235" s="218" t="s">
        <v>468</v>
      </c>
      <c r="C235" s="219">
        <v>3</v>
      </c>
      <c r="D235" s="294" t="s">
        <v>469</v>
      </c>
      <c r="E235" s="295">
        <v>317199462</v>
      </c>
      <c r="F235" s="25" t="s">
        <v>33</v>
      </c>
      <c r="G235" s="296">
        <f t="shared" si="9"/>
        <v>92.8796429930032</v>
      </c>
      <c r="H235" s="297">
        <v>341516668</v>
      </c>
      <c r="I235" s="295">
        <v>483729030</v>
      </c>
      <c r="J235" s="29">
        <f t="shared" si="10"/>
        <v>86.07025248053611</v>
      </c>
      <c r="K235" s="30">
        <f t="shared" si="11"/>
        <v>3.4276294604043196</v>
      </c>
      <c r="L235" s="297">
        <v>562016511</v>
      </c>
    </row>
    <row r="236" spans="2:12" s="6" customFormat="1" ht="13.5">
      <c r="B236" s="218" t="s">
        <v>470</v>
      </c>
      <c r="C236" s="219">
        <v>4</v>
      </c>
      <c r="D236" s="294" t="s">
        <v>471</v>
      </c>
      <c r="E236" s="295">
        <v>2968</v>
      </c>
      <c r="F236" s="25" t="s">
        <v>33</v>
      </c>
      <c r="G236" s="296">
        <f t="shared" si="9"/>
        <v>20.95305330038828</v>
      </c>
      <c r="H236" s="297">
        <v>14165</v>
      </c>
      <c r="I236" s="295">
        <v>14650</v>
      </c>
      <c r="J236" s="29">
        <f t="shared" si="10"/>
        <v>34.852738259504214</v>
      </c>
      <c r="K236" s="30">
        <f t="shared" si="11"/>
        <v>0.00010380764535658172</v>
      </c>
      <c r="L236" s="297">
        <v>42034</v>
      </c>
    </row>
    <row r="237" spans="2:12" s="6" customFormat="1" ht="13.5">
      <c r="B237" s="218" t="s">
        <v>472</v>
      </c>
      <c r="C237" s="219">
        <v>4</v>
      </c>
      <c r="D237" s="294" t="s">
        <v>473</v>
      </c>
      <c r="E237" s="295">
        <v>305379517</v>
      </c>
      <c r="F237" s="25" t="s">
        <v>33</v>
      </c>
      <c r="G237" s="296">
        <f t="shared" si="9"/>
        <v>91.88735053978097</v>
      </c>
      <c r="H237" s="297">
        <v>332341193</v>
      </c>
      <c r="I237" s="295">
        <v>469046023</v>
      </c>
      <c r="J237" s="29">
        <f t="shared" si="10"/>
        <v>85.45434476336774</v>
      </c>
      <c r="K237" s="30">
        <f t="shared" si="11"/>
        <v>3.323587932525534</v>
      </c>
      <c r="L237" s="297">
        <v>548884933</v>
      </c>
    </row>
    <row r="238" spans="2:12" s="6" customFormat="1" ht="13.5">
      <c r="B238" s="218" t="s">
        <v>474</v>
      </c>
      <c r="C238" s="219">
        <v>5</v>
      </c>
      <c r="D238" s="294" t="s">
        <v>475</v>
      </c>
      <c r="E238" s="295">
        <v>245385657</v>
      </c>
      <c r="F238" s="25" t="s">
        <v>33</v>
      </c>
      <c r="G238" s="296">
        <f t="shared" si="9"/>
        <v>89.58107513342539</v>
      </c>
      <c r="H238" s="297">
        <v>273925778</v>
      </c>
      <c r="I238" s="295">
        <v>331926209</v>
      </c>
      <c r="J238" s="29">
        <f t="shared" si="10"/>
        <v>80.85487439529368</v>
      </c>
      <c r="K238" s="30">
        <f t="shared" si="11"/>
        <v>2.351978033339701</v>
      </c>
      <c r="L238" s="297">
        <v>410520963</v>
      </c>
    </row>
    <row r="239" spans="2:12" s="6" customFormat="1" ht="13.5">
      <c r="B239" s="218" t="s">
        <v>476</v>
      </c>
      <c r="C239" s="219">
        <v>5</v>
      </c>
      <c r="D239" s="294" t="s">
        <v>477</v>
      </c>
      <c r="E239" s="295">
        <v>59993860</v>
      </c>
      <c r="F239" s="25" t="s">
        <v>33</v>
      </c>
      <c r="G239" s="296">
        <f t="shared" si="9"/>
        <v>102.70210354578495</v>
      </c>
      <c r="H239" s="297">
        <v>58415415</v>
      </c>
      <c r="I239" s="295">
        <v>137119814</v>
      </c>
      <c r="J239" s="29">
        <f t="shared" si="10"/>
        <v>99.10080926414587</v>
      </c>
      <c r="K239" s="30">
        <f t="shared" si="11"/>
        <v>0.9716098991858327</v>
      </c>
      <c r="L239" s="297">
        <v>138363970</v>
      </c>
    </row>
    <row r="240" spans="2:12" s="6" customFormat="1" ht="13.5">
      <c r="B240" s="218" t="s">
        <v>478</v>
      </c>
      <c r="C240" s="219">
        <v>4</v>
      </c>
      <c r="D240" s="294" t="s">
        <v>479</v>
      </c>
      <c r="E240" s="295">
        <v>9854481</v>
      </c>
      <c r="F240" s="25" t="s">
        <v>33</v>
      </c>
      <c r="G240" s="296">
        <f t="shared" si="9"/>
        <v>133.55027304371748</v>
      </c>
      <c r="H240" s="297">
        <v>7378855</v>
      </c>
      <c r="I240" s="295">
        <v>9937600</v>
      </c>
      <c r="J240" s="29">
        <f t="shared" si="10"/>
        <v>115.63844228818334</v>
      </c>
      <c r="K240" s="30">
        <f t="shared" si="11"/>
        <v>0.07041630419764959</v>
      </c>
      <c r="L240" s="297">
        <v>8593682</v>
      </c>
    </row>
    <row r="241" spans="2:12" s="6" customFormat="1" ht="13.5">
      <c r="B241" s="218" t="s">
        <v>480</v>
      </c>
      <c r="C241" s="219">
        <v>3</v>
      </c>
      <c r="D241" s="294" t="s">
        <v>481</v>
      </c>
      <c r="E241" s="295"/>
      <c r="F241" s="25"/>
      <c r="G241" s="296">
        <f t="shared" si="9"/>
      </c>
      <c r="H241" s="297"/>
      <c r="I241" s="295">
        <v>5114703</v>
      </c>
      <c r="J241" s="29">
        <f t="shared" si="10"/>
        <v>84.8139829317494</v>
      </c>
      <c r="K241" s="30">
        <f t="shared" si="11"/>
        <v>0.036241998302269256</v>
      </c>
      <c r="L241" s="297">
        <v>6030495</v>
      </c>
    </row>
    <row r="242" spans="2:12" s="6" customFormat="1" ht="13.5">
      <c r="B242" s="218" t="s">
        <v>482</v>
      </c>
      <c r="C242" s="219">
        <v>4</v>
      </c>
      <c r="D242" s="294" t="s">
        <v>483</v>
      </c>
      <c r="E242" s="295">
        <v>3338</v>
      </c>
      <c r="F242" s="25" t="s">
        <v>13</v>
      </c>
      <c r="G242" s="296">
        <f t="shared" si="9"/>
        <v>75.74313592012707</v>
      </c>
      <c r="H242" s="297">
        <v>4407</v>
      </c>
      <c r="I242" s="295">
        <v>1078236</v>
      </c>
      <c r="J242" s="29">
        <f t="shared" si="10"/>
        <v>53.97662592773922</v>
      </c>
      <c r="K242" s="30">
        <f t="shared" si="11"/>
        <v>0.007640214354860017</v>
      </c>
      <c r="L242" s="297">
        <v>1997598</v>
      </c>
    </row>
    <row r="243" spans="2:12" s="6" customFormat="1" ht="13.5">
      <c r="B243" s="218" t="s">
        <v>484</v>
      </c>
      <c r="C243" s="219">
        <v>3</v>
      </c>
      <c r="D243" s="294" t="s">
        <v>485</v>
      </c>
      <c r="E243" s="295"/>
      <c r="F243" s="25"/>
      <c r="G243" s="296">
        <f t="shared" si="9"/>
      </c>
      <c r="H243" s="297"/>
      <c r="I243" s="295">
        <v>205553688</v>
      </c>
      <c r="J243" s="29">
        <f t="shared" si="10"/>
        <v>84.33266036900011</v>
      </c>
      <c r="K243" s="30">
        <f t="shared" si="11"/>
        <v>1.4565217983373002</v>
      </c>
      <c r="L243" s="297">
        <v>243741496</v>
      </c>
    </row>
    <row r="244" spans="2:12" s="6" customFormat="1" ht="13.5">
      <c r="B244" s="218" t="s">
        <v>486</v>
      </c>
      <c r="C244" s="219">
        <v>4</v>
      </c>
      <c r="D244" s="294" t="s">
        <v>1299</v>
      </c>
      <c r="E244" s="295">
        <v>81</v>
      </c>
      <c r="F244" s="25" t="s">
        <v>13</v>
      </c>
      <c r="G244" s="296" t="s">
        <v>932</v>
      </c>
      <c r="H244" s="297">
        <v>0</v>
      </c>
      <c r="I244" s="295">
        <v>6378</v>
      </c>
      <c r="J244" s="29" t="s">
        <v>932</v>
      </c>
      <c r="K244" s="30">
        <f t="shared" si="11"/>
        <v>4.519352642213503E-05</v>
      </c>
      <c r="L244" s="297">
        <v>0</v>
      </c>
    </row>
    <row r="245" spans="2:12" s="6" customFormat="1" ht="13.5">
      <c r="B245" s="218" t="s">
        <v>487</v>
      </c>
      <c r="C245" s="219">
        <v>4</v>
      </c>
      <c r="D245" s="294" t="s">
        <v>488</v>
      </c>
      <c r="E245" s="295">
        <v>611272</v>
      </c>
      <c r="F245" s="25" t="s">
        <v>13</v>
      </c>
      <c r="G245" s="296">
        <f t="shared" si="9"/>
        <v>81.8194108143633</v>
      </c>
      <c r="H245" s="297">
        <v>747099</v>
      </c>
      <c r="I245" s="295">
        <v>20866420</v>
      </c>
      <c r="J245" s="29">
        <f t="shared" si="10"/>
        <v>110.68897326930485</v>
      </c>
      <c r="K245" s="30">
        <f t="shared" si="11"/>
        <v>0.1478562407659716</v>
      </c>
      <c r="L245" s="297">
        <v>18851399</v>
      </c>
    </row>
    <row r="246" spans="2:12" s="6" customFormat="1" ht="13.5">
      <c r="B246" s="218" t="s">
        <v>489</v>
      </c>
      <c r="C246" s="219">
        <v>5</v>
      </c>
      <c r="D246" s="294" t="s">
        <v>490</v>
      </c>
      <c r="E246" s="295">
        <v>7035</v>
      </c>
      <c r="F246" s="25" t="s">
        <v>13</v>
      </c>
      <c r="G246" s="296">
        <f t="shared" si="9"/>
        <v>89.1183177096529</v>
      </c>
      <c r="H246" s="297">
        <v>7894</v>
      </c>
      <c r="I246" s="295">
        <v>5377713</v>
      </c>
      <c r="J246" s="29">
        <f t="shared" si="10"/>
        <v>89.15906806724723</v>
      </c>
      <c r="K246" s="30">
        <f t="shared" si="11"/>
        <v>0.038105646684879126</v>
      </c>
      <c r="L246" s="297">
        <v>6031594</v>
      </c>
    </row>
    <row r="247" spans="2:12" s="6" customFormat="1" ht="13.5">
      <c r="B247" s="218" t="s">
        <v>491</v>
      </c>
      <c r="C247" s="219">
        <v>5</v>
      </c>
      <c r="D247" s="294" t="s">
        <v>492</v>
      </c>
      <c r="E247" s="295">
        <v>238699</v>
      </c>
      <c r="F247" s="25" t="s">
        <v>13</v>
      </c>
      <c r="G247" s="296">
        <f t="shared" si="9"/>
        <v>126.24366663493373</v>
      </c>
      <c r="H247" s="297">
        <v>189078</v>
      </c>
      <c r="I247" s="295">
        <v>3196290</v>
      </c>
      <c r="J247" s="29">
        <f t="shared" si="10"/>
        <v>145.25890414009396</v>
      </c>
      <c r="K247" s="30">
        <f t="shared" si="11"/>
        <v>0.022648419029132325</v>
      </c>
      <c r="L247" s="297">
        <v>2200409</v>
      </c>
    </row>
    <row r="248" spans="2:12" s="6" customFormat="1" ht="13.5">
      <c r="B248" s="218" t="s">
        <v>493</v>
      </c>
      <c r="C248" s="219">
        <v>4</v>
      </c>
      <c r="D248" s="294" t="s">
        <v>494</v>
      </c>
      <c r="E248" s="295">
        <v>35126263</v>
      </c>
      <c r="F248" s="25" t="s">
        <v>33</v>
      </c>
      <c r="G248" s="296">
        <f t="shared" si="9"/>
        <v>91.88133057588519</v>
      </c>
      <c r="H248" s="297">
        <v>38230033</v>
      </c>
      <c r="I248" s="295">
        <v>176445973</v>
      </c>
      <c r="J248" s="29">
        <f t="shared" si="10"/>
        <v>82.93054956690418</v>
      </c>
      <c r="K248" s="30">
        <f t="shared" si="11"/>
        <v>1.2502690095413649</v>
      </c>
      <c r="L248" s="297">
        <v>212763540</v>
      </c>
    </row>
    <row r="249" spans="2:12" s="6" customFormat="1" ht="13.5">
      <c r="B249" s="218" t="s">
        <v>495</v>
      </c>
      <c r="C249" s="219">
        <v>3</v>
      </c>
      <c r="D249" s="294" t="s">
        <v>496</v>
      </c>
      <c r="E249" s="295"/>
      <c r="F249" s="25"/>
      <c r="G249" s="296">
        <f t="shared" si="9"/>
      </c>
      <c r="H249" s="297"/>
      <c r="I249" s="295">
        <v>407264315</v>
      </c>
      <c r="J249" s="29">
        <f t="shared" si="10"/>
        <v>80.89500971865996</v>
      </c>
      <c r="K249" s="30">
        <f t="shared" si="11"/>
        <v>2.8858122578778964</v>
      </c>
      <c r="L249" s="297">
        <v>503448008</v>
      </c>
    </row>
    <row r="250" spans="2:12" s="6" customFormat="1" ht="13.5">
      <c r="B250" s="218" t="s">
        <v>497</v>
      </c>
      <c r="C250" s="219">
        <v>4</v>
      </c>
      <c r="D250" s="294" t="s">
        <v>498</v>
      </c>
      <c r="E250" s="295">
        <v>25949</v>
      </c>
      <c r="F250" s="25" t="s">
        <v>13</v>
      </c>
      <c r="G250" s="296">
        <f t="shared" si="9"/>
        <v>81.19211514392991</v>
      </c>
      <c r="H250" s="297">
        <v>31960</v>
      </c>
      <c r="I250" s="295">
        <v>347709539</v>
      </c>
      <c r="J250" s="29">
        <f t="shared" si="10"/>
        <v>80.03558680017406</v>
      </c>
      <c r="K250" s="30">
        <f t="shared" si="11"/>
        <v>2.463816280656145</v>
      </c>
      <c r="L250" s="297">
        <v>434443668</v>
      </c>
    </row>
    <row r="251" spans="2:12" s="6" customFormat="1" ht="13.5">
      <c r="B251" s="218" t="s">
        <v>499</v>
      </c>
      <c r="C251" s="219">
        <v>5</v>
      </c>
      <c r="D251" s="294" t="s">
        <v>500</v>
      </c>
      <c r="E251" s="295">
        <v>6337</v>
      </c>
      <c r="F251" s="25" t="s">
        <v>13</v>
      </c>
      <c r="G251" s="296">
        <f t="shared" si="9"/>
        <v>81.69395384813717</v>
      </c>
      <c r="H251" s="297">
        <v>7757</v>
      </c>
      <c r="I251" s="295">
        <v>114162627</v>
      </c>
      <c r="J251" s="29">
        <f t="shared" si="10"/>
        <v>73.53053546723277</v>
      </c>
      <c r="K251" s="30">
        <f t="shared" si="11"/>
        <v>0.8089388052281038</v>
      </c>
      <c r="L251" s="297">
        <v>155258800</v>
      </c>
    </row>
    <row r="252" spans="2:12" s="6" customFormat="1" ht="13.5">
      <c r="B252" s="218" t="s">
        <v>501</v>
      </c>
      <c r="C252" s="219">
        <v>5</v>
      </c>
      <c r="D252" s="294" t="s">
        <v>502</v>
      </c>
      <c r="E252" s="295">
        <v>2317</v>
      </c>
      <c r="F252" s="25" t="s">
        <v>13</v>
      </c>
      <c r="G252" s="296">
        <f t="shared" si="9"/>
        <v>123.37593184238551</v>
      </c>
      <c r="H252" s="297">
        <v>1878</v>
      </c>
      <c r="I252" s="295">
        <v>19102743</v>
      </c>
      <c r="J252" s="29">
        <f t="shared" si="10"/>
        <v>75.59750055938075</v>
      </c>
      <c r="K252" s="30">
        <f t="shared" si="11"/>
        <v>0.13535909697487536</v>
      </c>
      <c r="L252" s="297">
        <v>25269014</v>
      </c>
    </row>
    <row r="253" spans="2:12" s="6" customFormat="1" ht="13.5">
      <c r="B253" s="218" t="s">
        <v>503</v>
      </c>
      <c r="C253" s="219">
        <v>4</v>
      </c>
      <c r="D253" s="294" t="s">
        <v>504</v>
      </c>
      <c r="E253" s="295">
        <v>412</v>
      </c>
      <c r="F253" s="25" t="s">
        <v>16</v>
      </c>
      <c r="G253" s="296">
        <f t="shared" si="9"/>
        <v>170.95435684647302</v>
      </c>
      <c r="H253" s="297">
        <v>241</v>
      </c>
      <c r="I253" s="295">
        <v>1170978</v>
      </c>
      <c r="J253" s="29">
        <f t="shared" si="10"/>
        <v>92.56267464517633</v>
      </c>
      <c r="K253" s="30">
        <f t="shared" si="11"/>
        <v>0.008297369893812925</v>
      </c>
      <c r="L253" s="297">
        <v>1265065</v>
      </c>
    </row>
    <row r="254" spans="2:12" s="6" customFormat="1" ht="13.5">
      <c r="B254" s="218" t="s">
        <v>505</v>
      </c>
      <c r="C254" s="219">
        <v>3</v>
      </c>
      <c r="D254" s="294" t="s">
        <v>506</v>
      </c>
      <c r="E254" s="295"/>
      <c r="F254" s="25"/>
      <c r="G254" s="296">
        <f t="shared" si="9"/>
      </c>
      <c r="H254" s="297"/>
      <c r="I254" s="295">
        <v>79788842</v>
      </c>
      <c r="J254" s="29">
        <f t="shared" si="10"/>
        <v>99.0819739953915</v>
      </c>
      <c r="K254" s="30">
        <f t="shared" si="11"/>
        <v>0.5653714548633674</v>
      </c>
      <c r="L254" s="297">
        <v>80528111</v>
      </c>
    </row>
    <row r="255" spans="2:12" s="6" customFormat="1" ht="13.5">
      <c r="B255" s="212" t="s">
        <v>507</v>
      </c>
      <c r="C255" s="31">
        <v>4</v>
      </c>
      <c r="D255" s="302" t="s">
        <v>508</v>
      </c>
      <c r="E255" s="295">
        <v>2</v>
      </c>
      <c r="F255" s="25" t="s">
        <v>13</v>
      </c>
      <c r="G255" s="296">
        <f t="shared" si="9"/>
        <v>200</v>
      </c>
      <c r="H255" s="297">
        <v>1</v>
      </c>
      <c r="I255" s="295">
        <v>1873</v>
      </c>
      <c r="J255" s="29">
        <f t="shared" si="10"/>
        <v>1.6233597392917194</v>
      </c>
      <c r="K255" s="30">
        <f t="shared" si="11"/>
        <v>1.3271789744223724E-05</v>
      </c>
      <c r="L255" s="297">
        <v>115378</v>
      </c>
    </row>
    <row r="256" spans="2:12" s="6" customFormat="1" ht="13.5">
      <c r="B256" s="225" t="s">
        <v>509</v>
      </c>
      <c r="C256" s="226">
        <v>4</v>
      </c>
      <c r="D256" s="305" t="s">
        <v>510</v>
      </c>
      <c r="E256" s="295">
        <v>6</v>
      </c>
      <c r="F256" s="25" t="s">
        <v>13</v>
      </c>
      <c r="G256" s="296">
        <f t="shared" si="9"/>
        <v>10.16949152542373</v>
      </c>
      <c r="H256" s="297">
        <v>59</v>
      </c>
      <c r="I256" s="295">
        <v>22761</v>
      </c>
      <c r="J256" s="29">
        <f t="shared" si="10"/>
        <v>46.1992814662959</v>
      </c>
      <c r="K256" s="30">
        <f t="shared" si="11"/>
        <v>0.0001612809430690209</v>
      </c>
      <c r="L256" s="297">
        <v>49267</v>
      </c>
    </row>
    <row r="257" spans="2:12" s="6" customFormat="1" ht="13.5">
      <c r="B257" s="218" t="s">
        <v>511</v>
      </c>
      <c r="C257" s="219">
        <v>4</v>
      </c>
      <c r="D257" s="294" t="s">
        <v>512</v>
      </c>
      <c r="E257" s="295">
        <v>70</v>
      </c>
      <c r="F257" s="25" t="s">
        <v>13</v>
      </c>
      <c r="G257" s="296">
        <f t="shared" si="9"/>
        <v>60.86956521739131</v>
      </c>
      <c r="H257" s="297">
        <v>115</v>
      </c>
      <c r="I257" s="295">
        <v>956249</v>
      </c>
      <c r="J257" s="29">
        <f t="shared" si="10"/>
        <v>53.804192483328414</v>
      </c>
      <c r="K257" s="30">
        <f t="shared" si="11"/>
        <v>0.006775833246729414</v>
      </c>
      <c r="L257" s="297">
        <v>1777276</v>
      </c>
    </row>
    <row r="258" spans="2:12" s="6" customFormat="1" ht="13.5">
      <c r="B258" s="218" t="s">
        <v>513</v>
      </c>
      <c r="C258" s="219">
        <v>4</v>
      </c>
      <c r="D258" s="294" t="s">
        <v>514</v>
      </c>
      <c r="E258" s="295">
        <v>185</v>
      </c>
      <c r="F258" s="25" t="s">
        <v>13</v>
      </c>
      <c r="G258" s="296">
        <f t="shared" si="9"/>
        <v>217.6470588235294</v>
      </c>
      <c r="H258" s="297">
        <v>85</v>
      </c>
      <c r="I258" s="295">
        <v>6617504</v>
      </c>
      <c r="J258" s="29">
        <f t="shared" si="10"/>
        <v>246.59523638286464</v>
      </c>
      <c r="K258" s="30">
        <f t="shared" si="11"/>
        <v>0.046890614906331805</v>
      </c>
      <c r="L258" s="297">
        <v>2683549</v>
      </c>
    </row>
    <row r="259" spans="2:12" s="6" customFormat="1" ht="13.5">
      <c r="B259" s="218" t="s">
        <v>515</v>
      </c>
      <c r="C259" s="219">
        <v>4</v>
      </c>
      <c r="D259" s="294" t="s">
        <v>516</v>
      </c>
      <c r="E259" s="295">
        <v>1061</v>
      </c>
      <c r="F259" s="25" t="s">
        <v>13</v>
      </c>
      <c r="G259" s="296">
        <f t="shared" si="9"/>
        <v>84.13957176843775</v>
      </c>
      <c r="H259" s="297">
        <v>1261</v>
      </c>
      <c r="I259" s="295">
        <v>16254381</v>
      </c>
      <c r="J259" s="29">
        <f t="shared" si="10"/>
        <v>76.04654178807831</v>
      </c>
      <c r="K259" s="30">
        <f t="shared" si="11"/>
        <v>0.1151760422074239</v>
      </c>
      <c r="L259" s="297">
        <v>21374254</v>
      </c>
    </row>
    <row r="260" spans="2:12" s="6" customFormat="1" ht="13.5">
      <c r="B260" s="218" t="s">
        <v>517</v>
      </c>
      <c r="C260" s="219">
        <v>4</v>
      </c>
      <c r="D260" s="294" t="s">
        <v>518</v>
      </c>
      <c r="E260" s="295">
        <v>7410</v>
      </c>
      <c r="F260" s="25" t="s">
        <v>13</v>
      </c>
      <c r="G260" s="296">
        <f t="shared" si="9"/>
        <v>120.76271186440677</v>
      </c>
      <c r="H260" s="297">
        <v>6136</v>
      </c>
      <c r="I260" s="295">
        <v>33606210</v>
      </c>
      <c r="J260" s="29">
        <f t="shared" si="10"/>
        <v>118.69283995903734</v>
      </c>
      <c r="K260" s="30">
        <f t="shared" si="11"/>
        <v>0.23812843204496997</v>
      </c>
      <c r="L260" s="297">
        <v>28313595</v>
      </c>
    </row>
    <row r="261" spans="2:12" s="6" customFormat="1" ht="13.5">
      <c r="B261" s="218" t="s">
        <v>519</v>
      </c>
      <c r="C261" s="219">
        <v>4</v>
      </c>
      <c r="D261" s="294" t="s">
        <v>520</v>
      </c>
      <c r="E261" s="295">
        <v>272</v>
      </c>
      <c r="F261" s="25" t="s">
        <v>13</v>
      </c>
      <c r="G261" s="296">
        <f t="shared" si="9"/>
        <v>103.42205323193916</v>
      </c>
      <c r="H261" s="297">
        <v>263</v>
      </c>
      <c r="I261" s="295">
        <v>54929</v>
      </c>
      <c r="J261" s="29">
        <f t="shared" si="10"/>
        <v>96.19115998879238</v>
      </c>
      <c r="K261" s="30">
        <f t="shared" si="11"/>
        <v>0.00038921844039533634</v>
      </c>
      <c r="L261" s="297">
        <v>57104</v>
      </c>
    </row>
    <row r="262" spans="2:12" s="6" customFormat="1" ht="13.5">
      <c r="B262" s="218" t="s">
        <v>521</v>
      </c>
      <c r="C262" s="219">
        <v>3</v>
      </c>
      <c r="D262" s="294" t="s">
        <v>522</v>
      </c>
      <c r="E262" s="295"/>
      <c r="F262" s="25"/>
      <c r="G262" s="296">
        <f t="shared" si="9"/>
      </c>
      <c r="H262" s="297"/>
      <c r="I262" s="295">
        <v>6743537</v>
      </c>
      <c r="J262" s="29">
        <f t="shared" si="10"/>
        <v>92.89562768226301</v>
      </c>
      <c r="K262" s="30">
        <f t="shared" si="11"/>
        <v>0.04778366534778068</v>
      </c>
      <c r="L262" s="297">
        <v>7259262</v>
      </c>
    </row>
    <row r="263" spans="2:12" s="6" customFormat="1" ht="13.5">
      <c r="B263" s="218" t="s">
        <v>523</v>
      </c>
      <c r="C263" s="219">
        <v>4</v>
      </c>
      <c r="D263" s="294" t="s">
        <v>524</v>
      </c>
      <c r="E263" s="295">
        <v>7995</v>
      </c>
      <c r="F263" s="25" t="s">
        <v>13</v>
      </c>
      <c r="G263" s="296">
        <f t="shared" si="9"/>
        <v>67.82896411300585</v>
      </c>
      <c r="H263" s="297">
        <v>11787</v>
      </c>
      <c r="I263" s="295">
        <v>38342</v>
      </c>
      <c r="J263" s="29">
        <f t="shared" si="10"/>
        <v>65.64848899922951</v>
      </c>
      <c r="K263" s="30">
        <f t="shared" si="11"/>
        <v>0.00027168551114416765</v>
      </c>
      <c r="L263" s="297">
        <v>58405</v>
      </c>
    </row>
    <row r="264" spans="2:12" s="6" customFormat="1" ht="13.5">
      <c r="B264" s="218" t="s">
        <v>525</v>
      </c>
      <c r="C264" s="219">
        <v>4</v>
      </c>
      <c r="D264" s="294" t="s">
        <v>526</v>
      </c>
      <c r="E264" s="295">
        <v>16955</v>
      </c>
      <c r="F264" s="25" t="s">
        <v>13</v>
      </c>
      <c r="G264" s="296">
        <f t="shared" si="9"/>
        <v>100.59329575793534</v>
      </c>
      <c r="H264" s="297">
        <v>16855</v>
      </c>
      <c r="I264" s="295">
        <v>3759347</v>
      </c>
      <c r="J264" s="29">
        <f t="shared" si="10"/>
        <v>105.60485574567731</v>
      </c>
      <c r="K264" s="30">
        <f t="shared" si="11"/>
        <v>0.02663815427633648</v>
      </c>
      <c r="L264" s="297">
        <v>3559824</v>
      </c>
    </row>
    <row r="265" spans="2:12" s="6" customFormat="1" ht="13.5">
      <c r="B265" s="218" t="s">
        <v>527</v>
      </c>
      <c r="C265" s="219">
        <v>4</v>
      </c>
      <c r="D265" s="294" t="s">
        <v>528</v>
      </c>
      <c r="E265" s="295">
        <v>283</v>
      </c>
      <c r="F265" s="25" t="s">
        <v>16</v>
      </c>
      <c r="G265" s="296">
        <f aca="true" t="shared" si="12" ref="G265:G328">IF(E265="","",E265/H265*100)</f>
        <v>80.39772727272727</v>
      </c>
      <c r="H265" s="297">
        <v>352</v>
      </c>
      <c r="I265" s="295">
        <v>2929704</v>
      </c>
      <c r="J265" s="29">
        <f aca="true" t="shared" si="13" ref="J265:J328">I265/L265*100</f>
        <v>80.70360822896356</v>
      </c>
      <c r="K265" s="30">
        <f aca="true" t="shared" si="14" ref="K265:K328">I265/14112640692*100</f>
        <v>0.020759431660870912</v>
      </c>
      <c r="L265" s="297">
        <v>3630202</v>
      </c>
    </row>
    <row r="266" spans="2:12" s="6" customFormat="1" ht="13.5">
      <c r="B266" s="218" t="s">
        <v>529</v>
      </c>
      <c r="C266" s="219">
        <v>3</v>
      </c>
      <c r="D266" s="294" t="s">
        <v>530</v>
      </c>
      <c r="E266" s="295">
        <v>1391</v>
      </c>
      <c r="F266" s="25" t="s">
        <v>16</v>
      </c>
      <c r="G266" s="296">
        <f t="shared" si="12"/>
        <v>111.63723916532906</v>
      </c>
      <c r="H266" s="297">
        <v>1246</v>
      </c>
      <c r="I266" s="295">
        <v>2722826</v>
      </c>
      <c r="J266" s="29">
        <f t="shared" si="13"/>
        <v>105.162564369357</v>
      </c>
      <c r="K266" s="30">
        <f t="shared" si="14"/>
        <v>0.01929352599151399</v>
      </c>
      <c r="L266" s="297">
        <v>2589159</v>
      </c>
    </row>
    <row r="267" spans="2:12" s="6" customFormat="1" ht="13.5">
      <c r="B267" s="218" t="s">
        <v>531</v>
      </c>
      <c r="C267" s="219">
        <v>3</v>
      </c>
      <c r="D267" s="294" t="s">
        <v>532</v>
      </c>
      <c r="E267" s="295"/>
      <c r="F267" s="25"/>
      <c r="G267" s="296">
        <f t="shared" si="12"/>
      </c>
      <c r="H267" s="297"/>
      <c r="I267" s="295">
        <v>7535513</v>
      </c>
      <c r="J267" s="29">
        <f t="shared" si="13"/>
        <v>106.58319655969753</v>
      </c>
      <c r="K267" s="30">
        <f t="shared" si="14"/>
        <v>0.05339548539821919</v>
      </c>
      <c r="L267" s="297">
        <v>7070076</v>
      </c>
    </row>
    <row r="268" spans="2:12" s="6" customFormat="1" ht="13.5">
      <c r="B268" s="218" t="s">
        <v>533</v>
      </c>
      <c r="C268" s="219">
        <v>3</v>
      </c>
      <c r="D268" s="294" t="s">
        <v>534</v>
      </c>
      <c r="E268" s="295">
        <v>385</v>
      </c>
      <c r="F268" s="25" t="s">
        <v>16</v>
      </c>
      <c r="G268" s="296">
        <f t="shared" si="12"/>
        <v>63.426688632619445</v>
      </c>
      <c r="H268" s="297">
        <v>607</v>
      </c>
      <c r="I268" s="295">
        <v>2597011</v>
      </c>
      <c r="J268" s="29">
        <f t="shared" si="13"/>
        <v>81.8769316426675</v>
      </c>
      <c r="K268" s="30">
        <f t="shared" si="14"/>
        <v>0.01840202026451479</v>
      </c>
      <c r="L268" s="297">
        <v>3171847</v>
      </c>
    </row>
    <row r="269" spans="2:12" s="6" customFormat="1" ht="13.5">
      <c r="B269" s="218" t="s">
        <v>535</v>
      </c>
      <c r="C269" s="219">
        <v>3</v>
      </c>
      <c r="D269" s="294" t="s">
        <v>536</v>
      </c>
      <c r="E269" s="295"/>
      <c r="F269" s="25"/>
      <c r="G269" s="296">
        <f t="shared" si="12"/>
      </c>
      <c r="H269" s="297"/>
      <c r="I269" s="295">
        <v>56049195</v>
      </c>
      <c r="J269" s="29">
        <f t="shared" si="13"/>
        <v>105.8105873800911</v>
      </c>
      <c r="K269" s="30">
        <f t="shared" si="14"/>
        <v>0.39715596976668216</v>
      </c>
      <c r="L269" s="297">
        <v>52971254</v>
      </c>
    </row>
    <row r="270" spans="2:12" s="6" customFormat="1" ht="13.5">
      <c r="B270" s="218" t="s">
        <v>537</v>
      </c>
      <c r="C270" s="219">
        <v>4</v>
      </c>
      <c r="D270" s="294" t="s">
        <v>538</v>
      </c>
      <c r="E270" s="295">
        <v>9585</v>
      </c>
      <c r="F270" s="25" t="s">
        <v>13</v>
      </c>
      <c r="G270" s="296">
        <f t="shared" si="12"/>
        <v>117.62179408516383</v>
      </c>
      <c r="H270" s="297">
        <v>8149</v>
      </c>
      <c r="I270" s="295">
        <v>45440973</v>
      </c>
      <c r="J270" s="29">
        <f t="shared" si="13"/>
        <v>120.29005111661799</v>
      </c>
      <c r="K270" s="30">
        <f t="shared" si="14"/>
        <v>0.3219877412861437</v>
      </c>
      <c r="L270" s="297">
        <v>37776169</v>
      </c>
    </row>
    <row r="271" spans="2:12" s="6" customFormat="1" ht="13.5">
      <c r="B271" s="218" t="s">
        <v>539</v>
      </c>
      <c r="C271" s="219">
        <v>4</v>
      </c>
      <c r="D271" s="294" t="s">
        <v>540</v>
      </c>
      <c r="E271" s="295">
        <v>298</v>
      </c>
      <c r="F271" s="25" t="s">
        <v>13</v>
      </c>
      <c r="G271" s="296">
        <f t="shared" si="12"/>
        <v>112.45283018867924</v>
      </c>
      <c r="H271" s="297">
        <v>265</v>
      </c>
      <c r="I271" s="295">
        <v>3502967</v>
      </c>
      <c r="J271" s="29">
        <f t="shared" si="13"/>
        <v>87.95442396339976</v>
      </c>
      <c r="K271" s="30">
        <f t="shared" si="14"/>
        <v>0.024821485053365802</v>
      </c>
      <c r="L271" s="297">
        <v>3982707</v>
      </c>
    </row>
    <row r="272" spans="2:12" s="6" customFormat="1" ht="13.5">
      <c r="B272" s="218" t="s">
        <v>541</v>
      </c>
      <c r="C272" s="219">
        <v>3</v>
      </c>
      <c r="D272" s="294" t="s">
        <v>542</v>
      </c>
      <c r="E272" s="295"/>
      <c r="F272" s="25"/>
      <c r="G272" s="296">
        <f t="shared" si="12"/>
      </c>
      <c r="H272" s="297"/>
      <c r="I272" s="295">
        <v>72189736</v>
      </c>
      <c r="J272" s="29">
        <f t="shared" si="13"/>
        <v>92.53419134210331</v>
      </c>
      <c r="K272" s="30">
        <f t="shared" si="14"/>
        <v>0.5115253592541474</v>
      </c>
      <c r="L272" s="297">
        <v>78014121</v>
      </c>
    </row>
    <row r="273" spans="2:12" s="6" customFormat="1" ht="13.5">
      <c r="B273" s="218" t="s">
        <v>543</v>
      </c>
      <c r="C273" s="219">
        <v>4</v>
      </c>
      <c r="D273" s="294" t="s">
        <v>544</v>
      </c>
      <c r="E273" s="295">
        <v>2057</v>
      </c>
      <c r="F273" s="25" t="s">
        <v>16</v>
      </c>
      <c r="G273" s="296">
        <f t="shared" si="12"/>
        <v>84.68505557842734</v>
      </c>
      <c r="H273" s="297">
        <v>2429</v>
      </c>
      <c r="I273" s="295">
        <v>5478018</v>
      </c>
      <c r="J273" s="29">
        <f t="shared" si="13"/>
        <v>75.40762726784803</v>
      </c>
      <c r="K273" s="30">
        <f t="shared" si="14"/>
        <v>0.03881639247788198</v>
      </c>
      <c r="L273" s="297">
        <v>7264541</v>
      </c>
    </row>
    <row r="274" spans="2:12" s="6" customFormat="1" ht="13.5">
      <c r="B274" s="218" t="s">
        <v>545</v>
      </c>
      <c r="C274" s="219">
        <v>4</v>
      </c>
      <c r="D274" s="294" t="s">
        <v>546</v>
      </c>
      <c r="E274" s="295">
        <v>1576</v>
      </c>
      <c r="F274" s="25" t="s">
        <v>13</v>
      </c>
      <c r="G274" s="296">
        <f t="shared" si="12"/>
        <v>136.80555555555557</v>
      </c>
      <c r="H274" s="297">
        <v>1152</v>
      </c>
      <c r="I274" s="295">
        <v>919516</v>
      </c>
      <c r="J274" s="29">
        <f t="shared" si="13"/>
        <v>119.90413052436118</v>
      </c>
      <c r="K274" s="30">
        <f t="shared" si="14"/>
        <v>0.006515548861959221</v>
      </c>
      <c r="L274" s="297">
        <v>766876</v>
      </c>
    </row>
    <row r="275" spans="2:12" s="6" customFormat="1" ht="13.5">
      <c r="B275" s="218" t="s">
        <v>547</v>
      </c>
      <c r="C275" s="219">
        <v>4</v>
      </c>
      <c r="D275" s="294" t="s">
        <v>548</v>
      </c>
      <c r="E275" s="295"/>
      <c r="F275" s="25"/>
      <c r="G275" s="296">
        <f t="shared" si="12"/>
      </c>
      <c r="H275" s="297"/>
      <c r="I275" s="295">
        <v>22880759</v>
      </c>
      <c r="J275" s="29">
        <f t="shared" si="13"/>
        <v>91.64459705932337</v>
      </c>
      <c r="K275" s="30">
        <f t="shared" si="14"/>
        <v>0.16212953691204202</v>
      </c>
      <c r="L275" s="297">
        <v>24966839</v>
      </c>
    </row>
    <row r="276" spans="2:12" s="6" customFormat="1" ht="13.5">
      <c r="B276" s="218" t="s">
        <v>549</v>
      </c>
      <c r="C276" s="219">
        <v>3</v>
      </c>
      <c r="D276" s="294" t="s">
        <v>550</v>
      </c>
      <c r="E276" s="295"/>
      <c r="F276" s="25"/>
      <c r="G276" s="296">
        <f t="shared" si="12"/>
      </c>
      <c r="H276" s="297"/>
      <c r="I276" s="295">
        <v>360530480</v>
      </c>
      <c r="J276" s="29">
        <f t="shared" si="13"/>
        <v>95.98577062165063</v>
      </c>
      <c r="K276" s="30">
        <f t="shared" si="14"/>
        <v>2.554663495431958</v>
      </c>
      <c r="L276" s="297">
        <v>375608257</v>
      </c>
    </row>
    <row r="277" spans="2:12" s="6" customFormat="1" ht="13.5">
      <c r="B277" s="218" t="s">
        <v>551</v>
      </c>
      <c r="C277" s="219">
        <v>4</v>
      </c>
      <c r="D277" s="294" t="s">
        <v>552</v>
      </c>
      <c r="E277" s="295">
        <v>31023</v>
      </c>
      <c r="F277" s="25" t="s">
        <v>16</v>
      </c>
      <c r="G277" s="296">
        <f t="shared" si="12"/>
        <v>105.21264328834023</v>
      </c>
      <c r="H277" s="297">
        <v>29486</v>
      </c>
      <c r="I277" s="295">
        <v>138907380</v>
      </c>
      <c r="J277" s="29">
        <f t="shared" si="13"/>
        <v>95.58305805235156</v>
      </c>
      <c r="K277" s="30">
        <f t="shared" si="14"/>
        <v>0.9842763167543981</v>
      </c>
      <c r="L277" s="297">
        <v>145326361</v>
      </c>
    </row>
    <row r="278" spans="2:12" s="6" customFormat="1" ht="13.5">
      <c r="B278" s="218" t="s">
        <v>553</v>
      </c>
      <c r="C278" s="219">
        <v>4</v>
      </c>
      <c r="D278" s="294" t="s">
        <v>554</v>
      </c>
      <c r="E278" s="295">
        <v>8026469</v>
      </c>
      <c r="F278" s="25" t="s">
        <v>13</v>
      </c>
      <c r="G278" s="296">
        <f t="shared" si="12"/>
        <v>103.26378637661522</v>
      </c>
      <c r="H278" s="297">
        <v>7772782</v>
      </c>
      <c r="I278" s="295">
        <v>81379765</v>
      </c>
      <c r="J278" s="29">
        <f t="shared" si="13"/>
        <v>93.89679348793281</v>
      </c>
      <c r="K278" s="30">
        <f t="shared" si="14"/>
        <v>0.5766444903974035</v>
      </c>
      <c r="L278" s="297">
        <v>86669376</v>
      </c>
    </row>
    <row r="279" spans="2:12" s="6" customFormat="1" ht="13.5">
      <c r="B279" s="218" t="s">
        <v>555</v>
      </c>
      <c r="C279" s="219">
        <v>3</v>
      </c>
      <c r="D279" s="294" t="s">
        <v>556</v>
      </c>
      <c r="E279" s="295"/>
      <c r="F279" s="25"/>
      <c r="G279" s="296">
        <f t="shared" si="12"/>
      </c>
      <c r="H279" s="297"/>
      <c r="I279" s="295">
        <v>148179671</v>
      </c>
      <c r="J279" s="29">
        <f t="shared" si="13"/>
        <v>89.10814712041525</v>
      </c>
      <c r="K279" s="30">
        <f t="shared" si="14"/>
        <v>1.0499783437694852</v>
      </c>
      <c r="L279" s="297">
        <v>166291945</v>
      </c>
    </row>
    <row r="280" spans="2:12" s="6" customFormat="1" ht="13.5">
      <c r="B280" s="218" t="s">
        <v>557</v>
      </c>
      <c r="C280" s="219">
        <v>4</v>
      </c>
      <c r="D280" s="294" t="s">
        <v>558</v>
      </c>
      <c r="E280" s="295">
        <v>226</v>
      </c>
      <c r="F280" s="25" t="s">
        <v>13</v>
      </c>
      <c r="G280" s="296">
        <f t="shared" si="12"/>
        <v>95.35864978902954</v>
      </c>
      <c r="H280" s="297">
        <v>237</v>
      </c>
      <c r="I280" s="295">
        <v>10710288</v>
      </c>
      <c r="J280" s="29">
        <f t="shared" si="13"/>
        <v>87.80221472056773</v>
      </c>
      <c r="K280" s="30">
        <f t="shared" si="14"/>
        <v>0.07589145244852238</v>
      </c>
      <c r="L280" s="297">
        <v>12198198</v>
      </c>
    </row>
    <row r="281" spans="2:12" s="6" customFormat="1" ht="13.5">
      <c r="B281" s="218" t="s">
        <v>559</v>
      </c>
      <c r="C281" s="219">
        <v>4</v>
      </c>
      <c r="D281" s="294" t="s">
        <v>560</v>
      </c>
      <c r="E281" s="295">
        <v>384242</v>
      </c>
      <c r="F281" s="25" t="s">
        <v>13</v>
      </c>
      <c r="G281" s="296">
        <f t="shared" si="12"/>
        <v>127.54286093638491</v>
      </c>
      <c r="H281" s="297">
        <v>301265</v>
      </c>
      <c r="I281" s="295">
        <v>96037778</v>
      </c>
      <c r="J281" s="29">
        <f t="shared" si="13"/>
        <v>88.26690610920936</v>
      </c>
      <c r="K281" s="30">
        <f t="shared" si="14"/>
        <v>0.6805089146387799</v>
      </c>
      <c r="L281" s="297">
        <v>108803834</v>
      </c>
    </row>
    <row r="282" spans="2:12" s="6" customFormat="1" ht="13.5">
      <c r="B282" s="218" t="s">
        <v>561</v>
      </c>
      <c r="C282" s="219">
        <v>3</v>
      </c>
      <c r="D282" s="294" t="s">
        <v>562</v>
      </c>
      <c r="E282" s="295">
        <v>61477</v>
      </c>
      <c r="F282" s="25" t="s">
        <v>16</v>
      </c>
      <c r="G282" s="296">
        <f t="shared" si="12"/>
        <v>88.75494470591633</v>
      </c>
      <c r="H282" s="297">
        <v>69266</v>
      </c>
      <c r="I282" s="295">
        <v>94028165</v>
      </c>
      <c r="J282" s="29">
        <f t="shared" si="13"/>
        <v>80.63718754366718</v>
      </c>
      <c r="K282" s="30">
        <f t="shared" si="14"/>
        <v>0.6662691062013754</v>
      </c>
      <c r="L282" s="297">
        <v>116606454</v>
      </c>
    </row>
    <row r="283" spans="2:12" s="6" customFormat="1" ht="13.5">
      <c r="B283" s="218" t="s">
        <v>563</v>
      </c>
      <c r="C283" s="219">
        <v>4</v>
      </c>
      <c r="D283" s="294" t="s">
        <v>564</v>
      </c>
      <c r="E283" s="295">
        <v>24444</v>
      </c>
      <c r="F283" s="25" t="s">
        <v>16</v>
      </c>
      <c r="G283" s="296">
        <f t="shared" si="12"/>
        <v>87.39051160130134</v>
      </c>
      <c r="H283" s="297">
        <v>27971</v>
      </c>
      <c r="I283" s="295">
        <v>40762809</v>
      </c>
      <c r="J283" s="29">
        <f t="shared" si="13"/>
        <v>81.59593247885432</v>
      </c>
      <c r="K283" s="30">
        <f t="shared" si="14"/>
        <v>0.2888389911542715</v>
      </c>
      <c r="L283" s="297">
        <v>49956913</v>
      </c>
    </row>
    <row r="284" spans="2:12" s="6" customFormat="1" ht="13.5">
      <c r="B284" s="218" t="s">
        <v>565</v>
      </c>
      <c r="C284" s="219">
        <v>4</v>
      </c>
      <c r="D284" s="294" t="s">
        <v>566</v>
      </c>
      <c r="E284" s="295">
        <v>23935</v>
      </c>
      <c r="F284" s="25" t="s">
        <v>16</v>
      </c>
      <c r="G284" s="296">
        <f t="shared" si="12"/>
        <v>89.03727401235028</v>
      </c>
      <c r="H284" s="297">
        <v>26882</v>
      </c>
      <c r="I284" s="295">
        <v>38211176</v>
      </c>
      <c r="J284" s="29">
        <f t="shared" si="13"/>
        <v>82.7266828077962</v>
      </c>
      <c r="K284" s="30">
        <f t="shared" si="14"/>
        <v>0.27075851241405646</v>
      </c>
      <c r="L284" s="297">
        <v>46189663</v>
      </c>
    </row>
    <row r="285" spans="2:12" s="6" customFormat="1" ht="13.5">
      <c r="B285" s="218" t="s">
        <v>567</v>
      </c>
      <c r="C285" s="219">
        <v>3</v>
      </c>
      <c r="D285" s="294" t="s">
        <v>568</v>
      </c>
      <c r="E285" s="295">
        <v>9453443</v>
      </c>
      <c r="F285" s="25" t="s">
        <v>33</v>
      </c>
      <c r="G285" s="296">
        <f t="shared" si="12"/>
        <v>101.3611435634562</v>
      </c>
      <c r="H285" s="297">
        <v>9326496</v>
      </c>
      <c r="I285" s="295">
        <v>94884987</v>
      </c>
      <c r="J285" s="29">
        <f t="shared" si="13"/>
        <v>117.44596451352707</v>
      </c>
      <c r="K285" s="30">
        <f t="shared" si="14"/>
        <v>0.6723404150279773</v>
      </c>
      <c r="L285" s="297">
        <v>80790334</v>
      </c>
    </row>
    <row r="286" spans="2:12" s="6" customFormat="1" ht="13.5">
      <c r="B286" s="218" t="s">
        <v>569</v>
      </c>
      <c r="C286" s="219">
        <v>4</v>
      </c>
      <c r="D286" s="294" t="s">
        <v>570</v>
      </c>
      <c r="E286" s="295">
        <v>615775</v>
      </c>
      <c r="F286" s="25" t="s">
        <v>33</v>
      </c>
      <c r="G286" s="296">
        <f t="shared" si="12"/>
        <v>153.26440552252143</v>
      </c>
      <c r="H286" s="297">
        <v>401773</v>
      </c>
      <c r="I286" s="295">
        <v>6569003</v>
      </c>
      <c r="J286" s="29">
        <f t="shared" si="13"/>
        <v>198.62258370098198</v>
      </c>
      <c r="K286" s="30">
        <f t="shared" si="14"/>
        <v>0.04654694428466358</v>
      </c>
      <c r="L286" s="297">
        <v>3307279</v>
      </c>
    </row>
    <row r="287" spans="2:12" s="6" customFormat="1" ht="13.5">
      <c r="B287" s="216" t="s">
        <v>571</v>
      </c>
      <c r="C287" s="217">
        <v>2</v>
      </c>
      <c r="D287" s="290" t="s">
        <v>572</v>
      </c>
      <c r="E287" s="291"/>
      <c r="F287" s="21"/>
      <c r="G287" s="292">
        <f t="shared" si="12"/>
      </c>
      <c r="H287" s="293"/>
      <c r="I287" s="291">
        <v>1800282453</v>
      </c>
      <c r="J287" s="23">
        <f t="shared" si="13"/>
        <v>94.3674366983376</v>
      </c>
      <c r="K287" s="24">
        <f t="shared" si="14"/>
        <v>12.756524397453992</v>
      </c>
      <c r="L287" s="293">
        <v>1907736944</v>
      </c>
    </row>
    <row r="288" spans="2:12" s="6" customFormat="1" ht="13.5">
      <c r="B288" s="218" t="s">
        <v>573</v>
      </c>
      <c r="C288" s="219">
        <v>3</v>
      </c>
      <c r="D288" s="294" t="s">
        <v>574</v>
      </c>
      <c r="E288" s="295"/>
      <c r="F288" s="25"/>
      <c r="G288" s="296">
        <f t="shared" si="12"/>
      </c>
      <c r="H288" s="297"/>
      <c r="I288" s="295">
        <v>147854519</v>
      </c>
      <c r="J288" s="29">
        <f t="shared" si="13"/>
        <v>98.20291436220386</v>
      </c>
      <c r="K288" s="30">
        <f t="shared" si="14"/>
        <v>1.0476743667385646</v>
      </c>
      <c r="L288" s="297">
        <v>150560215</v>
      </c>
    </row>
    <row r="289" spans="2:12" s="6" customFormat="1" ht="13.5">
      <c r="B289" s="218" t="s">
        <v>575</v>
      </c>
      <c r="C289" s="219">
        <v>4</v>
      </c>
      <c r="D289" s="294" t="s">
        <v>576</v>
      </c>
      <c r="E289" s="295">
        <v>41472</v>
      </c>
      <c r="F289" s="25" t="s">
        <v>13</v>
      </c>
      <c r="G289" s="296">
        <f t="shared" si="12"/>
        <v>84.20368715991229</v>
      </c>
      <c r="H289" s="297">
        <v>49252</v>
      </c>
      <c r="I289" s="295">
        <v>6169379</v>
      </c>
      <c r="J289" s="29">
        <f t="shared" si="13"/>
        <v>87.49333452082863</v>
      </c>
      <c r="K289" s="30">
        <f t="shared" si="14"/>
        <v>0.04371527012302681</v>
      </c>
      <c r="L289" s="297">
        <v>7051256</v>
      </c>
    </row>
    <row r="290" spans="2:12" s="6" customFormat="1" ht="13.5">
      <c r="B290" s="218" t="s">
        <v>577</v>
      </c>
      <c r="C290" s="219">
        <v>4</v>
      </c>
      <c r="D290" s="294" t="s">
        <v>578</v>
      </c>
      <c r="E290" s="295">
        <v>48537703</v>
      </c>
      <c r="F290" s="25" t="s">
        <v>13</v>
      </c>
      <c r="G290" s="296">
        <f t="shared" si="12"/>
        <v>112.8977869870095</v>
      </c>
      <c r="H290" s="297">
        <v>42992608</v>
      </c>
      <c r="I290" s="295">
        <v>48769512</v>
      </c>
      <c r="J290" s="29">
        <f t="shared" si="13"/>
        <v>97.45895367284146</v>
      </c>
      <c r="K290" s="30">
        <f t="shared" si="14"/>
        <v>0.34557325637607894</v>
      </c>
      <c r="L290" s="297">
        <v>50041079</v>
      </c>
    </row>
    <row r="291" spans="2:12" s="6" customFormat="1" ht="13.5">
      <c r="B291" s="218" t="s">
        <v>579</v>
      </c>
      <c r="C291" s="219">
        <v>4</v>
      </c>
      <c r="D291" s="294" t="s">
        <v>580</v>
      </c>
      <c r="E291" s="295">
        <v>3704641</v>
      </c>
      <c r="F291" s="25" t="s">
        <v>13</v>
      </c>
      <c r="G291" s="296">
        <f t="shared" si="12"/>
        <v>199.04476120373303</v>
      </c>
      <c r="H291" s="297">
        <v>1861210</v>
      </c>
      <c r="I291" s="295">
        <v>1721256</v>
      </c>
      <c r="J291" s="29">
        <f t="shared" si="13"/>
        <v>69.73345606108731</v>
      </c>
      <c r="K291" s="30">
        <f t="shared" si="14"/>
        <v>0.01219655511371252</v>
      </c>
      <c r="L291" s="297">
        <v>2468336</v>
      </c>
    </row>
    <row r="292" spans="2:12" s="6" customFormat="1" ht="13.5">
      <c r="B292" s="218" t="s">
        <v>581</v>
      </c>
      <c r="C292" s="219">
        <v>3</v>
      </c>
      <c r="D292" s="294" t="s">
        <v>582</v>
      </c>
      <c r="E292" s="295"/>
      <c r="F292" s="25"/>
      <c r="G292" s="296">
        <f t="shared" si="12"/>
      </c>
      <c r="H292" s="297"/>
      <c r="I292" s="295">
        <v>260870691</v>
      </c>
      <c r="J292" s="29">
        <f t="shared" si="13"/>
        <v>92.56328845953023</v>
      </c>
      <c r="K292" s="30">
        <f t="shared" si="14"/>
        <v>1.8484895682767517</v>
      </c>
      <c r="L292" s="297">
        <v>281829541</v>
      </c>
    </row>
    <row r="293" spans="2:12" s="6" customFormat="1" ht="13.5">
      <c r="B293" s="218" t="s">
        <v>583</v>
      </c>
      <c r="C293" s="219">
        <v>4</v>
      </c>
      <c r="D293" s="294" t="s">
        <v>584</v>
      </c>
      <c r="E293" s="295">
        <v>1108946</v>
      </c>
      <c r="F293" s="25" t="s">
        <v>13</v>
      </c>
      <c r="G293" s="296">
        <f t="shared" si="12"/>
        <v>105.8825439018615</v>
      </c>
      <c r="H293" s="297">
        <v>1047336</v>
      </c>
      <c r="I293" s="295">
        <v>37668662</v>
      </c>
      <c r="J293" s="29">
        <f t="shared" si="13"/>
        <v>89.98359789418957</v>
      </c>
      <c r="K293" s="30">
        <f t="shared" si="14"/>
        <v>0.2669143417032728</v>
      </c>
      <c r="L293" s="297">
        <v>41861698</v>
      </c>
    </row>
    <row r="294" spans="2:12" s="6" customFormat="1" ht="13.5">
      <c r="B294" s="218" t="s">
        <v>585</v>
      </c>
      <c r="C294" s="219">
        <v>4</v>
      </c>
      <c r="D294" s="294" t="s">
        <v>586</v>
      </c>
      <c r="E294" s="295">
        <v>22633420</v>
      </c>
      <c r="F294" s="25" t="s">
        <v>33</v>
      </c>
      <c r="G294" s="296">
        <f t="shared" si="12"/>
        <v>107.40074844590208</v>
      </c>
      <c r="H294" s="297">
        <v>21073801</v>
      </c>
      <c r="I294" s="295">
        <v>113798672</v>
      </c>
      <c r="J294" s="29">
        <f t="shared" si="13"/>
        <v>95.17116926890094</v>
      </c>
      <c r="K294" s="30">
        <f t="shared" si="14"/>
        <v>0.8063598761109875</v>
      </c>
      <c r="L294" s="297">
        <v>119572632</v>
      </c>
    </row>
    <row r="295" spans="2:12" s="6" customFormat="1" ht="13.5">
      <c r="B295" s="218" t="s">
        <v>587</v>
      </c>
      <c r="C295" s="219">
        <v>3</v>
      </c>
      <c r="D295" s="294" t="s">
        <v>588</v>
      </c>
      <c r="E295" s="295">
        <v>14285894</v>
      </c>
      <c r="F295" s="25" t="s">
        <v>33</v>
      </c>
      <c r="G295" s="296">
        <f t="shared" si="12"/>
        <v>104.5485086065811</v>
      </c>
      <c r="H295" s="297">
        <v>13664369</v>
      </c>
      <c r="I295" s="295">
        <v>34949212</v>
      </c>
      <c r="J295" s="29">
        <f t="shared" si="13"/>
        <v>91.45918636649058</v>
      </c>
      <c r="K295" s="30">
        <f t="shared" si="14"/>
        <v>0.24764473752819047</v>
      </c>
      <c r="L295" s="297">
        <v>38212905</v>
      </c>
    </row>
    <row r="296" spans="2:12" s="6" customFormat="1" ht="13.5">
      <c r="B296" s="218" t="s">
        <v>589</v>
      </c>
      <c r="C296" s="219">
        <v>4</v>
      </c>
      <c r="D296" s="294" t="s">
        <v>590</v>
      </c>
      <c r="E296" s="295">
        <v>1692628</v>
      </c>
      <c r="F296" s="25" t="s">
        <v>33</v>
      </c>
      <c r="G296" s="296">
        <f t="shared" si="12"/>
        <v>178.06602830746442</v>
      </c>
      <c r="H296" s="297">
        <v>950562</v>
      </c>
      <c r="I296" s="295">
        <v>3722009</v>
      </c>
      <c r="J296" s="29">
        <f t="shared" si="13"/>
        <v>126.5454865665593</v>
      </c>
      <c r="K296" s="30">
        <f t="shared" si="14"/>
        <v>0.026373582954676133</v>
      </c>
      <c r="L296" s="297">
        <v>2941242</v>
      </c>
    </row>
    <row r="297" spans="2:12" s="6" customFormat="1" ht="13.5">
      <c r="B297" s="218" t="s">
        <v>591</v>
      </c>
      <c r="C297" s="219">
        <v>4</v>
      </c>
      <c r="D297" s="294" t="s">
        <v>592</v>
      </c>
      <c r="E297" s="295">
        <v>218079</v>
      </c>
      <c r="F297" s="25" t="s">
        <v>33</v>
      </c>
      <c r="G297" s="296">
        <f t="shared" si="12"/>
        <v>93.9024285222184</v>
      </c>
      <c r="H297" s="297">
        <v>232240</v>
      </c>
      <c r="I297" s="295">
        <v>686504</v>
      </c>
      <c r="J297" s="29">
        <f t="shared" si="13"/>
        <v>67.24465057963278</v>
      </c>
      <c r="K297" s="30">
        <f t="shared" si="14"/>
        <v>0.004864461690639916</v>
      </c>
      <c r="L297" s="297">
        <v>1020905</v>
      </c>
    </row>
    <row r="298" spans="2:12" s="6" customFormat="1" ht="13.5">
      <c r="B298" s="218" t="s">
        <v>593</v>
      </c>
      <c r="C298" s="219">
        <v>3</v>
      </c>
      <c r="D298" s="294" t="s">
        <v>594</v>
      </c>
      <c r="E298" s="295">
        <v>13144540</v>
      </c>
      <c r="F298" s="25" t="s">
        <v>33</v>
      </c>
      <c r="G298" s="296">
        <f t="shared" si="12"/>
        <v>97.01752738875918</v>
      </c>
      <c r="H298" s="297">
        <v>13548624</v>
      </c>
      <c r="I298" s="295">
        <v>7250579</v>
      </c>
      <c r="J298" s="29">
        <f t="shared" si="13"/>
        <v>85.72390122557655</v>
      </c>
      <c r="K298" s="30">
        <f t="shared" si="14"/>
        <v>0.05137648692572552</v>
      </c>
      <c r="L298" s="297">
        <v>8458060</v>
      </c>
    </row>
    <row r="299" spans="2:12" s="6" customFormat="1" ht="13.5">
      <c r="B299" s="218" t="s">
        <v>595</v>
      </c>
      <c r="C299" s="219">
        <v>3</v>
      </c>
      <c r="D299" s="294" t="s">
        <v>596</v>
      </c>
      <c r="E299" s="295">
        <v>765940</v>
      </c>
      <c r="F299" s="25" t="s">
        <v>13</v>
      </c>
      <c r="G299" s="296">
        <f t="shared" si="12"/>
        <v>92.77059402055163</v>
      </c>
      <c r="H299" s="297">
        <v>825628</v>
      </c>
      <c r="I299" s="295">
        <v>20474330</v>
      </c>
      <c r="J299" s="29">
        <f t="shared" si="13"/>
        <v>99.83714918771837</v>
      </c>
      <c r="K299" s="30">
        <f t="shared" si="14"/>
        <v>0.1450779513688479</v>
      </c>
      <c r="L299" s="297">
        <v>20507727</v>
      </c>
    </row>
    <row r="300" spans="2:12" s="6" customFormat="1" ht="13.5">
      <c r="B300" s="218" t="s">
        <v>597</v>
      </c>
      <c r="C300" s="219">
        <v>4</v>
      </c>
      <c r="D300" s="294" t="s">
        <v>598</v>
      </c>
      <c r="E300" s="295">
        <v>223467</v>
      </c>
      <c r="F300" s="25" t="s">
        <v>13</v>
      </c>
      <c r="G300" s="296">
        <f t="shared" si="12"/>
        <v>127.74506665447146</v>
      </c>
      <c r="H300" s="297">
        <v>174932</v>
      </c>
      <c r="I300" s="295">
        <v>15422434</v>
      </c>
      <c r="J300" s="29">
        <f t="shared" si="13"/>
        <v>105.92257567444072</v>
      </c>
      <c r="K300" s="30">
        <f t="shared" si="14"/>
        <v>0.10928099380254526</v>
      </c>
      <c r="L300" s="297">
        <v>14560101</v>
      </c>
    </row>
    <row r="301" spans="2:12" s="6" customFormat="1" ht="13.5">
      <c r="B301" s="218" t="s">
        <v>599</v>
      </c>
      <c r="C301" s="219">
        <v>4</v>
      </c>
      <c r="D301" s="294" t="s">
        <v>600</v>
      </c>
      <c r="E301" s="295">
        <v>542473</v>
      </c>
      <c r="F301" s="25" t="s">
        <v>13</v>
      </c>
      <c r="G301" s="296">
        <f t="shared" si="12"/>
        <v>83.36811660130076</v>
      </c>
      <c r="H301" s="297">
        <v>650696</v>
      </c>
      <c r="I301" s="295">
        <v>5051896</v>
      </c>
      <c r="J301" s="29">
        <f t="shared" si="13"/>
        <v>84.93970535470791</v>
      </c>
      <c r="K301" s="30">
        <f t="shared" si="14"/>
        <v>0.03579695756630265</v>
      </c>
      <c r="L301" s="297">
        <v>5947626</v>
      </c>
    </row>
    <row r="302" spans="2:12" s="6" customFormat="1" ht="13.5">
      <c r="B302" s="218" t="s">
        <v>601</v>
      </c>
      <c r="C302" s="219">
        <v>3</v>
      </c>
      <c r="D302" s="294" t="s">
        <v>602</v>
      </c>
      <c r="E302" s="295">
        <v>2605568</v>
      </c>
      <c r="F302" s="25" t="s">
        <v>13</v>
      </c>
      <c r="G302" s="296">
        <f t="shared" si="12"/>
        <v>104.96270708494887</v>
      </c>
      <c r="H302" s="297">
        <v>2482375</v>
      </c>
      <c r="I302" s="295">
        <v>8631587</v>
      </c>
      <c r="J302" s="29">
        <f t="shared" si="13"/>
        <v>104.13065741413303</v>
      </c>
      <c r="K302" s="30">
        <f t="shared" si="14"/>
        <v>0.06116209707580076</v>
      </c>
      <c r="L302" s="297">
        <v>8289189</v>
      </c>
    </row>
    <row r="303" spans="2:12" s="6" customFormat="1" ht="13.5">
      <c r="B303" s="218" t="s">
        <v>603</v>
      </c>
      <c r="C303" s="219">
        <v>4</v>
      </c>
      <c r="D303" s="294" t="s">
        <v>604</v>
      </c>
      <c r="E303" s="295">
        <v>36497</v>
      </c>
      <c r="F303" s="25" t="s">
        <v>13</v>
      </c>
      <c r="G303" s="296">
        <f t="shared" si="12"/>
        <v>102.74477788412814</v>
      </c>
      <c r="H303" s="297">
        <v>35522</v>
      </c>
      <c r="I303" s="295">
        <v>605524</v>
      </c>
      <c r="J303" s="29">
        <f t="shared" si="13"/>
        <v>43.17166169018021</v>
      </c>
      <c r="K303" s="30">
        <f t="shared" si="14"/>
        <v>0.00429064987350845</v>
      </c>
      <c r="L303" s="297">
        <v>1402596</v>
      </c>
    </row>
    <row r="304" spans="2:12" s="6" customFormat="1" ht="13.5">
      <c r="B304" s="218" t="s">
        <v>605</v>
      </c>
      <c r="C304" s="219">
        <v>4</v>
      </c>
      <c r="D304" s="294" t="s">
        <v>606</v>
      </c>
      <c r="E304" s="295">
        <v>2531837</v>
      </c>
      <c r="F304" s="25" t="s">
        <v>13</v>
      </c>
      <c r="G304" s="296">
        <f t="shared" si="12"/>
        <v>105.68943839061191</v>
      </c>
      <c r="H304" s="297">
        <v>2395544</v>
      </c>
      <c r="I304" s="295">
        <v>4198071</v>
      </c>
      <c r="J304" s="29">
        <f t="shared" si="13"/>
        <v>145.0543789234507</v>
      </c>
      <c r="K304" s="30">
        <f t="shared" si="14"/>
        <v>0.02974688502046078</v>
      </c>
      <c r="L304" s="297">
        <v>2894136</v>
      </c>
    </row>
    <row r="305" spans="2:12" s="6" customFormat="1" ht="13.5">
      <c r="B305" s="218" t="s">
        <v>607</v>
      </c>
      <c r="C305" s="219">
        <v>3</v>
      </c>
      <c r="D305" s="294" t="s">
        <v>608</v>
      </c>
      <c r="E305" s="295">
        <v>1902915</v>
      </c>
      <c r="F305" s="25" t="s">
        <v>33</v>
      </c>
      <c r="G305" s="296">
        <f t="shared" si="12"/>
        <v>79.61804226262575</v>
      </c>
      <c r="H305" s="297">
        <v>2390055</v>
      </c>
      <c r="I305" s="295">
        <v>34450031</v>
      </c>
      <c r="J305" s="29">
        <f t="shared" si="13"/>
        <v>95.60775854736062</v>
      </c>
      <c r="K305" s="30">
        <f t="shared" si="14"/>
        <v>0.24410761778643317</v>
      </c>
      <c r="L305" s="297">
        <v>36032673</v>
      </c>
    </row>
    <row r="306" spans="2:12" s="6" customFormat="1" ht="13.5">
      <c r="B306" s="218" t="s">
        <v>609</v>
      </c>
      <c r="C306" s="219">
        <v>3</v>
      </c>
      <c r="D306" s="294" t="s">
        <v>610</v>
      </c>
      <c r="E306" s="295"/>
      <c r="F306" s="25"/>
      <c r="G306" s="296">
        <f t="shared" si="12"/>
      </c>
      <c r="H306" s="297"/>
      <c r="I306" s="295">
        <v>54799287</v>
      </c>
      <c r="J306" s="29">
        <f t="shared" si="13"/>
        <v>56.489665679088006</v>
      </c>
      <c r="K306" s="30">
        <f t="shared" si="14"/>
        <v>0.3882993140402416</v>
      </c>
      <c r="L306" s="297">
        <v>97007632</v>
      </c>
    </row>
    <row r="307" spans="2:12" s="6" customFormat="1" ht="13.5">
      <c r="B307" s="218" t="s">
        <v>611</v>
      </c>
      <c r="C307" s="219">
        <v>3</v>
      </c>
      <c r="D307" s="294" t="s">
        <v>612</v>
      </c>
      <c r="E307" s="295"/>
      <c r="F307" s="25"/>
      <c r="G307" s="296">
        <f t="shared" si="12"/>
      </c>
      <c r="H307" s="297"/>
      <c r="I307" s="295">
        <v>23834975</v>
      </c>
      <c r="J307" s="29">
        <f t="shared" si="13"/>
        <v>120.69010303659351</v>
      </c>
      <c r="K307" s="30">
        <f t="shared" si="14"/>
        <v>0.1688909646336513</v>
      </c>
      <c r="L307" s="297">
        <v>19748906</v>
      </c>
    </row>
    <row r="308" spans="2:12" s="6" customFormat="1" ht="13.5">
      <c r="B308" s="218" t="s">
        <v>613</v>
      </c>
      <c r="C308" s="219">
        <v>4</v>
      </c>
      <c r="D308" s="294" t="s">
        <v>614</v>
      </c>
      <c r="E308" s="295">
        <v>56</v>
      </c>
      <c r="F308" s="25" t="s">
        <v>16</v>
      </c>
      <c r="G308" s="296">
        <f t="shared" si="12"/>
        <v>107.6923076923077</v>
      </c>
      <c r="H308" s="297">
        <v>52</v>
      </c>
      <c r="I308" s="295">
        <v>235401</v>
      </c>
      <c r="J308" s="29">
        <f t="shared" si="13"/>
        <v>111.7381521986785</v>
      </c>
      <c r="K308" s="30">
        <f t="shared" si="14"/>
        <v>0.0016680152576508322</v>
      </c>
      <c r="L308" s="297">
        <v>210672</v>
      </c>
    </row>
    <row r="309" spans="2:12" s="6" customFormat="1" ht="13.5">
      <c r="B309" s="218" t="s">
        <v>615</v>
      </c>
      <c r="C309" s="219">
        <v>4</v>
      </c>
      <c r="D309" s="294" t="s">
        <v>616</v>
      </c>
      <c r="E309" s="295">
        <v>45893</v>
      </c>
      <c r="F309" s="25" t="s">
        <v>13</v>
      </c>
      <c r="G309" s="296">
        <f t="shared" si="12"/>
        <v>124.34431559553485</v>
      </c>
      <c r="H309" s="297">
        <v>36908</v>
      </c>
      <c r="I309" s="295">
        <v>874818</v>
      </c>
      <c r="J309" s="29">
        <f t="shared" si="13"/>
        <v>92.10064747065326</v>
      </c>
      <c r="K309" s="30">
        <f t="shared" si="14"/>
        <v>0.006198825713007106</v>
      </c>
      <c r="L309" s="297">
        <v>949850</v>
      </c>
    </row>
    <row r="310" spans="2:12" s="6" customFormat="1" ht="13.5">
      <c r="B310" s="218" t="s">
        <v>617</v>
      </c>
      <c r="C310" s="219">
        <v>4</v>
      </c>
      <c r="D310" s="294" t="s">
        <v>618</v>
      </c>
      <c r="E310" s="295">
        <v>36449</v>
      </c>
      <c r="F310" s="25" t="s">
        <v>13</v>
      </c>
      <c r="G310" s="296">
        <f t="shared" si="12"/>
        <v>304.7830086127603</v>
      </c>
      <c r="H310" s="297">
        <v>11959</v>
      </c>
      <c r="I310" s="295">
        <v>99366</v>
      </c>
      <c r="J310" s="29">
        <f t="shared" si="13"/>
        <v>229.7586015538291</v>
      </c>
      <c r="K310" s="30">
        <f t="shared" si="14"/>
        <v>0.0007040921835155016</v>
      </c>
      <c r="L310" s="297">
        <v>43248</v>
      </c>
    </row>
    <row r="311" spans="2:12" s="6" customFormat="1" ht="13.5">
      <c r="B311" s="218" t="s">
        <v>619</v>
      </c>
      <c r="C311" s="219">
        <v>4</v>
      </c>
      <c r="D311" s="306" t="s">
        <v>620</v>
      </c>
      <c r="E311" s="295">
        <v>16</v>
      </c>
      <c r="F311" s="25" t="s">
        <v>13</v>
      </c>
      <c r="G311" s="296">
        <f t="shared" si="12"/>
        <v>533.3333333333333</v>
      </c>
      <c r="H311" s="297">
        <v>3</v>
      </c>
      <c r="I311" s="295">
        <v>3323</v>
      </c>
      <c r="J311" s="29">
        <f t="shared" si="13"/>
        <v>460.24930747922434</v>
      </c>
      <c r="K311" s="30">
        <f t="shared" si="14"/>
        <v>2.3546266588390517E-05</v>
      </c>
      <c r="L311" s="297">
        <v>722</v>
      </c>
    </row>
    <row r="312" spans="2:12" s="6" customFormat="1" ht="13.5">
      <c r="B312" s="218" t="s">
        <v>621</v>
      </c>
      <c r="C312" s="219">
        <v>3</v>
      </c>
      <c r="D312" s="294" t="s">
        <v>622</v>
      </c>
      <c r="E312" s="295"/>
      <c r="F312" s="25"/>
      <c r="G312" s="296">
        <f t="shared" si="12"/>
      </c>
      <c r="H312" s="297"/>
      <c r="I312" s="295">
        <v>72471564</v>
      </c>
      <c r="J312" s="29">
        <f t="shared" si="13"/>
        <v>110.18487504017054</v>
      </c>
      <c r="K312" s="30">
        <f t="shared" si="14"/>
        <v>0.5135223490886562</v>
      </c>
      <c r="L312" s="297">
        <v>65772697</v>
      </c>
    </row>
    <row r="313" spans="2:12" s="6" customFormat="1" ht="13.5">
      <c r="B313" s="218" t="s">
        <v>623</v>
      </c>
      <c r="C313" s="219">
        <v>3</v>
      </c>
      <c r="D313" s="294" t="s">
        <v>624</v>
      </c>
      <c r="E313" s="295"/>
      <c r="F313" s="25"/>
      <c r="G313" s="296">
        <f t="shared" si="12"/>
      </c>
      <c r="H313" s="297"/>
      <c r="I313" s="295">
        <v>3526671</v>
      </c>
      <c r="J313" s="29">
        <f t="shared" si="13"/>
        <v>111.04124337492335</v>
      </c>
      <c r="K313" s="30">
        <f t="shared" si="14"/>
        <v>0.024989447949306583</v>
      </c>
      <c r="L313" s="297">
        <v>3176001</v>
      </c>
    </row>
    <row r="314" spans="2:12" s="6" customFormat="1" ht="13.5">
      <c r="B314" s="218" t="s">
        <v>625</v>
      </c>
      <c r="C314" s="219">
        <v>3</v>
      </c>
      <c r="D314" s="294" t="s">
        <v>626</v>
      </c>
      <c r="E314" s="295"/>
      <c r="F314" s="25"/>
      <c r="G314" s="296">
        <f t="shared" si="12"/>
      </c>
      <c r="H314" s="297"/>
      <c r="I314" s="295">
        <v>207623000</v>
      </c>
      <c r="J314" s="29">
        <f t="shared" si="13"/>
        <v>91.23396505049642</v>
      </c>
      <c r="K314" s="30">
        <f t="shared" si="14"/>
        <v>1.4711846247009943</v>
      </c>
      <c r="L314" s="297">
        <v>227572045</v>
      </c>
    </row>
    <row r="315" spans="2:12" s="6" customFormat="1" ht="13.5">
      <c r="B315" s="218" t="s">
        <v>627</v>
      </c>
      <c r="C315" s="219">
        <v>4</v>
      </c>
      <c r="D315" s="294" t="s">
        <v>628</v>
      </c>
      <c r="E315" s="295">
        <v>35126</v>
      </c>
      <c r="F315" s="25" t="s">
        <v>13</v>
      </c>
      <c r="G315" s="296">
        <f t="shared" si="12"/>
        <v>141.16465056464253</v>
      </c>
      <c r="H315" s="297">
        <v>24883</v>
      </c>
      <c r="I315" s="295">
        <v>172882</v>
      </c>
      <c r="J315" s="29">
        <f t="shared" si="13"/>
        <v>73.32219319377057</v>
      </c>
      <c r="K315" s="30">
        <f t="shared" si="14"/>
        <v>0.0012250152453608574</v>
      </c>
      <c r="L315" s="297">
        <v>235784</v>
      </c>
    </row>
    <row r="316" spans="2:12" s="6" customFormat="1" ht="13.5">
      <c r="B316" s="218" t="s">
        <v>629</v>
      </c>
      <c r="C316" s="219">
        <v>4</v>
      </c>
      <c r="D316" s="294" t="s">
        <v>630</v>
      </c>
      <c r="E316" s="295">
        <v>2887991416</v>
      </c>
      <c r="F316" s="25" t="s">
        <v>13</v>
      </c>
      <c r="G316" s="296">
        <f t="shared" si="12"/>
        <v>113.08252105364926</v>
      </c>
      <c r="H316" s="297">
        <v>2553879582</v>
      </c>
      <c r="I316" s="295">
        <v>46707291</v>
      </c>
      <c r="J316" s="29">
        <f t="shared" si="13"/>
        <v>111.44331278077931</v>
      </c>
      <c r="K316" s="30">
        <f t="shared" si="14"/>
        <v>0.3309606757470758</v>
      </c>
      <c r="L316" s="297">
        <v>41911255</v>
      </c>
    </row>
    <row r="317" spans="2:12" s="6" customFormat="1" ht="13.5">
      <c r="B317" s="218" t="s">
        <v>631</v>
      </c>
      <c r="C317" s="219">
        <v>4</v>
      </c>
      <c r="D317" s="294" t="s">
        <v>632</v>
      </c>
      <c r="E317" s="295">
        <v>1662722268</v>
      </c>
      <c r="F317" s="25" t="s">
        <v>13</v>
      </c>
      <c r="G317" s="296">
        <f t="shared" si="12"/>
        <v>166.26466042783326</v>
      </c>
      <c r="H317" s="297">
        <v>1000045508</v>
      </c>
      <c r="I317" s="295">
        <v>83246493</v>
      </c>
      <c r="J317" s="29">
        <f t="shared" si="13"/>
        <v>97.62566720572768</v>
      </c>
      <c r="K317" s="30">
        <f t="shared" si="14"/>
        <v>0.5898718377148916</v>
      </c>
      <c r="L317" s="297">
        <v>85271113</v>
      </c>
    </row>
    <row r="318" spans="2:12" s="6" customFormat="1" ht="13.5">
      <c r="B318" s="218" t="s">
        <v>633</v>
      </c>
      <c r="C318" s="219">
        <v>3</v>
      </c>
      <c r="D318" s="294" t="s">
        <v>634</v>
      </c>
      <c r="E318" s="295"/>
      <c r="F318" s="25"/>
      <c r="G318" s="296">
        <f t="shared" si="12"/>
      </c>
      <c r="H318" s="297"/>
      <c r="I318" s="295">
        <v>279345217</v>
      </c>
      <c r="J318" s="29">
        <f t="shared" si="13"/>
        <v>96.7900340960037</v>
      </c>
      <c r="K318" s="30">
        <f t="shared" si="14"/>
        <v>1.9793972162725844</v>
      </c>
      <c r="L318" s="297">
        <v>288609483</v>
      </c>
    </row>
    <row r="319" spans="2:12" s="6" customFormat="1" ht="13.5">
      <c r="B319" s="218" t="s">
        <v>635</v>
      </c>
      <c r="C319" s="219">
        <v>3</v>
      </c>
      <c r="D319" s="294" t="s">
        <v>636</v>
      </c>
      <c r="E319" s="295"/>
      <c r="F319" s="25"/>
      <c r="G319" s="296">
        <f t="shared" si="12"/>
      </c>
      <c r="H319" s="297"/>
      <c r="I319" s="295">
        <v>449997872</v>
      </c>
      <c r="J319" s="29">
        <f t="shared" si="13"/>
        <v>99.2614840080258</v>
      </c>
      <c r="K319" s="30">
        <f t="shared" si="14"/>
        <v>3.1886156660609184</v>
      </c>
      <c r="L319" s="297">
        <v>453345904</v>
      </c>
    </row>
    <row r="320" spans="2:12" s="6" customFormat="1" ht="13.5">
      <c r="B320" s="218" t="s">
        <v>637</v>
      </c>
      <c r="C320" s="219">
        <v>4</v>
      </c>
      <c r="D320" s="294" t="s">
        <v>638</v>
      </c>
      <c r="E320" s="295">
        <v>37856684</v>
      </c>
      <c r="F320" s="25" t="s">
        <v>13</v>
      </c>
      <c r="G320" s="296">
        <f t="shared" si="12"/>
        <v>103.77948310987631</v>
      </c>
      <c r="H320" s="297">
        <v>36478004</v>
      </c>
      <c r="I320" s="295">
        <v>141633996</v>
      </c>
      <c r="J320" s="29">
        <f t="shared" si="13"/>
        <v>96.71745256080656</v>
      </c>
      <c r="K320" s="30">
        <f t="shared" si="14"/>
        <v>1.0035966981026287</v>
      </c>
      <c r="L320" s="297">
        <v>146440991</v>
      </c>
    </row>
    <row r="321" spans="2:12" s="6" customFormat="1" ht="13.5">
      <c r="B321" s="218" t="s">
        <v>639</v>
      </c>
      <c r="C321" s="219">
        <v>3</v>
      </c>
      <c r="D321" s="294" t="s">
        <v>640</v>
      </c>
      <c r="E321" s="295">
        <v>4052078</v>
      </c>
      <c r="F321" s="25" t="s">
        <v>641</v>
      </c>
      <c r="G321" s="296">
        <f t="shared" si="12"/>
        <v>107.29828800032624</v>
      </c>
      <c r="H321" s="297">
        <v>3776461</v>
      </c>
      <c r="I321" s="295">
        <v>28269428</v>
      </c>
      <c r="J321" s="29">
        <f t="shared" si="13"/>
        <v>96.45941735081048</v>
      </c>
      <c r="K321" s="30">
        <f t="shared" si="14"/>
        <v>0.20031281612678645</v>
      </c>
      <c r="L321" s="297">
        <v>29307069</v>
      </c>
    </row>
    <row r="322" spans="2:12" s="6" customFormat="1" ht="13.5">
      <c r="B322" s="218" t="s">
        <v>642</v>
      </c>
      <c r="C322" s="219">
        <v>3</v>
      </c>
      <c r="D322" s="294" t="s">
        <v>643</v>
      </c>
      <c r="E322" s="295">
        <v>15320</v>
      </c>
      <c r="F322" s="25" t="s">
        <v>16</v>
      </c>
      <c r="G322" s="296">
        <f t="shared" si="12"/>
        <v>78.43940402437151</v>
      </c>
      <c r="H322" s="297">
        <v>19531</v>
      </c>
      <c r="I322" s="295">
        <v>7494160</v>
      </c>
      <c r="J322" s="29">
        <f t="shared" si="13"/>
        <v>62.06013725812674</v>
      </c>
      <c r="K322" s="30">
        <f t="shared" si="14"/>
        <v>0.053102464404469654</v>
      </c>
      <c r="L322" s="297">
        <v>12075642</v>
      </c>
    </row>
    <row r="323" spans="2:12" s="6" customFormat="1" ht="13.5">
      <c r="B323" s="218" t="s">
        <v>644</v>
      </c>
      <c r="C323" s="219">
        <v>4</v>
      </c>
      <c r="D323" s="294" t="s">
        <v>645</v>
      </c>
      <c r="E323" s="295">
        <v>14913</v>
      </c>
      <c r="F323" s="25" t="s">
        <v>16</v>
      </c>
      <c r="G323" s="296">
        <f t="shared" si="12"/>
        <v>77.69615504845264</v>
      </c>
      <c r="H323" s="297">
        <v>19194</v>
      </c>
      <c r="I323" s="295">
        <v>4928388</v>
      </c>
      <c r="J323" s="29">
        <f t="shared" si="13"/>
        <v>51.216333731281736</v>
      </c>
      <c r="K323" s="30">
        <f t="shared" si="14"/>
        <v>0.034921798886254816</v>
      </c>
      <c r="L323" s="297">
        <v>9622688</v>
      </c>
    </row>
    <row r="324" spans="2:12" s="6" customFormat="1" ht="13.5">
      <c r="B324" s="216" t="s">
        <v>646</v>
      </c>
      <c r="C324" s="217">
        <v>2</v>
      </c>
      <c r="D324" s="290" t="s">
        <v>647</v>
      </c>
      <c r="E324" s="291"/>
      <c r="F324" s="21"/>
      <c r="G324" s="292">
        <f t="shared" si="12"/>
      </c>
      <c r="H324" s="293"/>
      <c r="I324" s="291">
        <v>7421513675</v>
      </c>
      <c r="J324" s="23">
        <f t="shared" si="13"/>
        <v>92.86978474435814</v>
      </c>
      <c r="K324" s="24">
        <f t="shared" si="14"/>
        <v>52.58770372583081</v>
      </c>
      <c r="L324" s="293">
        <v>7991311378</v>
      </c>
    </row>
    <row r="325" spans="2:12" s="6" customFormat="1" ht="13.5">
      <c r="B325" s="218" t="s">
        <v>648</v>
      </c>
      <c r="C325" s="219">
        <v>3</v>
      </c>
      <c r="D325" s="294" t="s">
        <v>649</v>
      </c>
      <c r="E325" s="295"/>
      <c r="F325" s="25"/>
      <c r="G325" s="296">
        <f t="shared" si="12"/>
      </c>
      <c r="H325" s="297"/>
      <c r="I325" s="295">
        <v>4445036</v>
      </c>
      <c r="J325" s="29">
        <f t="shared" si="13"/>
        <v>22.92762156660358</v>
      </c>
      <c r="K325" s="30">
        <f t="shared" si="14"/>
        <v>0.03149684100240536</v>
      </c>
      <c r="L325" s="297">
        <v>19387253</v>
      </c>
    </row>
    <row r="326" spans="2:12" s="6" customFormat="1" ht="13.5">
      <c r="B326" s="218" t="s">
        <v>650</v>
      </c>
      <c r="C326" s="219">
        <v>4</v>
      </c>
      <c r="D326" s="294" t="s">
        <v>651</v>
      </c>
      <c r="E326" s="295">
        <v>1550</v>
      </c>
      <c r="F326" s="25" t="s">
        <v>16</v>
      </c>
      <c r="G326" s="296">
        <f t="shared" si="12"/>
        <v>164.1949152542373</v>
      </c>
      <c r="H326" s="297">
        <v>944</v>
      </c>
      <c r="I326" s="295">
        <v>4028457</v>
      </c>
      <c r="J326" s="29">
        <f t="shared" si="13"/>
        <v>147.14921604811101</v>
      </c>
      <c r="K326" s="30">
        <f t="shared" si="14"/>
        <v>0.028545026320152843</v>
      </c>
      <c r="L326" s="297">
        <v>2737668</v>
      </c>
    </row>
    <row r="327" spans="2:12" s="6" customFormat="1" ht="13.5">
      <c r="B327" s="218" t="s">
        <v>652</v>
      </c>
      <c r="C327" s="219">
        <v>4</v>
      </c>
      <c r="D327" s="294" t="s">
        <v>653</v>
      </c>
      <c r="E327" s="295">
        <v>182</v>
      </c>
      <c r="F327" s="25" t="s">
        <v>13</v>
      </c>
      <c r="G327" s="296">
        <f t="shared" si="12"/>
        <v>147.96747967479675</v>
      </c>
      <c r="H327" s="297">
        <v>123</v>
      </c>
      <c r="I327" s="295">
        <v>47579</v>
      </c>
      <c r="J327" s="29">
        <f t="shared" si="13"/>
        <v>77.9715180019993</v>
      </c>
      <c r="K327" s="30">
        <f t="shared" si="14"/>
        <v>0.0003371374715645598</v>
      </c>
      <c r="L327" s="297">
        <v>61021</v>
      </c>
    </row>
    <row r="328" spans="2:12" s="6" customFormat="1" ht="13.5">
      <c r="B328" s="218" t="s">
        <v>654</v>
      </c>
      <c r="C328" s="219">
        <v>3</v>
      </c>
      <c r="D328" s="294" t="s">
        <v>655</v>
      </c>
      <c r="E328" s="295">
        <v>2182697</v>
      </c>
      <c r="F328" s="25" t="s">
        <v>13</v>
      </c>
      <c r="G328" s="296">
        <f t="shared" si="12"/>
        <v>97.63885161128705</v>
      </c>
      <c r="H328" s="297">
        <v>2235480</v>
      </c>
      <c r="I328" s="295">
        <v>5130398222</v>
      </c>
      <c r="J328" s="29">
        <f t="shared" si="13"/>
        <v>90.46467233134175</v>
      </c>
      <c r="K328" s="30">
        <f t="shared" si="14"/>
        <v>36.35321222985757</v>
      </c>
      <c r="L328" s="297">
        <v>5671162112</v>
      </c>
    </row>
    <row r="329" spans="2:12" s="6" customFormat="1" ht="13.5">
      <c r="B329" s="218" t="s">
        <v>656</v>
      </c>
      <c r="C329" s="219">
        <v>4</v>
      </c>
      <c r="D329" s="294" t="s">
        <v>657</v>
      </c>
      <c r="E329" s="295">
        <v>1976570</v>
      </c>
      <c r="F329" s="25" t="s">
        <v>13</v>
      </c>
      <c r="G329" s="296">
        <f aca="true" t="shared" si="15" ref="G329:G392">IF(E329="","",E329/H329*100)</f>
        <v>98.6998447523653</v>
      </c>
      <c r="H329" s="297">
        <v>2002607</v>
      </c>
      <c r="I329" s="295">
        <v>4739302761</v>
      </c>
      <c r="J329" s="29">
        <f aca="true" t="shared" si="16" ref="J329:J392">I329/L329*100</f>
        <v>91.46996272019383</v>
      </c>
      <c r="K329" s="30">
        <f aca="true" t="shared" si="17" ref="K329:K392">I329/14112640692*100</f>
        <v>33.581969983027754</v>
      </c>
      <c r="L329" s="297">
        <v>5181266746</v>
      </c>
    </row>
    <row r="330" spans="2:12" s="6" customFormat="1" ht="13.5">
      <c r="B330" s="218" t="s">
        <v>658</v>
      </c>
      <c r="C330" s="219">
        <v>5</v>
      </c>
      <c r="D330" s="294" t="s">
        <v>659</v>
      </c>
      <c r="E330" s="295">
        <v>224496</v>
      </c>
      <c r="F330" s="25" t="s">
        <v>13</v>
      </c>
      <c r="G330" s="296">
        <f t="shared" si="15"/>
        <v>99.53269784970074</v>
      </c>
      <c r="H330" s="297">
        <v>225550</v>
      </c>
      <c r="I330" s="295">
        <v>129153511</v>
      </c>
      <c r="J330" s="29">
        <f t="shared" si="16"/>
        <v>78.75697240182521</v>
      </c>
      <c r="K330" s="30">
        <f t="shared" si="17"/>
        <v>0.915161902146442</v>
      </c>
      <c r="L330" s="297">
        <v>163989939</v>
      </c>
    </row>
    <row r="331" spans="2:12" s="6" customFormat="1" ht="13.5">
      <c r="B331" s="218" t="s">
        <v>660</v>
      </c>
      <c r="C331" s="219">
        <v>4</v>
      </c>
      <c r="D331" s="294" t="s">
        <v>661</v>
      </c>
      <c r="E331" s="295">
        <v>204483</v>
      </c>
      <c r="F331" s="25" t="s">
        <v>13</v>
      </c>
      <c r="G331" s="296">
        <f t="shared" si="15"/>
        <v>88.07089327246102</v>
      </c>
      <c r="H331" s="297">
        <v>232180</v>
      </c>
      <c r="I331" s="295">
        <v>390350152</v>
      </c>
      <c r="J331" s="29">
        <f t="shared" si="16"/>
        <v>79.77324127287568</v>
      </c>
      <c r="K331" s="30">
        <f t="shared" si="17"/>
        <v>2.7659611019593013</v>
      </c>
      <c r="L331" s="297">
        <v>489324673</v>
      </c>
    </row>
    <row r="332" spans="2:12" s="6" customFormat="1" ht="13.5">
      <c r="B332" s="218" t="s">
        <v>662</v>
      </c>
      <c r="C332" s="219">
        <v>5</v>
      </c>
      <c r="D332" s="294" t="s">
        <v>663</v>
      </c>
      <c r="E332" s="295">
        <v>99124</v>
      </c>
      <c r="F332" s="25" t="s">
        <v>13</v>
      </c>
      <c r="G332" s="296">
        <f t="shared" si="15"/>
        <v>89.17557306848033</v>
      </c>
      <c r="H332" s="297">
        <v>111156</v>
      </c>
      <c r="I332" s="295">
        <v>170564858</v>
      </c>
      <c r="J332" s="29">
        <f t="shared" si="16"/>
        <v>80.30458733998739</v>
      </c>
      <c r="K332" s="30">
        <f t="shared" si="17"/>
        <v>1.2085963337583427</v>
      </c>
      <c r="L332" s="297">
        <v>212397403</v>
      </c>
    </row>
    <row r="333" spans="2:12" s="6" customFormat="1" ht="13.5">
      <c r="B333" s="218" t="s">
        <v>664</v>
      </c>
      <c r="C333" s="219">
        <v>4</v>
      </c>
      <c r="D333" s="294" t="s">
        <v>665</v>
      </c>
      <c r="E333" s="295">
        <v>1507</v>
      </c>
      <c r="F333" s="25" t="s">
        <v>13</v>
      </c>
      <c r="G333" s="296">
        <f t="shared" si="15"/>
        <v>256.2925170068027</v>
      </c>
      <c r="H333" s="297">
        <v>588</v>
      </c>
      <c r="I333" s="295">
        <v>379836</v>
      </c>
      <c r="J333" s="29">
        <f t="shared" si="16"/>
        <v>134.12051340901468</v>
      </c>
      <c r="K333" s="30">
        <f t="shared" si="17"/>
        <v>0.002691459439021336</v>
      </c>
      <c r="L333" s="297">
        <v>283205</v>
      </c>
    </row>
    <row r="334" spans="2:12" s="6" customFormat="1" ht="13.5">
      <c r="B334" s="218" t="s">
        <v>666</v>
      </c>
      <c r="C334" s="219">
        <v>5</v>
      </c>
      <c r="D334" s="294" t="s">
        <v>667</v>
      </c>
      <c r="E334" s="295">
        <v>1256</v>
      </c>
      <c r="F334" s="25" t="s">
        <v>13</v>
      </c>
      <c r="G334" s="296">
        <f t="shared" si="15"/>
        <v>220.73813708260107</v>
      </c>
      <c r="H334" s="297">
        <v>569</v>
      </c>
      <c r="I334" s="295">
        <v>335116</v>
      </c>
      <c r="J334" s="29">
        <f t="shared" si="16"/>
        <v>120.87272360025536</v>
      </c>
      <c r="K334" s="30">
        <f t="shared" si="17"/>
        <v>0.0023745804014550335</v>
      </c>
      <c r="L334" s="297">
        <v>277247</v>
      </c>
    </row>
    <row r="335" spans="2:12" s="6" customFormat="1" ht="13.5">
      <c r="B335" s="218" t="s">
        <v>668</v>
      </c>
      <c r="C335" s="219">
        <v>3</v>
      </c>
      <c r="D335" s="294" t="s">
        <v>669</v>
      </c>
      <c r="E335" s="295">
        <v>1252519218</v>
      </c>
      <c r="F335" s="25" t="s">
        <v>33</v>
      </c>
      <c r="G335" s="296">
        <f t="shared" si="15"/>
        <v>107.73096109377238</v>
      </c>
      <c r="H335" s="297">
        <v>1162636261</v>
      </c>
      <c r="I335" s="295">
        <v>1847604622</v>
      </c>
      <c r="J335" s="29">
        <f t="shared" si="16"/>
        <v>103.4437274685585</v>
      </c>
      <c r="K335" s="30">
        <f t="shared" si="17"/>
        <v>13.091842004078991</v>
      </c>
      <c r="L335" s="297">
        <v>1786096332</v>
      </c>
    </row>
    <row r="336" spans="2:12" s="6" customFormat="1" ht="13.5">
      <c r="B336" s="218" t="s">
        <v>670</v>
      </c>
      <c r="C336" s="219">
        <v>3</v>
      </c>
      <c r="D336" s="294" t="s">
        <v>671</v>
      </c>
      <c r="E336" s="295"/>
      <c r="F336" s="25"/>
      <c r="G336" s="296">
        <f t="shared" si="15"/>
      </c>
      <c r="H336" s="297"/>
      <c r="I336" s="295">
        <v>27239800</v>
      </c>
      <c r="J336" s="29">
        <f t="shared" si="16"/>
        <v>82.25887177807239</v>
      </c>
      <c r="K336" s="30">
        <f t="shared" si="17"/>
        <v>0.19301703057912728</v>
      </c>
      <c r="L336" s="297">
        <v>33114726</v>
      </c>
    </row>
    <row r="337" spans="2:12" s="6" customFormat="1" ht="13.5">
      <c r="B337" s="218" t="s">
        <v>672</v>
      </c>
      <c r="C337" s="219">
        <v>4</v>
      </c>
      <c r="D337" s="294" t="s">
        <v>673</v>
      </c>
      <c r="E337" s="295">
        <v>63961</v>
      </c>
      <c r="F337" s="25" t="s">
        <v>13</v>
      </c>
      <c r="G337" s="296">
        <f t="shared" si="15"/>
        <v>93.91665687771643</v>
      </c>
      <c r="H337" s="297">
        <v>68104</v>
      </c>
      <c r="I337" s="295">
        <v>10513804</v>
      </c>
      <c r="J337" s="29">
        <f t="shared" si="16"/>
        <v>66.34617890567402</v>
      </c>
      <c r="K337" s="30">
        <f t="shared" si="17"/>
        <v>0.07449919706352288</v>
      </c>
      <c r="L337" s="297">
        <v>15846887</v>
      </c>
    </row>
    <row r="338" spans="2:12" s="6" customFormat="1" ht="13.5">
      <c r="B338" s="218" t="s">
        <v>674</v>
      </c>
      <c r="C338" s="219">
        <v>3</v>
      </c>
      <c r="D338" s="294" t="s">
        <v>675</v>
      </c>
      <c r="E338" s="295"/>
      <c r="F338" s="25"/>
      <c r="G338" s="296">
        <f t="shared" si="15"/>
      </c>
      <c r="H338" s="297"/>
      <c r="I338" s="295">
        <v>2831020</v>
      </c>
      <c r="J338" s="29">
        <f t="shared" si="16"/>
        <v>84.7613823762241</v>
      </c>
      <c r="K338" s="30">
        <f t="shared" si="17"/>
        <v>0.02006017202439522</v>
      </c>
      <c r="L338" s="297">
        <v>3339988</v>
      </c>
    </row>
    <row r="339" spans="2:12" s="6" customFormat="1" ht="13.5">
      <c r="B339" s="218" t="s">
        <v>676</v>
      </c>
      <c r="C339" s="219">
        <v>4</v>
      </c>
      <c r="D339" s="294" t="s">
        <v>677</v>
      </c>
      <c r="E339" s="295">
        <v>345465</v>
      </c>
      <c r="F339" s="25" t="s">
        <v>13</v>
      </c>
      <c r="G339" s="296">
        <f t="shared" si="15"/>
        <v>93.84269772798888</v>
      </c>
      <c r="H339" s="297">
        <v>368132</v>
      </c>
      <c r="I339" s="295">
        <v>622342</v>
      </c>
      <c r="J339" s="29">
        <f t="shared" si="16"/>
        <v>93.75698648050113</v>
      </c>
      <c r="K339" s="30">
        <f t="shared" si="17"/>
        <v>0.004409819633208585</v>
      </c>
      <c r="L339" s="297">
        <v>663782</v>
      </c>
    </row>
    <row r="340" spans="2:12" s="6" customFormat="1" ht="13.5">
      <c r="B340" s="218" t="s">
        <v>678</v>
      </c>
      <c r="C340" s="219">
        <v>3</v>
      </c>
      <c r="D340" s="294" t="s">
        <v>679</v>
      </c>
      <c r="E340" s="295"/>
      <c r="F340" s="25"/>
      <c r="G340" s="296">
        <f t="shared" si="15"/>
      </c>
      <c r="H340" s="297"/>
      <c r="I340" s="295">
        <v>356431731</v>
      </c>
      <c r="J340" s="29">
        <f t="shared" si="16"/>
        <v>80.96826640682377</v>
      </c>
      <c r="K340" s="30">
        <f t="shared" si="17"/>
        <v>2.525620390817784</v>
      </c>
      <c r="L340" s="297">
        <v>440211637</v>
      </c>
    </row>
    <row r="341" spans="2:12" s="6" customFormat="1" ht="13.5">
      <c r="B341" s="218" t="s">
        <v>680</v>
      </c>
      <c r="C341" s="219">
        <v>4</v>
      </c>
      <c r="D341" s="294" t="s">
        <v>681</v>
      </c>
      <c r="E341" s="295">
        <v>0</v>
      </c>
      <c r="F341" s="25" t="s">
        <v>13</v>
      </c>
      <c r="G341" s="296">
        <f t="shared" si="15"/>
        <v>0</v>
      </c>
      <c r="H341" s="297">
        <v>1</v>
      </c>
      <c r="I341" s="295">
        <v>0</v>
      </c>
      <c r="J341" s="29">
        <f t="shared" si="16"/>
        <v>0</v>
      </c>
      <c r="K341" s="30">
        <f t="shared" si="17"/>
        <v>0</v>
      </c>
      <c r="L341" s="297">
        <v>135028</v>
      </c>
    </row>
    <row r="342" spans="2:12" s="6" customFormat="1" ht="13.5">
      <c r="B342" s="218" t="s">
        <v>682</v>
      </c>
      <c r="C342" s="219">
        <v>3</v>
      </c>
      <c r="D342" s="294" t="s">
        <v>683</v>
      </c>
      <c r="E342" s="295">
        <v>192</v>
      </c>
      <c r="F342" s="25" t="s">
        <v>13</v>
      </c>
      <c r="G342" s="296">
        <f t="shared" si="15"/>
        <v>114.28571428571428</v>
      </c>
      <c r="H342" s="297">
        <v>168</v>
      </c>
      <c r="I342" s="295">
        <v>48033555</v>
      </c>
      <c r="J342" s="29">
        <f t="shared" si="16"/>
        <v>143.85183584842284</v>
      </c>
      <c r="K342" s="30">
        <f t="shared" si="17"/>
        <v>0.34035837833828414</v>
      </c>
      <c r="L342" s="297">
        <v>33390992</v>
      </c>
    </row>
    <row r="343" spans="2:12" s="6" customFormat="1" ht="13.5">
      <c r="B343" s="218" t="s">
        <v>684</v>
      </c>
      <c r="C343" s="219">
        <v>4</v>
      </c>
      <c r="D343" s="294" t="s">
        <v>685</v>
      </c>
      <c r="E343" s="295">
        <v>11</v>
      </c>
      <c r="F343" s="25" t="s">
        <v>13</v>
      </c>
      <c r="G343" s="296">
        <f t="shared" si="15"/>
        <v>84.61538461538461</v>
      </c>
      <c r="H343" s="297">
        <v>13</v>
      </c>
      <c r="I343" s="295">
        <v>27039598</v>
      </c>
      <c r="J343" s="29">
        <f t="shared" si="16"/>
        <v>86.13860474602097</v>
      </c>
      <c r="K343" s="30">
        <f t="shared" si="17"/>
        <v>0.19159843001833013</v>
      </c>
      <c r="L343" s="297">
        <v>31390801</v>
      </c>
    </row>
    <row r="344" spans="2:12" s="6" customFormat="1" ht="13.5">
      <c r="B344" s="212" t="s">
        <v>686</v>
      </c>
      <c r="C344" s="31">
        <v>5</v>
      </c>
      <c r="D344" s="302" t="s">
        <v>687</v>
      </c>
      <c r="E344" s="295">
        <v>1</v>
      </c>
      <c r="F344" s="25" t="s">
        <v>13</v>
      </c>
      <c r="G344" s="296" t="s">
        <v>1300</v>
      </c>
      <c r="H344" s="297">
        <v>0</v>
      </c>
      <c r="I344" s="295">
        <v>22440</v>
      </c>
      <c r="J344" s="29" t="s">
        <v>1300</v>
      </c>
      <c r="K344" s="30">
        <f t="shared" si="17"/>
        <v>0.00015900638647110536</v>
      </c>
      <c r="L344" s="297">
        <v>0</v>
      </c>
    </row>
    <row r="345" spans="2:12" s="6" customFormat="1" ht="13.5">
      <c r="B345" s="218" t="s">
        <v>688</v>
      </c>
      <c r="C345" s="219">
        <v>5</v>
      </c>
      <c r="D345" s="294" t="s">
        <v>689</v>
      </c>
      <c r="E345" s="295">
        <v>10</v>
      </c>
      <c r="F345" s="25" t="s">
        <v>13</v>
      </c>
      <c r="G345" s="296">
        <f t="shared" si="15"/>
        <v>76.92307692307693</v>
      </c>
      <c r="H345" s="297">
        <v>13</v>
      </c>
      <c r="I345" s="295">
        <v>27017158</v>
      </c>
      <c r="J345" s="29">
        <f t="shared" si="16"/>
        <v>86.0671188352282</v>
      </c>
      <c r="K345" s="30">
        <f t="shared" si="17"/>
        <v>0.191439423631859</v>
      </c>
      <c r="L345" s="297">
        <v>31390801</v>
      </c>
    </row>
    <row r="346" spans="2:12" s="6" customFormat="1" ht="13.5">
      <c r="B346" s="214" t="s">
        <v>690</v>
      </c>
      <c r="C346" s="215">
        <v>1</v>
      </c>
      <c r="D346" s="286" t="s">
        <v>691</v>
      </c>
      <c r="E346" s="287"/>
      <c r="F346" s="17"/>
      <c r="G346" s="288">
        <f t="shared" si="15"/>
      </c>
      <c r="H346" s="289"/>
      <c r="I346" s="287">
        <v>275993063</v>
      </c>
      <c r="J346" s="19">
        <f t="shared" si="16"/>
        <v>92.06799385570802</v>
      </c>
      <c r="K346" s="20">
        <f t="shared" si="17"/>
        <v>1.9556443689270113</v>
      </c>
      <c r="L346" s="289">
        <v>299770910</v>
      </c>
    </row>
    <row r="347" spans="2:12" s="6" customFormat="1" ht="13.5">
      <c r="B347" s="216" t="s">
        <v>692</v>
      </c>
      <c r="C347" s="217">
        <v>2</v>
      </c>
      <c r="D347" s="290" t="s">
        <v>693</v>
      </c>
      <c r="E347" s="291">
        <v>153</v>
      </c>
      <c r="F347" s="21" t="s">
        <v>16</v>
      </c>
      <c r="G347" s="292">
        <f t="shared" si="15"/>
        <v>124.39024390243902</v>
      </c>
      <c r="H347" s="293">
        <v>123</v>
      </c>
      <c r="I347" s="291">
        <v>720789</v>
      </c>
      <c r="J347" s="23">
        <f t="shared" si="16"/>
        <v>115.00165931674442</v>
      </c>
      <c r="K347" s="24">
        <f t="shared" si="17"/>
        <v>0.005107399924158715</v>
      </c>
      <c r="L347" s="293">
        <v>626764</v>
      </c>
    </row>
    <row r="348" spans="2:12" s="6" customFormat="1" ht="13.5">
      <c r="B348" s="216" t="s">
        <v>694</v>
      </c>
      <c r="C348" s="217">
        <v>2</v>
      </c>
      <c r="D348" s="290" t="s">
        <v>695</v>
      </c>
      <c r="E348" s="291">
        <v>49401</v>
      </c>
      <c r="F348" s="21" t="s">
        <v>16</v>
      </c>
      <c r="G348" s="292">
        <f t="shared" si="15"/>
        <v>113.7773785669868</v>
      </c>
      <c r="H348" s="293">
        <v>43419</v>
      </c>
      <c r="I348" s="291">
        <v>48396738</v>
      </c>
      <c r="J348" s="23">
        <f t="shared" si="16"/>
        <v>105.2529434588531</v>
      </c>
      <c r="K348" s="24">
        <f t="shared" si="17"/>
        <v>0.34293183718221176</v>
      </c>
      <c r="L348" s="293">
        <v>45981363</v>
      </c>
    </row>
    <row r="349" spans="2:12" s="6" customFormat="1" ht="13.5">
      <c r="B349" s="218" t="s">
        <v>696</v>
      </c>
      <c r="C349" s="219">
        <v>3</v>
      </c>
      <c r="D349" s="294" t="s">
        <v>697</v>
      </c>
      <c r="E349" s="295">
        <v>49355</v>
      </c>
      <c r="F349" s="25" t="s">
        <v>16</v>
      </c>
      <c r="G349" s="296">
        <f t="shared" si="15"/>
        <v>113.80248564642947</v>
      </c>
      <c r="H349" s="297">
        <v>43369</v>
      </c>
      <c r="I349" s="295">
        <v>48305790</v>
      </c>
      <c r="J349" s="29">
        <f t="shared" si="16"/>
        <v>105.36895392120098</v>
      </c>
      <c r="K349" s="30">
        <f t="shared" si="17"/>
        <v>0.34228739365116123</v>
      </c>
      <c r="L349" s="297">
        <v>45844424</v>
      </c>
    </row>
    <row r="350" spans="2:12" s="6" customFormat="1" ht="13.5">
      <c r="B350" s="216" t="s">
        <v>698</v>
      </c>
      <c r="C350" s="217">
        <v>2</v>
      </c>
      <c r="D350" s="290" t="s">
        <v>699</v>
      </c>
      <c r="E350" s="291">
        <v>28030</v>
      </c>
      <c r="F350" s="21" t="s">
        <v>33</v>
      </c>
      <c r="G350" s="292">
        <f t="shared" si="15"/>
        <v>139.09979653615204</v>
      </c>
      <c r="H350" s="293">
        <v>20151</v>
      </c>
      <c r="I350" s="291">
        <v>80880</v>
      </c>
      <c r="J350" s="23">
        <f t="shared" si="16"/>
        <v>116.81446604465755</v>
      </c>
      <c r="K350" s="24">
        <f t="shared" si="17"/>
        <v>0.0005731032325215242</v>
      </c>
      <c r="L350" s="293">
        <v>69238</v>
      </c>
    </row>
    <row r="351" spans="2:12" s="6" customFormat="1" ht="13.5">
      <c r="B351" s="216" t="s">
        <v>700</v>
      </c>
      <c r="C351" s="217">
        <v>2</v>
      </c>
      <c r="D351" s="290" t="s">
        <v>701</v>
      </c>
      <c r="E351" s="291"/>
      <c r="F351" s="21"/>
      <c r="G351" s="292">
        <f t="shared" si="15"/>
      </c>
      <c r="H351" s="293"/>
      <c r="I351" s="291">
        <v>1290593</v>
      </c>
      <c r="J351" s="23">
        <f t="shared" si="16"/>
        <v>87.7930532502517</v>
      </c>
      <c r="K351" s="24">
        <f t="shared" si="17"/>
        <v>0.00914494337499569</v>
      </c>
      <c r="L351" s="293">
        <v>1470040</v>
      </c>
    </row>
    <row r="352" spans="2:12" s="6" customFormat="1" ht="13.5">
      <c r="B352" s="218" t="s">
        <v>702</v>
      </c>
      <c r="C352" s="219">
        <v>3</v>
      </c>
      <c r="D352" s="294" t="s">
        <v>703</v>
      </c>
      <c r="E352" s="295">
        <v>7110</v>
      </c>
      <c r="F352" s="25" t="s">
        <v>704</v>
      </c>
      <c r="G352" s="296">
        <f t="shared" si="15"/>
        <v>156.43564356435644</v>
      </c>
      <c r="H352" s="297">
        <v>4545</v>
      </c>
      <c r="I352" s="295">
        <v>279825</v>
      </c>
      <c r="J352" s="29">
        <f t="shared" si="16"/>
        <v>144.65800588299155</v>
      </c>
      <c r="K352" s="30">
        <f t="shared" si="17"/>
        <v>0.0019827968847717053</v>
      </c>
      <c r="L352" s="297">
        <v>193439</v>
      </c>
    </row>
    <row r="353" spans="2:12" s="6" customFormat="1" ht="13.5">
      <c r="B353" s="218" t="s">
        <v>705</v>
      </c>
      <c r="C353" s="219">
        <v>4</v>
      </c>
      <c r="D353" s="294" t="s">
        <v>706</v>
      </c>
      <c r="E353" s="295">
        <v>229</v>
      </c>
      <c r="F353" s="25" t="s">
        <v>704</v>
      </c>
      <c r="G353" s="296">
        <f t="shared" si="15"/>
        <v>170.8955223880597</v>
      </c>
      <c r="H353" s="297">
        <v>134</v>
      </c>
      <c r="I353" s="295">
        <v>25170</v>
      </c>
      <c r="J353" s="29">
        <f t="shared" si="16"/>
        <v>249.776719261685</v>
      </c>
      <c r="K353" s="30">
        <f t="shared" si="17"/>
        <v>0.00017835074632253665</v>
      </c>
      <c r="L353" s="297">
        <v>10077</v>
      </c>
    </row>
    <row r="354" spans="2:12" s="6" customFormat="1" ht="13.5">
      <c r="B354" s="218" t="s">
        <v>707</v>
      </c>
      <c r="C354" s="219">
        <v>4</v>
      </c>
      <c r="D354" s="294" t="s">
        <v>708</v>
      </c>
      <c r="E354" s="295">
        <v>149</v>
      </c>
      <c r="F354" s="25" t="s">
        <v>704</v>
      </c>
      <c r="G354" s="296">
        <f t="shared" si="15"/>
        <v>155.20833333333331</v>
      </c>
      <c r="H354" s="297">
        <v>96</v>
      </c>
      <c r="I354" s="295">
        <v>17671</v>
      </c>
      <c r="J354" s="29">
        <f t="shared" si="16"/>
        <v>156.5745171008329</v>
      </c>
      <c r="K354" s="30">
        <f t="shared" si="17"/>
        <v>0.00012521398642294576</v>
      </c>
      <c r="L354" s="297">
        <v>11286</v>
      </c>
    </row>
    <row r="355" spans="2:12" s="6" customFormat="1" ht="13.5">
      <c r="B355" s="218" t="s">
        <v>709</v>
      </c>
      <c r="C355" s="219">
        <v>4</v>
      </c>
      <c r="D355" s="294" t="s">
        <v>710</v>
      </c>
      <c r="E355" s="295">
        <v>5243</v>
      </c>
      <c r="F355" s="25" t="s">
        <v>704</v>
      </c>
      <c r="G355" s="296">
        <f t="shared" si="15"/>
        <v>203.8491446345257</v>
      </c>
      <c r="H355" s="297">
        <v>2572</v>
      </c>
      <c r="I355" s="295">
        <v>130974</v>
      </c>
      <c r="J355" s="29">
        <f t="shared" si="16"/>
        <v>160.1873708156501</v>
      </c>
      <c r="K355" s="30">
        <f t="shared" si="17"/>
        <v>0.0009280616070261389</v>
      </c>
      <c r="L355" s="297">
        <v>81763</v>
      </c>
    </row>
    <row r="356" spans="2:12" s="6" customFormat="1" ht="13.5">
      <c r="B356" s="218" t="s">
        <v>711</v>
      </c>
      <c r="C356" s="219">
        <v>3</v>
      </c>
      <c r="D356" s="294" t="s">
        <v>712</v>
      </c>
      <c r="E356" s="295">
        <v>429</v>
      </c>
      <c r="F356" s="25" t="s">
        <v>704</v>
      </c>
      <c r="G356" s="296">
        <f t="shared" si="15"/>
        <v>412.5</v>
      </c>
      <c r="H356" s="297">
        <v>104</v>
      </c>
      <c r="I356" s="295">
        <v>1581</v>
      </c>
      <c r="J356" s="29">
        <f t="shared" si="16"/>
        <v>83.07934839726747</v>
      </c>
      <c r="K356" s="30">
        <f t="shared" si="17"/>
        <v>1.1202722683191516E-05</v>
      </c>
      <c r="L356" s="297">
        <v>1903</v>
      </c>
    </row>
    <row r="357" spans="2:12" s="6" customFormat="1" ht="13.5">
      <c r="B357" s="218" t="s">
        <v>713</v>
      </c>
      <c r="C357" s="219">
        <v>3</v>
      </c>
      <c r="D357" s="294" t="s">
        <v>714</v>
      </c>
      <c r="E357" s="295">
        <v>3266</v>
      </c>
      <c r="F357" s="25" t="s">
        <v>704</v>
      </c>
      <c r="G357" s="296">
        <f t="shared" si="15"/>
        <v>108.18151705862869</v>
      </c>
      <c r="H357" s="297">
        <v>3019</v>
      </c>
      <c r="I357" s="295">
        <v>10340</v>
      </c>
      <c r="J357" s="29">
        <f t="shared" si="16"/>
        <v>106.11658456486042</v>
      </c>
      <c r="K357" s="30">
        <f t="shared" si="17"/>
        <v>7.326764866805836E-05</v>
      </c>
      <c r="L357" s="297">
        <v>9744</v>
      </c>
    </row>
    <row r="358" spans="2:12" s="6" customFormat="1" ht="13.5">
      <c r="B358" s="218" t="s">
        <v>715</v>
      </c>
      <c r="C358" s="219">
        <v>3</v>
      </c>
      <c r="D358" s="294" t="s">
        <v>716</v>
      </c>
      <c r="E358" s="295">
        <v>2719</v>
      </c>
      <c r="F358" s="25" t="s">
        <v>704</v>
      </c>
      <c r="G358" s="296">
        <f t="shared" si="15"/>
        <v>102.79773156899812</v>
      </c>
      <c r="H358" s="297">
        <v>2645</v>
      </c>
      <c r="I358" s="295">
        <v>104560</v>
      </c>
      <c r="J358" s="29">
        <f t="shared" si="16"/>
        <v>95.93892793569816</v>
      </c>
      <c r="K358" s="30">
        <f t="shared" si="17"/>
        <v>0.000740896068155917</v>
      </c>
      <c r="L358" s="297">
        <v>108986</v>
      </c>
    </row>
    <row r="359" spans="2:12" s="6" customFormat="1" ht="13.5">
      <c r="B359" s="218" t="s">
        <v>717</v>
      </c>
      <c r="C359" s="219">
        <v>3</v>
      </c>
      <c r="D359" s="294" t="s">
        <v>718</v>
      </c>
      <c r="E359" s="295"/>
      <c r="F359" s="25"/>
      <c r="G359" s="296">
        <f t="shared" si="15"/>
      </c>
      <c r="H359" s="297"/>
      <c r="I359" s="295">
        <v>288556</v>
      </c>
      <c r="J359" s="29">
        <f t="shared" si="16"/>
        <v>99.42766964030363</v>
      </c>
      <c r="K359" s="30">
        <f t="shared" si="17"/>
        <v>0.002044663407065788</v>
      </c>
      <c r="L359" s="297">
        <v>290217</v>
      </c>
    </row>
    <row r="360" spans="2:12" s="6" customFormat="1" ht="13.5">
      <c r="B360" s="218" t="s">
        <v>719</v>
      </c>
      <c r="C360" s="219">
        <v>4</v>
      </c>
      <c r="D360" s="294" t="s">
        <v>720</v>
      </c>
      <c r="E360" s="295">
        <v>19049</v>
      </c>
      <c r="F360" s="25" t="s">
        <v>704</v>
      </c>
      <c r="G360" s="296">
        <f t="shared" si="15"/>
        <v>114.72536738135388</v>
      </c>
      <c r="H360" s="297">
        <v>16604</v>
      </c>
      <c r="I360" s="295">
        <v>55990</v>
      </c>
      <c r="J360" s="29">
        <f t="shared" si="16"/>
        <v>122.15822315311777</v>
      </c>
      <c r="K360" s="30">
        <f t="shared" si="17"/>
        <v>0.0003967365231068267</v>
      </c>
      <c r="L360" s="297">
        <v>45834</v>
      </c>
    </row>
    <row r="361" spans="2:12" s="6" customFormat="1" ht="13.5">
      <c r="B361" s="218" t="s">
        <v>721</v>
      </c>
      <c r="C361" s="219">
        <v>4</v>
      </c>
      <c r="D361" s="294" t="s">
        <v>722</v>
      </c>
      <c r="E361" s="295">
        <v>5538</v>
      </c>
      <c r="F361" s="25" t="s">
        <v>704</v>
      </c>
      <c r="G361" s="296">
        <f t="shared" si="15"/>
        <v>140.8085430968726</v>
      </c>
      <c r="H361" s="297">
        <v>3933</v>
      </c>
      <c r="I361" s="295">
        <v>53095</v>
      </c>
      <c r="J361" s="29">
        <f t="shared" si="16"/>
        <v>165.92706022063192</v>
      </c>
      <c r="K361" s="30">
        <f t="shared" si="17"/>
        <v>0.00037622299864899017</v>
      </c>
      <c r="L361" s="297">
        <v>31999</v>
      </c>
    </row>
    <row r="362" spans="2:12" s="6" customFormat="1" ht="13.5">
      <c r="B362" s="218" t="s">
        <v>723</v>
      </c>
      <c r="C362" s="219">
        <v>4</v>
      </c>
      <c r="D362" s="294" t="s">
        <v>724</v>
      </c>
      <c r="E362" s="295">
        <v>4286</v>
      </c>
      <c r="F362" s="25" t="s">
        <v>704</v>
      </c>
      <c r="G362" s="296">
        <f t="shared" si="15"/>
        <v>45.2491554054054</v>
      </c>
      <c r="H362" s="297">
        <v>9472</v>
      </c>
      <c r="I362" s="295">
        <v>95152</v>
      </c>
      <c r="J362" s="29">
        <f t="shared" si="16"/>
        <v>82.52988013253075</v>
      </c>
      <c r="K362" s="30">
        <f t="shared" si="17"/>
        <v>0.0006742324280525231</v>
      </c>
      <c r="L362" s="297">
        <v>115294</v>
      </c>
    </row>
    <row r="363" spans="2:12" s="6" customFormat="1" ht="13.5">
      <c r="B363" s="218" t="s">
        <v>725</v>
      </c>
      <c r="C363" s="219">
        <v>4</v>
      </c>
      <c r="D363" s="294" t="s">
        <v>726</v>
      </c>
      <c r="E363" s="295">
        <v>665</v>
      </c>
      <c r="F363" s="25" t="s">
        <v>704</v>
      </c>
      <c r="G363" s="296">
        <f t="shared" si="15"/>
        <v>71.35193133047211</v>
      </c>
      <c r="H363" s="297">
        <v>932</v>
      </c>
      <c r="I363" s="295">
        <v>38068</v>
      </c>
      <c r="J363" s="29">
        <f t="shared" si="16"/>
        <v>88.19590853277113</v>
      </c>
      <c r="K363" s="30">
        <f t="shared" si="17"/>
        <v>0.0002697439893129251</v>
      </c>
      <c r="L363" s="297">
        <v>43163</v>
      </c>
    </row>
    <row r="364" spans="2:12" s="6" customFormat="1" ht="13.5">
      <c r="B364" s="218" t="s">
        <v>727</v>
      </c>
      <c r="C364" s="219">
        <v>3</v>
      </c>
      <c r="D364" s="294" t="s">
        <v>728</v>
      </c>
      <c r="E364" s="295">
        <v>3575</v>
      </c>
      <c r="F364" s="25" t="s">
        <v>33</v>
      </c>
      <c r="G364" s="296">
        <f t="shared" si="15"/>
        <v>65.94724220623502</v>
      </c>
      <c r="H364" s="297">
        <v>5421</v>
      </c>
      <c r="I364" s="295">
        <v>31397</v>
      </c>
      <c r="J364" s="29">
        <f t="shared" si="16"/>
        <v>219.48269835721774</v>
      </c>
      <c r="K364" s="30">
        <f t="shared" si="17"/>
        <v>0.00022247430998365846</v>
      </c>
      <c r="L364" s="297">
        <v>14305</v>
      </c>
    </row>
    <row r="365" spans="2:12" s="6" customFormat="1" ht="13.5">
      <c r="B365" s="216" t="s">
        <v>729</v>
      </c>
      <c r="C365" s="217">
        <v>2</v>
      </c>
      <c r="D365" s="290" t="s">
        <v>730</v>
      </c>
      <c r="E365" s="291"/>
      <c r="F365" s="21"/>
      <c r="G365" s="292">
        <f t="shared" si="15"/>
      </c>
      <c r="H365" s="293"/>
      <c r="I365" s="291">
        <v>189167</v>
      </c>
      <c r="J365" s="23">
        <f t="shared" si="16"/>
        <v>98.65550601058698</v>
      </c>
      <c r="K365" s="24">
        <f t="shared" si="17"/>
        <v>0.0013404082490899997</v>
      </c>
      <c r="L365" s="293">
        <v>191745</v>
      </c>
    </row>
    <row r="366" spans="2:12" s="6" customFormat="1" ht="13.5">
      <c r="B366" s="216" t="s">
        <v>731</v>
      </c>
      <c r="C366" s="217">
        <v>2</v>
      </c>
      <c r="D366" s="290" t="s">
        <v>732</v>
      </c>
      <c r="E366" s="291"/>
      <c r="F366" s="21"/>
      <c r="G366" s="292">
        <f t="shared" si="15"/>
      </c>
      <c r="H366" s="293"/>
      <c r="I366" s="291">
        <v>108506522</v>
      </c>
      <c r="J366" s="23">
        <f t="shared" si="16"/>
        <v>90.15159654239807</v>
      </c>
      <c r="K366" s="24">
        <f t="shared" si="17"/>
        <v>0.7688605156759134</v>
      </c>
      <c r="L366" s="293">
        <v>120360067</v>
      </c>
    </row>
    <row r="367" spans="2:12" s="6" customFormat="1" ht="13.5">
      <c r="B367" s="218" t="s">
        <v>733</v>
      </c>
      <c r="C367" s="219">
        <v>3</v>
      </c>
      <c r="D367" s="294" t="s">
        <v>734</v>
      </c>
      <c r="E367" s="295"/>
      <c r="F367" s="25"/>
      <c r="G367" s="296">
        <f t="shared" si="15"/>
      </c>
      <c r="H367" s="297"/>
      <c r="I367" s="295">
        <v>98597626</v>
      </c>
      <c r="J367" s="29">
        <f t="shared" si="16"/>
        <v>90.948381455256</v>
      </c>
      <c r="K367" s="30">
        <f t="shared" si="17"/>
        <v>0.6986476036047018</v>
      </c>
      <c r="L367" s="297">
        <v>108410534</v>
      </c>
    </row>
    <row r="368" spans="2:12" s="6" customFormat="1" ht="13.5">
      <c r="B368" s="218" t="s">
        <v>735</v>
      </c>
      <c r="C368" s="219">
        <v>4</v>
      </c>
      <c r="D368" s="294" t="s">
        <v>736</v>
      </c>
      <c r="E368" s="295">
        <v>17460</v>
      </c>
      <c r="F368" s="25" t="s">
        <v>33</v>
      </c>
      <c r="G368" s="296">
        <f t="shared" si="15"/>
        <v>86.26482213438736</v>
      </c>
      <c r="H368" s="297">
        <v>20240</v>
      </c>
      <c r="I368" s="295">
        <v>1315870</v>
      </c>
      <c r="J368" s="29">
        <f t="shared" si="16"/>
        <v>135.5016424503918</v>
      </c>
      <c r="K368" s="30">
        <f t="shared" si="17"/>
        <v>0.009324052306850865</v>
      </c>
      <c r="L368" s="297">
        <v>971110</v>
      </c>
    </row>
    <row r="369" spans="2:12" s="6" customFormat="1" ht="13.5">
      <c r="B369" s="218" t="s">
        <v>737</v>
      </c>
      <c r="C369" s="219">
        <v>4</v>
      </c>
      <c r="D369" s="294" t="s">
        <v>738</v>
      </c>
      <c r="E369" s="295"/>
      <c r="F369" s="25"/>
      <c r="G369" s="296">
        <f t="shared" si="15"/>
      </c>
      <c r="H369" s="297"/>
      <c r="I369" s="295">
        <v>1850146</v>
      </c>
      <c r="J369" s="29">
        <f t="shared" si="16"/>
        <v>96.61013940004094</v>
      </c>
      <c r="K369" s="30">
        <f t="shared" si="17"/>
        <v>0.013109849817467456</v>
      </c>
      <c r="L369" s="297">
        <v>1915064</v>
      </c>
    </row>
    <row r="370" spans="2:12" s="6" customFormat="1" ht="13.5">
      <c r="B370" s="218" t="s">
        <v>739</v>
      </c>
      <c r="C370" s="219">
        <v>4</v>
      </c>
      <c r="D370" s="294" t="s">
        <v>740</v>
      </c>
      <c r="E370" s="295">
        <v>142</v>
      </c>
      <c r="F370" s="25" t="s">
        <v>704</v>
      </c>
      <c r="G370" s="296">
        <f t="shared" si="15"/>
        <v>50.71428571428571</v>
      </c>
      <c r="H370" s="297">
        <v>280</v>
      </c>
      <c r="I370" s="295">
        <v>21488</v>
      </c>
      <c r="J370" s="29">
        <f t="shared" si="16"/>
        <v>51.58316729481239</v>
      </c>
      <c r="K370" s="30">
        <f t="shared" si="17"/>
        <v>0.00015226066098445243</v>
      </c>
      <c r="L370" s="297">
        <v>41657</v>
      </c>
    </row>
    <row r="371" spans="2:12" s="6" customFormat="1" ht="13.5">
      <c r="B371" s="218" t="s">
        <v>741</v>
      </c>
      <c r="C371" s="219">
        <v>4</v>
      </c>
      <c r="D371" s="294" t="s">
        <v>742</v>
      </c>
      <c r="E371" s="295">
        <v>164</v>
      </c>
      <c r="F371" s="25" t="s">
        <v>13</v>
      </c>
      <c r="G371" s="296">
        <f t="shared" si="15"/>
        <v>252.3076923076923</v>
      </c>
      <c r="H371" s="297">
        <v>65</v>
      </c>
      <c r="I371" s="295">
        <v>59253</v>
      </c>
      <c r="J371" s="29">
        <f t="shared" si="16"/>
        <v>240.88543784047482</v>
      </c>
      <c r="K371" s="30">
        <f t="shared" si="17"/>
        <v>0.00041985763892925167</v>
      </c>
      <c r="L371" s="297">
        <v>24598</v>
      </c>
    </row>
    <row r="372" spans="2:12" s="6" customFormat="1" ht="13.5">
      <c r="B372" s="218" t="s">
        <v>743</v>
      </c>
      <c r="C372" s="219">
        <v>4</v>
      </c>
      <c r="D372" s="294" t="s">
        <v>744</v>
      </c>
      <c r="E372" s="295">
        <v>16641</v>
      </c>
      <c r="F372" s="25" t="s">
        <v>33</v>
      </c>
      <c r="G372" s="296">
        <f t="shared" si="15"/>
        <v>86.8573516363067</v>
      </c>
      <c r="H372" s="297">
        <v>19159</v>
      </c>
      <c r="I372" s="295">
        <v>401668</v>
      </c>
      <c r="J372" s="29">
        <f t="shared" si="16"/>
        <v>76.45707346136203</v>
      </c>
      <c r="K372" s="30">
        <f t="shared" si="17"/>
        <v>0.0028461576310639908</v>
      </c>
      <c r="L372" s="297">
        <v>525351</v>
      </c>
    </row>
    <row r="373" spans="2:12" s="6" customFormat="1" ht="13.5">
      <c r="B373" s="218" t="s">
        <v>745</v>
      </c>
      <c r="C373" s="219">
        <v>5</v>
      </c>
      <c r="D373" s="294" t="s">
        <v>746</v>
      </c>
      <c r="E373" s="295">
        <v>4633</v>
      </c>
      <c r="F373" s="25" t="s">
        <v>33</v>
      </c>
      <c r="G373" s="296">
        <f t="shared" si="15"/>
        <v>96.40033291718684</v>
      </c>
      <c r="H373" s="297">
        <v>4806</v>
      </c>
      <c r="I373" s="295">
        <v>125023</v>
      </c>
      <c r="J373" s="29">
        <f t="shared" si="16"/>
        <v>100.10729527820705</v>
      </c>
      <c r="K373" s="30">
        <f t="shared" si="17"/>
        <v>0.0008858937368884584</v>
      </c>
      <c r="L373" s="297">
        <v>124889</v>
      </c>
    </row>
    <row r="374" spans="2:12" s="6" customFormat="1" ht="13.5">
      <c r="B374" s="218" t="s">
        <v>747</v>
      </c>
      <c r="C374" s="219">
        <v>4</v>
      </c>
      <c r="D374" s="294" t="s">
        <v>748</v>
      </c>
      <c r="E374" s="295"/>
      <c r="F374" s="25"/>
      <c r="G374" s="296">
        <f t="shared" si="15"/>
      </c>
      <c r="H374" s="297"/>
      <c r="I374" s="295">
        <v>61805</v>
      </c>
      <c r="J374" s="29">
        <f t="shared" si="16"/>
        <v>69.13852315058226</v>
      </c>
      <c r="K374" s="30">
        <f t="shared" si="17"/>
        <v>0.00043794071817498514</v>
      </c>
      <c r="L374" s="297">
        <v>89393</v>
      </c>
    </row>
    <row r="375" spans="2:12" s="6" customFormat="1" ht="13.5">
      <c r="B375" s="218" t="s">
        <v>749</v>
      </c>
      <c r="C375" s="219">
        <v>5</v>
      </c>
      <c r="D375" s="294" t="s">
        <v>750</v>
      </c>
      <c r="E375" s="295">
        <v>304</v>
      </c>
      <c r="F375" s="25" t="s">
        <v>13</v>
      </c>
      <c r="G375" s="296">
        <f t="shared" si="15"/>
        <v>57.14285714285714</v>
      </c>
      <c r="H375" s="297">
        <v>532</v>
      </c>
      <c r="I375" s="295">
        <v>21771</v>
      </c>
      <c r="J375" s="29">
        <f t="shared" si="16"/>
        <v>104.33719927154222</v>
      </c>
      <c r="K375" s="30">
        <f t="shared" si="17"/>
        <v>0.0001542659554305898</v>
      </c>
      <c r="L375" s="297">
        <v>20866</v>
      </c>
    </row>
    <row r="376" spans="2:12" s="6" customFormat="1" ht="13.5">
      <c r="B376" s="218" t="s">
        <v>751</v>
      </c>
      <c r="C376" s="219">
        <v>4</v>
      </c>
      <c r="D376" s="294" t="s">
        <v>752</v>
      </c>
      <c r="E376" s="295"/>
      <c r="F376" s="25"/>
      <c r="G376" s="296">
        <f t="shared" si="15"/>
      </c>
      <c r="H376" s="297"/>
      <c r="I376" s="295">
        <v>49262137</v>
      </c>
      <c r="J376" s="29">
        <f t="shared" si="16"/>
        <v>93.44066986352924</v>
      </c>
      <c r="K376" s="30">
        <f t="shared" si="17"/>
        <v>0.3490639213108083</v>
      </c>
      <c r="L376" s="297">
        <v>52720231</v>
      </c>
    </row>
    <row r="377" spans="2:12" s="6" customFormat="1" ht="13.5">
      <c r="B377" s="218" t="s">
        <v>753</v>
      </c>
      <c r="C377" s="219">
        <v>5</v>
      </c>
      <c r="D377" s="294" t="s">
        <v>754</v>
      </c>
      <c r="E377" s="295">
        <v>22533</v>
      </c>
      <c r="F377" s="25" t="s">
        <v>33</v>
      </c>
      <c r="G377" s="296">
        <f t="shared" si="15"/>
        <v>89.71214715133176</v>
      </c>
      <c r="H377" s="297">
        <v>25117</v>
      </c>
      <c r="I377" s="295">
        <v>73359</v>
      </c>
      <c r="J377" s="29">
        <f t="shared" si="16"/>
        <v>69.89833350801803</v>
      </c>
      <c r="K377" s="30">
        <f t="shared" si="17"/>
        <v>0.000519810584007746</v>
      </c>
      <c r="L377" s="297">
        <v>104951</v>
      </c>
    </row>
    <row r="378" spans="2:12" s="6" customFormat="1" ht="13.5">
      <c r="B378" s="218" t="s">
        <v>755</v>
      </c>
      <c r="C378" s="219">
        <v>3</v>
      </c>
      <c r="D378" s="294" t="s">
        <v>756</v>
      </c>
      <c r="E378" s="295"/>
      <c r="F378" s="25"/>
      <c r="G378" s="296">
        <f t="shared" si="15"/>
      </c>
      <c r="H378" s="297"/>
      <c r="I378" s="295">
        <v>9908896</v>
      </c>
      <c r="J378" s="29">
        <f t="shared" si="16"/>
        <v>82.922872383381</v>
      </c>
      <c r="K378" s="30">
        <f t="shared" si="17"/>
        <v>0.07021291207121169</v>
      </c>
      <c r="L378" s="297">
        <v>11949533</v>
      </c>
    </row>
    <row r="379" spans="2:12" s="6" customFormat="1" ht="13.5">
      <c r="B379" s="218" t="s">
        <v>757</v>
      </c>
      <c r="C379" s="219">
        <v>4</v>
      </c>
      <c r="D379" s="294" t="s">
        <v>758</v>
      </c>
      <c r="E379" s="295">
        <v>35803</v>
      </c>
      <c r="F379" s="25" t="s">
        <v>13</v>
      </c>
      <c r="G379" s="296">
        <f t="shared" si="15"/>
        <v>1547.9031560743624</v>
      </c>
      <c r="H379" s="297">
        <v>2313</v>
      </c>
      <c r="I379" s="295">
        <v>97965</v>
      </c>
      <c r="J379" s="29">
        <f t="shared" si="16"/>
        <v>436.1948439378422</v>
      </c>
      <c r="K379" s="30">
        <f t="shared" si="17"/>
        <v>0.0006941649131302067</v>
      </c>
      <c r="L379" s="297">
        <v>22459</v>
      </c>
    </row>
    <row r="380" spans="2:12" s="6" customFormat="1" ht="13.5">
      <c r="B380" s="218" t="s">
        <v>759</v>
      </c>
      <c r="C380" s="219">
        <v>4</v>
      </c>
      <c r="D380" s="294" t="s">
        <v>760</v>
      </c>
      <c r="E380" s="295"/>
      <c r="F380" s="25"/>
      <c r="G380" s="296">
        <f t="shared" si="15"/>
      </c>
      <c r="H380" s="297"/>
      <c r="I380" s="295">
        <v>8400587</v>
      </c>
      <c r="J380" s="29">
        <f t="shared" si="16"/>
        <v>73.60582994543824</v>
      </c>
      <c r="K380" s="30">
        <f t="shared" si="17"/>
        <v>0.0595252666268335</v>
      </c>
      <c r="L380" s="297">
        <v>11412937</v>
      </c>
    </row>
    <row r="381" spans="2:12" s="6" customFormat="1" ht="13.5">
      <c r="B381" s="216" t="s">
        <v>761</v>
      </c>
      <c r="C381" s="217">
        <v>2</v>
      </c>
      <c r="D381" s="290" t="s">
        <v>762</v>
      </c>
      <c r="E381" s="291"/>
      <c r="F381" s="21"/>
      <c r="G381" s="292">
        <f t="shared" si="15"/>
      </c>
      <c r="H381" s="293"/>
      <c r="I381" s="291">
        <v>116808374</v>
      </c>
      <c r="J381" s="23">
        <f t="shared" si="16"/>
        <v>89.1179257141357</v>
      </c>
      <c r="K381" s="24">
        <f t="shared" si="17"/>
        <v>0.8276861612881202</v>
      </c>
      <c r="L381" s="293">
        <v>131071693</v>
      </c>
    </row>
    <row r="382" spans="2:12" s="6" customFormat="1" ht="13.5">
      <c r="B382" s="218" t="s">
        <v>763</v>
      </c>
      <c r="C382" s="219">
        <v>3</v>
      </c>
      <c r="D382" s="294" t="s">
        <v>764</v>
      </c>
      <c r="E382" s="295"/>
      <c r="F382" s="25"/>
      <c r="G382" s="296">
        <f t="shared" si="15"/>
      </c>
      <c r="H382" s="297"/>
      <c r="I382" s="295">
        <v>35956491</v>
      </c>
      <c r="J382" s="29">
        <f t="shared" si="16"/>
        <v>89.42979435432513</v>
      </c>
      <c r="K382" s="30">
        <f t="shared" si="17"/>
        <v>0.2547821615013735</v>
      </c>
      <c r="L382" s="297">
        <v>40206389</v>
      </c>
    </row>
    <row r="383" spans="2:12" s="6" customFormat="1" ht="13.5">
      <c r="B383" s="218" t="s">
        <v>765</v>
      </c>
      <c r="C383" s="219">
        <v>4</v>
      </c>
      <c r="D383" s="294" t="s">
        <v>766</v>
      </c>
      <c r="E383" s="295">
        <v>4655642</v>
      </c>
      <c r="F383" s="25" t="s">
        <v>245</v>
      </c>
      <c r="G383" s="296">
        <f t="shared" si="15"/>
        <v>110.98915245541856</v>
      </c>
      <c r="H383" s="297">
        <v>4194682</v>
      </c>
      <c r="I383" s="295">
        <v>512125</v>
      </c>
      <c r="J383" s="29">
        <f t="shared" si="16"/>
        <v>104.53642674744489</v>
      </c>
      <c r="K383" s="30">
        <f t="shared" si="17"/>
        <v>0.0036288389336682192</v>
      </c>
      <c r="L383" s="297">
        <v>489901</v>
      </c>
    </row>
    <row r="384" spans="2:12" s="6" customFormat="1" ht="13.5">
      <c r="B384" s="218" t="s">
        <v>767</v>
      </c>
      <c r="C384" s="219">
        <v>3</v>
      </c>
      <c r="D384" s="294" t="s">
        <v>768</v>
      </c>
      <c r="E384" s="295">
        <v>22544661</v>
      </c>
      <c r="F384" s="25" t="s">
        <v>13</v>
      </c>
      <c r="G384" s="296">
        <f t="shared" si="15"/>
        <v>268.0435876696431</v>
      </c>
      <c r="H384" s="297">
        <v>8410819</v>
      </c>
      <c r="I384" s="295">
        <v>4556430</v>
      </c>
      <c r="J384" s="29">
        <f t="shared" si="16"/>
        <v>66.80263443787722</v>
      </c>
      <c r="K384" s="30">
        <f t="shared" si="17"/>
        <v>0.03228616174280475</v>
      </c>
      <c r="L384" s="297">
        <v>6820734</v>
      </c>
    </row>
    <row r="385" spans="2:12" s="6" customFormat="1" ht="13.5">
      <c r="B385" s="218" t="s">
        <v>769</v>
      </c>
      <c r="C385" s="219">
        <v>3</v>
      </c>
      <c r="D385" s="294" t="s">
        <v>770</v>
      </c>
      <c r="E385" s="295"/>
      <c r="F385" s="25"/>
      <c r="G385" s="296">
        <f t="shared" si="15"/>
      </c>
      <c r="H385" s="297"/>
      <c r="I385" s="295">
        <v>4752907</v>
      </c>
      <c r="J385" s="29">
        <f t="shared" si="16"/>
        <v>89.32479246567374</v>
      </c>
      <c r="K385" s="30">
        <f t="shared" si="17"/>
        <v>0.03367836752688155</v>
      </c>
      <c r="L385" s="297">
        <v>5320927</v>
      </c>
    </row>
    <row r="386" spans="2:12" s="6" customFormat="1" ht="13.5">
      <c r="B386" s="218" t="s">
        <v>771</v>
      </c>
      <c r="C386" s="219">
        <v>3</v>
      </c>
      <c r="D386" s="294" t="s">
        <v>772</v>
      </c>
      <c r="E386" s="295">
        <v>1507629</v>
      </c>
      <c r="F386" s="25" t="s">
        <v>33</v>
      </c>
      <c r="G386" s="296">
        <f t="shared" si="15"/>
        <v>70.19387682412805</v>
      </c>
      <c r="H386" s="297">
        <v>2147807</v>
      </c>
      <c r="I386" s="295">
        <v>2035719</v>
      </c>
      <c r="J386" s="29">
        <f t="shared" si="16"/>
        <v>68.36490945268619</v>
      </c>
      <c r="K386" s="30">
        <f t="shared" si="17"/>
        <v>0.01442479153567612</v>
      </c>
      <c r="L386" s="297">
        <v>2977725</v>
      </c>
    </row>
    <row r="387" spans="2:12" s="6" customFormat="1" ht="13.5">
      <c r="B387" s="218" t="s">
        <v>773</v>
      </c>
      <c r="C387" s="219">
        <v>3</v>
      </c>
      <c r="D387" s="294" t="s">
        <v>774</v>
      </c>
      <c r="E387" s="295">
        <v>954</v>
      </c>
      <c r="F387" s="25" t="s">
        <v>33</v>
      </c>
      <c r="G387" s="296">
        <f t="shared" si="15"/>
        <v>296.27329192546586</v>
      </c>
      <c r="H387" s="297">
        <v>322</v>
      </c>
      <c r="I387" s="295">
        <v>4654</v>
      </c>
      <c r="J387" s="29">
        <f t="shared" si="16"/>
        <v>75.98367346938775</v>
      </c>
      <c r="K387" s="30">
        <f t="shared" si="17"/>
        <v>3.297752774672569E-05</v>
      </c>
      <c r="L387" s="297">
        <v>6125</v>
      </c>
    </row>
    <row r="388" spans="2:12" s="6" customFormat="1" ht="13.5">
      <c r="B388" s="218" t="s">
        <v>775</v>
      </c>
      <c r="C388" s="219">
        <v>3</v>
      </c>
      <c r="D388" s="294" t="s">
        <v>776</v>
      </c>
      <c r="E388" s="295">
        <v>17486230</v>
      </c>
      <c r="F388" s="25" t="s">
        <v>33</v>
      </c>
      <c r="G388" s="296">
        <f t="shared" si="15"/>
        <v>108.908974508373</v>
      </c>
      <c r="H388" s="297">
        <v>16055821</v>
      </c>
      <c r="I388" s="295">
        <v>34835218</v>
      </c>
      <c r="J388" s="29">
        <f t="shared" si="16"/>
        <v>102.77178504814563</v>
      </c>
      <c r="K388" s="30">
        <f t="shared" si="17"/>
        <v>0.24683699358793257</v>
      </c>
      <c r="L388" s="297">
        <v>33895702</v>
      </c>
    </row>
    <row r="389" spans="2:12" s="6" customFormat="1" ht="13.5">
      <c r="B389" s="218" t="s">
        <v>777</v>
      </c>
      <c r="C389" s="219">
        <v>4</v>
      </c>
      <c r="D389" s="294" t="s">
        <v>778</v>
      </c>
      <c r="E389" s="295">
        <v>64058</v>
      </c>
      <c r="F389" s="25" t="s">
        <v>33</v>
      </c>
      <c r="G389" s="296">
        <f t="shared" si="15"/>
        <v>148.34421749803158</v>
      </c>
      <c r="H389" s="297">
        <v>43182</v>
      </c>
      <c r="I389" s="295">
        <v>104914</v>
      </c>
      <c r="J389" s="29">
        <f t="shared" si="16"/>
        <v>155.37290444878857</v>
      </c>
      <c r="K389" s="30">
        <f t="shared" si="17"/>
        <v>0.0007434044576751137</v>
      </c>
      <c r="L389" s="297">
        <v>67524</v>
      </c>
    </row>
    <row r="390" spans="2:12" s="6" customFormat="1" ht="13.5">
      <c r="B390" s="218" t="s">
        <v>779</v>
      </c>
      <c r="C390" s="219">
        <v>4</v>
      </c>
      <c r="D390" s="294" t="s">
        <v>780</v>
      </c>
      <c r="E390" s="295">
        <v>6303534</v>
      </c>
      <c r="F390" s="25" t="s">
        <v>33</v>
      </c>
      <c r="G390" s="296">
        <f t="shared" si="15"/>
        <v>106.29511215435514</v>
      </c>
      <c r="H390" s="297">
        <v>5930220</v>
      </c>
      <c r="I390" s="295">
        <v>6237366</v>
      </c>
      <c r="J390" s="29">
        <f t="shared" si="16"/>
        <v>105.06497323838681</v>
      </c>
      <c r="K390" s="30">
        <f t="shared" si="17"/>
        <v>0.04419701554178844</v>
      </c>
      <c r="L390" s="297">
        <v>5936675</v>
      </c>
    </row>
    <row r="391" spans="2:12" s="6" customFormat="1" ht="13.5">
      <c r="B391" s="218" t="s">
        <v>781</v>
      </c>
      <c r="C391" s="219">
        <v>3</v>
      </c>
      <c r="D391" s="294" t="s">
        <v>782</v>
      </c>
      <c r="E391" s="295">
        <v>211806</v>
      </c>
      <c r="F391" s="25" t="s">
        <v>33</v>
      </c>
      <c r="G391" s="296">
        <f t="shared" si="15"/>
        <v>99.90236447764995</v>
      </c>
      <c r="H391" s="297">
        <v>212013</v>
      </c>
      <c r="I391" s="295">
        <v>630614</v>
      </c>
      <c r="J391" s="29">
        <f t="shared" si="16"/>
        <v>88.84264803257209</v>
      </c>
      <c r="K391" s="30">
        <f t="shared" si="17"/>
        <v>0.004468433752143032</v>
      </c>
      <c r="L391" s="297">
        <v>709810</v>
      </c>
    </row>
    <row r="392" spans="2:12" s="6" customFormat="1" ht="13.5">
      <c r="B392" s="218" t="s">
        <v>783</v>
      </c>
      <c r="C392" s="219">
        <v>3</v>
      </c>
      <c r="D392" s="294" t="s">
        <v>784</v>
      </c>
      <c r="E392" s="295">
        <v>2125060</v>
      </c>
      <c r="F392" s="25" t="s">
        <v>33</v>
      </c>
      <c r="G392" s="296">
        <f t="shared" si="15"/>
        <v>72.83324639288537</v>
      </c>
      <c r="H392" s="297">
        <v>2917706</v>
      </c>
      <c r="I392" s="295">
        <v>293728</v>
      </c>
      <c r="J392" s="29">
        <f t="shared" si="16"/>
        <v>72.18447186499326</v>
      </c>
      <c r="K392" s="30">
        <f t="shared" si="17"/>
        <v>0.002081311403092016</v>
      </c>
      <c r="L392" s="297">
        <v>406913</v>
      </c>
    </row>
    <row r="393" spans="2:12" s="6" customFormat="1" ht="13.5">
      <c r="B393" s="218" t="s">
        <v>785</v>
      </c>
      <c r="C393" s="219">
        <v>3</v>
      </c>
      <c r="D393" s="294" t="s">
        <v>786</v>
      </c>
      <c r="E393" s="295"/>
      <c r="F393" s="25"/>
      <c r="G393" s="296">
        <f aca="true" t="shared" si="18" ref="G393:G411">IF(E393="","",E393/H393*100)</f>
      </c>
      <c r="H393" s="297"/>
      <c r="I393" s="295">
        <v>1794971</v>
      </c>
      <c r="J393" s="29">
        <f aca="true" t="shared" si="19" ref="J393:J411">I393/L393*100</f>
        <v>133.41601047722824</v>
      </c>
      <c r="K393" s="30">
        <f aca="true" t="shared" si="20" ref="K393:K411">I393/14112640692*100</f>
        <v>0.012718888258931664</v>
      </c>
      <c r="L393" s="297">
        <v>1345394</v>
      </c>
    </row>
    <row r="394" spans="2:12" s="6" customFormat="1" ht="13.5">
      <c r="B394" s="218" t="s">
        <v>787</v>
      </c>
      <c r="C394" s="219">
        <v>4</v>
      </c>
      <c r="D394" s="294" t="s">
        <v>788</v>
      </c>
      <c r="E394" s="295"/>
      <c r="F394" s="25"/>
      <c r="G394" s="296">
        <f t="shared" si="18"/>
      </c>
      <c r="H394" s="297"/>
      <c r="I394" s="295">
        <v>480494</v>
      </c>
      <c r="J394" s="29">
        <f t="shared" si="19"/>
        <v>108.45092675351877</v>
      </c>
      <c r="K394" s="30">
        <f t="shared" si="20"/>
        <v>0.0034047065356972955</v>
      </c>
      <c r="L394" s="297">
        <v>443052</v>
      </c>
    </row>
    <row r="395" spans="2:12" s="6" customFormat="1" ht="13.5">
      <c r="B395" s="218" t="s">
        <v>789</v>
      </c>
      <c r="C395" s="219">
        <v>5</v>
      </c>
      <c r="D395" s="294" t="s">
        <v>790</v>
      </c>
      <c r="E395" s="295">
        <v>785</v>
      </c>
      <c r="F395" s="25" t="s">
        <v>704</v>
      </c>
      <c r="G395" s="296">
        <f t="shared" si="18"/>
        <v>89.91981672394044</v>
      </c>
      <c r="H395" s="297">
        <v>873</v>
      </c>
      <c r="I395" s="295">
        <v>76776</v>
      </c>
      <c r="J395" s="29">
        <f t="shared" si="19"/>
        <v>136.12524600627648</v>
      </c>
      <c r="K395" s="30">
        <f t="shared" si="20"/>
        <v>0.0005440229201294825</v>
      </c>
      <c r="L395" s="297">
        <v>56401</v>
      </c>
    </row>
    <row r="396" spans="2:12" s="6" customFormat="1" ht="13.5">
      <c r="B396" s="218" t="s">
        <v>791</v>
      </c>
      <c r="C396" s="219">
        <v>3</v>
      </c>
      <c r="D396" s="294" t="s">
        <v>792</v>
      </c>
      <c r="E396" s="295"/>
      <c r="F396" s="25"/>
      <c r="G396" s="296">
        <f t="shared" si="18"/>
      </c>
      <c r="H396" s="297"/>
      <c r="I396" s="295">
        <v>11458975</v>
      </c>
      <c r="J396" s="29">
        <f t="shared" si="19"/>
        <v>117.00751130841927</v>
      </c>
      <c r="K396" s="30">
        <f t="shared" si="20"/>
        <v>0.08119653330716287</v>
      </c>
      <c r="L396" s="297">
        <v>9793367</v>
      </c>
    </row>
    <row r="397" spans="2:12" s="6" customFormat="1" ht="13.5">
      <c r="B397" s="218" t="s">
        <v>793</v>
      </c>
      <c r="C397" s="219">
        <v>4</v>
      </c>
      <c r="D397" s="294" t="s">
        <v>794</v>
      </c>
      <c r="E397" s="295"/>
      <c r="F397" s="25"/>
      <c r="G397" s="296">
        <f t="shared" si="18"/>
      </c>
      <c r="H397" s="297"/>
      <c r="I397" s="295">
        <v>8248554</v>
      </c>
      <c r="J397" s="29">
        <f t="shared" si="19"/>
        <v>136.27531447943616</v>
      </c>
      <c r="K397" s="30">
        <f t="shared" si="20"/>
        <v>0.05844798418679956</v>
      </c>
      <c r="L397" s="297">
        <v>6052860</v>
      </c>
    </row>
    <row r="398" spans="2:12" s="6" customFormat="1" ht="13.5">
      <c r="B398" s="218" t="s">
        <v>795</v>
      </c>
      <c r="C398" s="219">
        <v>5</v>
      </c>
      <c r="D398" s="294" t="s">
        <v>796</v>
      </c>
      <c r="E398" s="295">
        <v>1738716</v>
      </c>
      <c r="F398" s="25" t="s">
        <v>704</v>
      </c>
      <c r="G398" s="296">
        <f t="shared" si="18"/>
        <v>357.8370680145546</v>
      </c>
      <c r="H398" s="297">
        <v>485896</v>
      </c>
      <c r="I398" s="295">
        <v>877629</v>
      </c>
      <c r="J398" s="29">
        <f t="shared" si="19"/>
        <v>272.2976683576116</v>
      </c>
      <c r="K398" s="30">
        <f t="shared" si="20"/>
        <v>0.006218744026392591</v>
      </c>
      <c r="L398" s="297">
        <v>322305</v>
      </c>
    </row>
    <row r="399" spans="2:12" s="6" customFormat="1" ht="13.5">
      <c r="B399" s="218" t="s">
        <v>797</v>
      </c>
      <c r="C399" s="219">
        <v>3</v>
      </c>
      <c r="D399" s="294" t="s">
        <v>798</v>
      </c>
      <c r="E399" s="295">
        <v>8167</v>
      </c>
      <c r="F399" s="25" t="s">
        <v>33</v>
      </c>
      <c r="G399" s="296">
        <f t="shared" si="18"/>
        <v>197.74818401937046</v>
      </c>
      <c r="H399" s="297">
        <v>4130</v>
      </c>
      <c r="I399" s="295">
        <v>1036441</v>
      </c>
      <c r="J399" s="29">
        <f t="shared" si="19"/>
        <v>130.51128328919748</v>
      </c>
      <c r="K399" s="30">
        <f t="shared" si="20"/>
        <v>0.007344061417134533</v>
      </c>
      <c r="L399" s="297">
        <v>794139</v>
      </c>
    </row>
    <row r="400" spans="2:12" s="6" customFormat="1" ht="13.5">
      <c r="B400" s="218" t="s">
        <v>799</v>
      </c>
      <c r="C400" s="219">
        <v>4</v>
      </c>
      <c r="D400" s="294" t="s">
        <v>800</v>
      </c>
      <c r="E400" s="295">
        <v>6020</v>
      </c>
      <c r="F400" s="25" t="s">
        <v>33</v>
      </c>
      <c r="G400" s="296">
        <f t="shared" si="18"/>
        <v>571.6999050332385</v>
      </c>
      <c r="H400" s="297">
        <v>1053</v>
      </c>
      <c r="I400" s="295">
        <v>47043</v>
      </c>
      <c r="J400" s="29">
        <f t="shared" si="19"/>
        <v>123.81040109485208</v>
      </c>
      <c r="K400" s="30">
        <f t="shared" si="20"/>
        <v>0.00033333945805526786</v>
      </c>
      <c r="L400" s="297">
        <v>37996</v>
      </c>
    </row>
    <row r="401" spans="2:12" s="6" customFormat="1" ht="13.5">
      <c r="B401" s="218" t="s">
        <v>801</v>
      </c>
      <c r="C401" s="219">
        <v>3</v>
      </c>
      <c r="D401" s="294" t="s">
        <v>802</v>
      </c>
      <c r="E401" s="295"/>
      <c r="F401" s="25"/>
      <c r="G401" s="296">
        <f t="shared" si="18"/>
      </c>
      <c r="H401" s="297"/>
      <c r="I401" s="295">
        <v>371871</v>
      </c>
      <c r="J401" s="29">
        <f t="shared" si="19"/>
        <v>48.50451235402838</v>
      </c>
      <c r="K401" s="30">
        <f t="shared" si="20"/>
        <v>0.002635020674839413</v>
      </c>
      <c r="L401" s="297">
        <v>766673</v>
      </c>
    </row>
    <row r="402" spans="2:12" s="6" customFormat="1" ht="13.5">
      <c r="B402" s="218" t="s">
        <v>803</v>
      </c>
      <c r="C402" s="219">
        <v>4</v>
      </c>
      <c r="D402" s="294" t="s">
        <v>804</v>
      </c>
      <c r="E402" s="295"/>
      <c r="F402" s="25"/>
      <c r="G402" s="296">
        <f t="shared" si="18"/>
      </c>
      <c r="H402" s="297"/>
      <c r="I402" s="295">
        <v>371137</v>
      </c>
      <c r="J402" s="29">
        <f t="shared" si="19"/>
        <v>48.46275686552566</v>
      </c>
      <c r="K402" s="30">
        <f t="shared" si="20"/>
        <v>0.0026298196638024347</v>
      </c>
      <c r="L402" s="297">
        <v>765819</v>
      </c>
    </row>
    <row r="403" spans="2:12" s="6" customFormat="1" ht="13.5">
      <c r="B403" s="218" t="s">
        <v>805</v>
      </c>
      <c r="C403" s="219">
        <v>3</v>
      </c>
      <c r="D403" s="294" t="s">
        <v>806</v>
      </c>
      <c r="E403" s="295"/>
      <c r="F403" s="25"/>
      <c r="G403" s="296">
        <f t="shared" si="18"/>
      </c>
      <c r="H403" s="297"/>
      <c r="I403" s="295">
        <v>4712</v>
      </c>
      <c r="J403" s="29">
        <f t="shared" si="19"/>
        <v>39.61661341853035</v>
      </c>
      <c r="K403" s="30">
        <f t="shared" si="20"/>
        <v>3.338850682049236E-05</v>
      </c>
      <c r="L403" s="297">
        <v>11894</v>
      </c>
    </row>
    <row r="404" spans="2:12" s="6" customFormat="1" ht="13.5">
      <c r="B404" s="218" t="s">
        <v>807</v>
      </c>
      <c r="C404" s="219">
        <v>3</v>
      </c>
      <c r="D404" s="294" t="s">
        <v>808</v>
      </c>
      <c r="E404" s="295">
        <v>317222</v>
      </c>
      <c r="F404" s="25" t="s">
        <v>33</v>
      </c>
      <c r="G404" s="296">
        <f t="shared" si="18"/>
        <v>110.7305545568467</v>
      </c>
      <c r="H404" s="297">
        <v>286481</v>
      </c>
      <c r="I404" s="295">
        <v>1136048</v>
      </c>
      <c r="J404" s="29">
        <f t="shared" si="19"/>
        <v>97.67011592677802</v>
      </c>
      <c r="K404" s="30">
        <f t="shared" si="20"/>
        <v>0.008049861289559996</v>
      </c>
      <c r="L404" s="297">
        <v>1163148</v>
      </c>
    </row>
    <row r="405" spans="2:12" s="6" customFormat="1" ht="13.5">
      <c r="B405" s="218" t="s">
        <v>809</v>
      </c>
      <c r="C405" s="219">
        <v>4</v>
      </c>
      <c r="D405" s="294" t="s">
        <v>810</v>
      </c>
      <c r="E405" s="295">
        <v>210633</v>
      </c>
      <c r="F405" s="25" t="s">
        <v>33</v>
      </c>
      <c r="G405" s="296">
        <f t="shared" si="18"/>
        <v>113.08729336347089</v>
      </c>
      <c r="H405" s="297">
        <v>186257</v>
      </c>
      <c r="I405" s="295">
        <v>628297</v>
      </c>
      <c r="J405" s="29">
        <f t="shared" si="19"/>
        <v>88.92626996179959</v>
      </c>
      <c r="K405" s="30">
        <f t="shared" si="20"/>
        <v>0.004452015846730664</v>
      </c>
      <c r="L405" s="297">
        <v>706537</v>
      </c>
    </row>
    <row r="406" spans="2:12" s="6" customFormat="1" ht="13.5">
      <c r="B406" s="218" t="s">
        <v>811</v>
      </c>
      <c r="C406" s="219">
        <v>4</v>
      </c>
      <c r="D406" s="294" t="s">
        <v>812</v>
      </c>
      <c r="E406" s="295">
        <v>106589</v>
      </c>
      <c r="F406" s="25" t="s">
        <v>33</v>
      </c>
      <c r="G406" s="296">
        <f t="shared" si="18"/>
        <v>106.35077426564496</v>
      </c>
      <c r="H406" s="297">
        <v>100224</v>
      </c>
      <c r="I406" s="295">
        <v>507751</v>
      </c>
      <c r="J406" s="29">
        <f t="shared" si="19"/>
        <v>111.1999053899271</v>
      </c>
      <c r="K406" s="30">
        <f t="shared" si="20"/>
        <v>0.003597845442829333</v>
      </c>
      <c r="L406" s="297">
        <v>456611</v>
      </c>
    </row>
    <row r="407" spans="2:12" s="6" customFormat="1" ht="13.5">
      <c r="B407" s="218" t="s">
        <v>813</v>
      </c>
      <c r="C407" s="219">
        <v>3</v>
      </c>
      <c r="D407" s="294" t="s">
        <v>814</v>
      </c>
      <c r="E407" s="295">
        <v>10334</v>
      </c>
      <c r="F407" s="25" t="s">
        <v>33</v>
      </c>
      <c r="G407" s="296">
        <f t="shared" si="18"/>
        <v>143.11037252458107</v>
      </c>
      <c r="H407" s="297">
        <v>7221</v>
      </c>
      <c r="I407" s="295">
        <v>49581</v>
      </c>
      <c r="J407" s="29">
        <f t="shared" si="19"/>
        <v>211.36974037600717</v>
      </c>
      <c r="K407" s="307">
        <f t="shared" si="20"/>
        <v>0.00035132333545560943</v>
      </c>
      <c r="L407" s="297">
        <v>23457</v>
      </c>
    </row>
    <row r="408" spans="2:12" s="6" customFormat="1" ht="13.5">
      <c r="B408" s="214" t="s">
        <v>815</v>
      </c>
      <c r="C408" s="215">
        <v>1</v>
      </c>
      <c r="D408" s="286" t="s">
        <v>816</v>
      </c>
      <c r="E408" s="287"/>
      <c r="F408" s="17"/>
      <c r="G408" s="18">
        <f t="shared" si="18"/>
      </c>
      <c r="H408" s="289"/>
      <c r="I408" s="287">
        <v>238219330</v>
      </c>
      <c r="J408" s="19">
        <f t="shared" si="19"/>
        <v>89.46917774777586</v>
      </c>
      <c r="K408" s="20">
        <f t="shared" si="20"/>
        <v>1.6879855102882257</v>
      </c>
      <c r="L408" s="289">
        <v>266258544</v>
      </c>
    </row>
    <row r="409" spans="2:12" s="6" customFormat="1" ht="13.5">
      <c r="B409" s="216" t="s">
        <v>817</v>
      </c>
      <c r="C409" s="217">
        <v>2</v>
      </c>
      <c r="D409" s="290" t="s">
        <v>818</v>
      </c>
      <c r="E409" s="291"/>
      <c r="F409" s="21"/>
      <c r="G409" s="22">
        <f t="shared" si="18"/>
      </c>
      <c r="H409" s="293"/>
      <c r="I409" s="291">
        <v>237013538</v>
      </c>
      <c r="J409" s="23">
        <f t="shared" si="19"/>
        <v>89.37178612951354</v>
      </c>
      <c r="K409" s="24">
        <f t="shared" si="20"/>
        <v>1.6794414537483076</v>
      </c>
      <c r="L409" s="293">
        <v>265199509</v>
      </c>
    </row>
    <row r="410" spans="2:12" s="6" customFormat="1" ht="14.25" thickBot="1">
      <c r="B410" s="227" t="s">
        <v>819</v>
      </c>
      <c r="C410" s="228">
        <v>2</v>
      </c>
      <c r="D410" s="308" t="s">
        <v>820</v>
      </c>
      <c r="E410" s="309">
        <v>355</v>
      </c>
      <c r="F410" s="32" t="s">
        <v>33</v>
      </c>
      <c r="G410" s="33">
        <f t="shared" si="18"/>
        <v>120.74829931972788</v>
      </c>
      <c r="H410" s="293">
        <v>294</v>
      </c>
      <c r="I410" s="310">
        <v>1152650</v>
      </c>
      <c r="J410" s="311">
        <f t="shared" si="19"/>
        <v>110.27041196065413</v>
      </c>
      <c r="K410" s="312">
        <f t="shared" si="20"/>
        <v>0.008167500506502657</v>
      </c>
      <c r="L410" s="313">
        <v>1045294</v>
      </c>
    </row>
    <row r="411" spans="2:12" ht="14.25" thickBot="1">
      <c r="B411" s="378" t="s">
        <v>1301</v>
      </c>
      <c r="C411" s="379"/>
      <c r="D411" s="380"/>
      <c r="E411" s="314"/>
      <c r="F411" s="34"/>
      <c r="G411" s="35">
        <f t="shared" si="18"/>
      </c>
      <c r="H411" s="315"/>
      <c r="I411" s="316">
        <f>I8+I40+I44+I63+I73+I77+I113+I233+I346+I408</f>
        <v>14112640692</v>
      </c>
      <c r="J411" s="317">
        <f t="shared" si="19"/>
        <v>91.79114062344792</v>
      </c>
      <c r="K411" s="318">
        <f t="shared" si="20"/>
        <v>100</v>
      </c>
      <c r="L411" s="36">
        <f>L8+L40+L44+L63+L73+L77+L113+L233+L346+L408</f>
        <v>15374730716</v>
      </c>
    </row>
  </sheetData>
  <sheetProtection/>
  <mergeCells count="6">
    <mergeCell ref="I6:L6"/>
    <mergeCell ref="B411:D411"/>
    <mergeCell ref="B6:B7"/>
    <mergeCell ref="C6:C7"/>
    <mergeCell ref="D6:D7"/>
    <mergeCell ref="E6:H6"/>
  </mergeCells>
  <printOptions/>
  <pageMargins left="0.7086614173228347" right="0.7874015748031497" top="0.7480314960629921" bottom="0.7480314960629921" header="0.31496062992125984" footer="0.31496062992125984"/>
  <pageSetup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815"/>
  <sheetViews>
    <sheetView view="pageBreakPreview" zoomScale="6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49" sqref="D49"/>
    </sheetView>
  </sheetViews>
  <sheetFormatPr defaultColWidth="9.140625" defaultRowHeight="15"/>
  <cols>
    <col min="1" max="1" width="3.28125" style="37" customWidth="1"/>
    <col min="2" max="2" width="10.57421875" style="205" customWidth="1"/>
    <col min="3" max="3" width="4.57421875" style="208" customWidth="1"/>
    <col min="4" max="4" width="35.421875" style="193" bestFit="1" customWidth="1"/>
    <col min="5" max="5" width="13.421875" style="39" customWidth="1"/>
    <col min="6" max="6" width="6.421875" style="37" customWidth="1"/>
    <col min="7" max="7" width="7.8515625" style="45" customWidth="1"/>
    <col min="8" max="8" width="13.421875" style="42" customWidth="1"/>
    <col min="9" max="9" width="18.57421875" style="43" bestFit="1" customWidth="1"/>
    <col min="10" max="10" width="7.8515625" style="44" bestFit="1" customWidth="1"/>
    <col min="11" max="11" width="7.421875" style="45" bestFit="1" customWidth="1"/>
    <col min="12" max="12" width="18.57421875" style="42" bestFit="1" customWidth="1"/>
    <col min="13" max="13" width="4.7109375" style="37" customWidth="1"/>
    <col min="14" max="14" width="17.00390625" style="86" customWidth="1"/>
    <col min="15" max="19" width="9.00390625" style="86" customWidth="1"/>
    <col min="20" max="16384" width="9.00390625" style="37" customWidth="1"/>
  </cols>
  <sheetData>
    <row r="1" spans="2:19" ht="18.75">
      <c r="B1" s="195" t="s">
        <v>1338</v>
      </c>
      <c r="C1" s="206"/>
      <c r="D1" s="38"/>
      <c r="F1" s="40"/>
      <c r="G1" s="41"/>
      <c r="N1" s="37"/>
      <c r="O1" s="37"/>
      <c r="P1" s="37"/>
      <c r="Q1" s="37"/>
      <c r="R1" s="37"/>
      <c r="S1" s="37"/>
    </row>
    <row r="2" spans="1:19" ht="14.25">
      <c r="A2" s="46"/>
      <c r="B2" s="196"/>
      <c r="C2" s="47"/>
      <c r="D2" s="48"/>
      <c r="E2" s="49"/>
      <c r="F2" s="46"/>
      <c r="G2" s="50"/>
      <c r="H2" s="51"/>
      <c r="I2" s="52"/>
      <c r="J2" s="53"/>
      <c r="K2" s="50"/>
      <c r="L2" s="51"/>
      <c r="N2" s="37"/>
      <c r="O2" s="37"/>
      <c r="P2" s="37"/>
      <c r="Q2" s="37"/>
      <c r="R2" s="37"/>
      <c r="S2" s="37"/>
    </row>
    <row r="3" spans="1:19" ht="16.5" customHeight="1">
      <c r="A3" s="54"/>
      <c r="B3" s="197" t="s">
        <v>821</v>
      </c>
      <c r="C3" s="207"/>
      <c r="D3" s="55" t="s">
        <v>1302</v>
      </c>
      <c r="E3" s="56"/>
      <c r="F3" s="54"/>
      <c r="G3" s="57"/>
      <c r="H3" s="58"/>
      <c r="I3" s="56"/>
      <c r="J3" s="59"/>
      <c r="K3" s="57"/>
      <c r="L3" s="58"/>
      <c r="N3" s="37"/>
      <c r="O3" s="37"/>
      <c r="P3" s="37"/>
      <c r="Q3" s="37"/>
      <c r="R3" s="37"/>
      <c r="S3" s="37"/>
    </row>
    <row r="4" spans="1:19" ht="16.5" customHeight="1">
      <c r="A4" s="54"/>
      <c r="B4" s="197"/>
      <c r="C4" s="207"/>
      <c r="D4" s="55"/>
      <c r="E4" s="56"/>
      <c r="F4" s="54"/>
      <c r="G4" s="57"/>
      <c r="H4" s="58"/>
      <c r="I4" s="56"/>
      <c r="J4" s="59"/>
      <c r="K4" s="57"/>
      <c r="L4" s="58"/>
      <c r="N4" s="37"/>
      <c r="O4" s="37"/>
      <c r="P4" s="37"/>
      <c r="Q4" s="37"/>
      <c r="R4" s="37"/>
      <c r="S4" s="37"/>
    </row>
    <row r="5" spans="2:19" ht="15" thickBot="1">
      <c r="B5" s="196" t="s">
        <v>822</v>
      </c>
      <c r="C5" s="60"/>
      <c r="D5" s="61"/>
      <c r="E5" s="43"/>
      <c r="F5" s="60"/>
      <c r="G5" s="62"/>
      <c r="H5" s="63"/>
      <c r="J5" s="64"/>
      <c r="K5" s="65"/>
      <c r="L5" s="66"/>
      <c r="N5" s="37"/>
      <c r="O5" s="37"/>
      <c r="P5" s="37"/>
      <c r="Q5" s="37"/>
      <c r="R5" s="37"/>
      <c r="S5" s="37"/>
    </row>
    <row r="6" spans="2:19" ht="15" customHeight="1" thickBot="1">
      <c r="B6" s="394" t="s">
        <v>823</v>
      </c>
      <c r="C6" s="396" t="s">
        <v>824</v>
      </c>
      <c r="D6" s="398" t="s">
        <v>825</v>
      </c>
      <c r="E6" s="390" t="s">
        <v>4</v>
      </c>
      <c r="F6" s="376"/>
      <c r="G6" s="376"/>
      <c r="H6" s="377"/>
      <c r="I6" s="390" t="s">
        <v>826</v>
      </c>
      <c r="J6" s="376"/>
      <c r="K6" s="376"/>
      <c r="L6" s="377"/>
      <c r="N6" s="37"/>
      <c r="O6" s="37"/>
      <c r="P6" s="37"/>
      <c r="Q6" s="37"/>
      <c r="R6" s="37"/>
      <c r="S6" s="37"/>
    </row>
    <row r="7" spans="2:19" ht="15" customHeight="1">
      <c r="B7" s="395"/>
      <c r="C7" s="397"/>
      <c r="D7" s="399"/>
      <c r="E7" s="319">
        <v>2016</v>
      </c>
      <c r="F7" s="11" t="s">
        <v>6</v>
      </c>
      <c r="G7" s="357" t="s">
        <v>7</v>
      </c>
      <c r="H7" s="360">
        <v>2015</v>
      </c>
      <c r="I7" s="320">
        <v>2016</v>
      </c>
      <c r="J7" s="67" t="s">
        <v>7</v>
      </c>
      <c r="K7" s="366" t="s">
        <v>8</v>
      </c>
      <c r="L7" s="373">
        <v>2015</v>
      </c>
      <c r="N7" s="37"/>
      <c r="O7" s="37"/>
      <c r="P7" s="37"/>
      <c r="Q7" s="37"/>
      <c r="R7" s="37"/>
      <c r="S7" s="37"/>
    </row>
    <row r="8" spans="2:19" ht="15" customHeight="1">
      <c r="B8" s="198" t="s">
        <v>9</v>
      </c>
      <c r="C8" s="68">
        <v>1</v>
      </c>
      <c r="D8" s="69" t="s">
        <v>10</v>
      </c>
      <c r="E8" s="287">
        <v>0</v>
      </c>
      <c r="F8" s="68"/>
      <c r="G8" s="18">
        <f aca="true" t="shared" si="0" ref="G8:G71">IF(F8="","",E8/H8*100)</f>
      </c>
      <c r="H8" s="361">
        <v>0</v>
      </c>
      <c r="I8" s="287">
        <v>284477683</v>
      </c>
      <c r="J8" s="19">
        <f aca="true" t="shared" si="1" ref="J8:J71">I8/L8*100</f>
        <v>86.00445442488798</v>
      </c>
      <c r="K8" s="367">
        <f aca="true" t="shared" si="2" ref="K8:K71">I8/7322046664*100</f>
        <v>3.8852208413076563</v>
      </c>
      <c r="L8" s="361">
        <v>330770871</v>
      </c>
      <c r="N8" s="37"/>
      <c r="O8" s="37"/>
      <c r="P8" s="37"/>
      <c r="Q8" s="37"/>
      <c r="R8" s="37"/>
      <c r="S8" s="37"/>
    </row>
    <row r="9" spans="2:19" ht="15" customHeight="1">
      <c r="B9" s="199" t="s">
        <v>11</v>
      </c>
      <c r="C9" s="70">
        <v>2</v>
      </c>
      <c r="D9" s="71" t="s">
        <v>12</v>
      </c>
      <c r="E9" s="291">
        <v>1236136</v>
      </c>
      <c r="F9" s="70" t="s">
        <v>13</v>
      </c>
      <c r="G9" s="22">
        <f t="shared" si="0"/>
        <v>95.40228554405348</v>
      </c>
      <c r="H9" s="362">
        <v>1295709</v>
      </c>
      <c r="I9" s="291">
        <v>229243</v>
      </c>
      <c r="J9" s="23">
        <f t="shared" si="1"/>
        <v>96.16583397306016</v>
      </c>
      <c r="K9" s="368">
        <f t="shared" si="2"/>
        <v>0.003130859587758563</v>
      </c>
      <c r="L9" s="362">
        <v>238383</v>
      </c>
      <c r="N9" s="37"/>
      <c r="O9" s="37"/>
      <c r="P9" s="37"/>
      <c r="Q9" s="37"/>
      <c r="R9" s="37"/>
      <c r="S9" s="37"/>
    </row>
    <row r="10" spans="2:19" ht="15" customHeight="1">
      <c r="B10" s="199" t="s">
        <v>14</v>
      </c>
      <c r="C10" s="70">
        <v>2</v>
      </c>
      <c r="D10" s="71" t="s">
        <v>15</v>
      </c>
      <c r="E10" s="291">
        <v>40378</v>
      </c>
      <c r="F10" s="70" t="s">
        <v>16</v>
      </c>
      <c r="G10" s="22">
        <f t="shared" si="0"/>
        <v>95.93708420452386</v>
      </c>
      <c r="H10" s="362">
        <v>42088</v>
      </c>
      <c r="I10" s="291">
        <v>17198694</v>
      </c>
      <c r="J10" s="23">
        <f t="shared" si="1"/>
        <v>82.12885563372716</v>
      </c>
      <c r="K10" s="368">
        <f t="shared" si="2"/>
        <v>0.23488916131278018</v>
      </c>
      <c r="L10" s="362">
        <v>20941110</v>
      </c>
      <c r="N10" s="37"/>
      <c r="O10" s="37"/>
      <c r="P10" s="37"/>
      <c r="Q10" s="37"/>
      <c r="R10" s="37"/>
      <c r="S10" s="37"/>
    </row>
    <row r="11" spans="2:19" ht="15" customHeight="1">
      <c r="B11" s="82" t="s">
        <v>827</v>
      </c>
      <c r="C11" s="72">
        <v>3</v>
      </c>
      <c r="D11" s="73" t="s">
        <v>828</v>
      </c>
      <c r="E11" s="295">
        <v>3455</v>
      </c>
      <c r="F11" s="72" t="s">
        <v>16</v>
      </c>
      <c r="G11" s="358">
        <f t="shared" si="0"/>
        <v>68.75621890547264</v>
      </c>
      <c r="H11" s="363">
        <v>5025</v>
      </c>
      <c r="I11" s="295">
        <v>1420812</v>
      </c>
      <c r="J11" s="29">
        <f t="shared" si="1"/>
        <v>47.509135266139864</v>
      </c>
      <c r="K11" s="369">
        <f t="shared" si="2"/>
        <v>0.019404574502176378</v>
      </c>
      <c r="L11" s="363">
        <v>2990608</v>
      </c>
      <c r="N11" s="37"/>
      <c r="O11" s="37"/>
      <c r="P11" s="37"/>
      <c r="Q11" s="37"/>
      <c r="R11" s="37"/>
      <c r="S11" s="37"/>
    </row>
    <row r="12" spans="2:19" ht="15" customHeight="1">
      <c r="B12" s="82" t="s">
        <v>829</v>
      </c>
      <c r="C12" s="72">
        <v>3</v>
      </c>
      <c r="D12" s="73" t="s">
        <v>830</v>
      </c>
      <c r="E12" s="295">
        <v>37</v>
      </c>
      <c r="F12" s="72" t="s">
        <v>16</v>
      </c>
      <c r="G12" s="358">
        <f t="shared" si="0"/>
        <v>63.793103448275865</v>
      </c>
      <c r="H12" s="363">
        <v>58</v>
      </c>
      <c r="I12" s="295">
        <v>16777</v>
      </c>
      <c r="J12" s="29">
        <f t="shared" si="1"/>
        <v>49.485296286464326</v>
      </c>
      <c r="K12" s="369">
        <f t="shared" si="2"/>
        <v>0.00022912992459453685</v>
      </c>
      <c r="L12" s="363">
        <v>33903</v>
      </c>
      <c r="N12" s="37"/>
      <c r="O12" s="37"/>
      <c r="P12" s="37"/>
      <c r="Q12" s="37"/>
      <c r="R12" s="37"/>
      <c r="S12" s="37"/>
    </row>
    <row r="13" spans="2:19" ht="15" customHeight="1">
      <c r="B13" s="82" t="s">
        <v>831</v>
      </c>
      <c r="C13" s="72">
        <v>3</v>
      </c>
      <c r="D13" s="73" t="s">
        <v>832</v>
      </c>
      <c r="E13" s="295">
        <v>3227</v>
      </c>
      <c r="F13" s="72" t="s">
        <v>16</v>
      </c>
      <c r="G13" s="358">
        <f t="shared" si="0"/>
        <v>114.23008849557522</v>
      </c>
      <c r="H13" s="363">
        <v>2825</v>
      </c>
      <c r="I13" s="295">
        <v>1697434</v>
      </c>
      <c r="J13" s="29">
        <f t="shared" si="1"/>
        <v>114.2559243747821</v>
      </c>
      <c r="K13" s="369">
        <f t="shared" si="2"/>
        <v>0.023182507267342375</v>
      </c>
      <c r="L13" s="363">
        <v>1485642</v>
      </c>
      <c r="N13" s="37"/>
      <c r="O13" s="37"/>
      <c r="P13" s="37"/>
      <c r="Q13" s="37"/>
      <c r="R13" s="37"/>
      <c r="S13" s="37"/>
    </row>
    <row r="14" spans="2:19" ht="15" customHeight="1">
      <c r="B14" s="82" t="s">
        <v>833</v>
      </c>
      <c r="C14" s="72">
        <v>4</v>
      </c>
      <c r="D14" s="73" t="s">
        <v>834</v>
      </c>
      <c r="E14" s="295">
        <v>3227</v>
      </c>
      <c r="F14" s="72" t="s">
        <v>16</v>
      </c>
      <c r="G14" s="358">
        <f t="shared" si="0"/>
        <v>114.23008849557522</v>
      </c>
      <c r="H14" s="363">
        <v>2825</v>
      </c>
      <c r="I14" s="295">
        <v>1697434</v>
      </c>
      <c r="J14" s="29">
        <f t="shared" si="1"/>
        <v>114.2559243747821</v>
      </c>
      <c r="K14" s="369">
        <f t="shared" si="2"/>
        <v>0.023182507267342375</v>
      </c>
      <c r="L14" s="363">
        <v>1485642</v>
      </c>
      <c r="N14" s="37"/>
      <c r="O14" s="37"/>
      <c r="P14" s="37"/>
      <c r="Q14" s="37"/>
      <c r="R14" s="37"/>
      <c r="S14" s="37"/>
    </row>
    <row r="15" spans="2:19" ht="15" customHeight="1">
      <c r="B15" s="82" t="s">
        <v>835</v>
      </c>
      <c r="C15" s="72">
        <v>3</v>
      </c>
      <c r="D15" s="73" t="s">
        <v>836</v>
      </c>
      <c r="E15" s="295">
        <v>6379</v>
      </c>
      <c r="F15" s="72" t="s">
        <v>16</v>
      </c>
      <c r="G15" s="358">
        <f t="shared" si="0"/>
        <v>69.9528457067661</v>
      </c>
      <c r="H15" s="363">
        <v>9119</v>
      </c>
      <c r="I15" s="295">
        <v>1538068</v>
      </c>
      <c r="J15" s="29">
        <f t="shared" si="1"/>
        <v>54.3346961153823</v>
      </c>
      <c r="K15" s="369">
        <f t="shared" si="2"/>
        <v>0.021005984673140018</v>
      </c>
      <c r="L15" s="363">
        <v>2830729</v>
      </c>
      <c r="N15" s="37"/>
      <c r="O15" s="37"/>
      <c r="P15" s="37"/>
      <c r="Q15" s="37"/>
      <c r="R15" s="37"/>
      <c r="S15" s="37"/>
    </row>
    <row r="16" spans="2:19" ht="15" customHeight="1">
      <c r="B16" s="199" t="s">
        <v>17</v>
      </c>
      <c r="C16" s="70">
        <v>2</v>
      </c>
      <c r="D16" s="71" t="s">
        <v>18</v>
      </c>
      <c r="E16" s="291">
        <v>19467</v>
      </c>
      <c r="F16" s="70" t="s">
        <v>16</v>
      </c>
      <c r="G16" s="22">
        <f t="shared" si="0"/>
        <v>93.7987857762359</v>
      </c>
      <c r="H16" s="362">
        <v>20754</v>
      </c>
      <c r="I16" s="291">
        <v>6596789</v>
      </c>
      <c r="J16" s="23">
        <f t="shared" si="1"/>
        <v>77.70451151723236</v>
      </c>
      <c r="K16" s="368">
        <f t="shared" si="2"/>
        <v>0.09009487787662097</v>
      </c>
      <c r="L16" s="362">
        <v>8489583</v>
      </c>
      <c r="N16" s="37"/>
      <c r="O16" s="37"/>
      <c r="P16" s="37"/>
      <c r="Q16" s="37"/>
      <c r="R16" s="37"/>
      <c r="S16" s="37"/>
    </row>
    <row r="17" spans="2:19" ht="15" customHeight="1">
      <c r="B17" s="82" t="s">
        <v>19</v>
      </c>
      <c r="C17" s="72">
        <v>3</v>
      </c>
      <c r="D17" s="73" t="s">
        <v>20</v>
      </c>
      <c r="E17" s="295">
        <v>4509</v>
      </c>
      <c r="F17" s="72" t="s">
        <v>16</v>
      </c>
      <c r="G17" s="358">
        <f t="shared" si="0"/>
        <v>100</v>
      </c>
      <c r="H17" s="363">
        <v>4509</v>
      </c>
      <c r="I17" s="295">
        <v>693129</v>
      </c>
      <c r="J17" s="29">
        <f t="shared" si="1"/>
        <v>63.30199569663073</v>
      </c>
      <c r="K17" s="369">
        <f t="shared" si="2"/>
        <v>0.00946632863469552</v>
      </c>
      <c r="L17" s="363">
        <v>1094956</v>
      </c>
      <c r="N17" s="37"/>
      <c r="O17" s="37"/>
      <c r="P17" s="37"/>
      <c r="Q17" s="37"/>
      <c r="R17" s="37"/>
      <c r="S17" s="37"/>
    </row>
    <row r="18" spans="2:19" ht="15" customHeight="1">
      <c r="B18" s="82" t="s">
        <v>837</v>
      </c>
      <c r="C18" s="72">
        <v>4</v>
      </c>
      <c r="D18" s="73" t="s">
        <v>838</v>
      </c>
      <c r="E18" s="295">
        <v>722</v>
      </c>
      <c r="F18" s="72" t="s">
        <v>16</v>
      </c>
      <c r="G18" s="358">
        <f t="shared" si="0"/>
        <v>75.84033613445378</v>
      </c>
      <c r="H18" s="363">
        <v>952</v>
      </c>
      <c r="I18" s="295">
        <v>132064</v>
      </c>
      <c r="J18" s="29">
        <f t="shared" si="1"/>
        <v>48.189043035314214</v>
      </c>
      <c r="K18" s="369">
        <f t="shared" si="2"/>
        <v>0.0018036487072571328</v>
      </c>
      <c r="L18" s="363">
        <v>274054</v>
      </c>
      <c r="N18" s="37"/>
      <c r="O18" s="37"/>
      <c r="P18" s="37"/>
      <c r="Q18" s="37"/>
      <c r="R18" s="37"/>
      <c r="S18" s="37"/>
    </row>
    <row r="19" spans="2:19" ht="15" customHeight="1">
      <c r="B19" s="82" t="s">
        <v>839</v>
      </c>
      <c r="C19" s="72">
        <v>3</v>
      </c>
      <c r="D19" s="73" t="s">
        <v>840</v>
      </c>
      <c r="E19" s="295">
        <v>238</v>
      </c>
      <c r="F19" s="72" t="s">
        <v>16</v>
      </c>
      <c r="G19" s="358">
        <f t="shared" si="0"/>
        <v>119.59798994974875</v>
      </c>
      <c r="H19" s="363">
        <v>199</v>
      </c>
      <c r="I19" s="295">
        <v>109715</v>
      </c>
      <c r="J19" s="29">
        <f t="shared" si="1"/>
        <v>106.72665369649805</v>
      </c>
      <c r="K19" s="369">
        <f t="shared" si="2"/>
        <v>0.0014984198412642076</v>
      </c>
      <c r="L19" s="363">
        <v>102800</v>
      </c>
      <c r="N19" s="37"/>
      <c r="O19" s="37"/>
      <c r="P19" s="37"/>
      <c r="Q19" s="37"/>
      <c r="R19" s="37"/>
      <c r="S19" s="37"/>
    </row>
    <row r="20" spans="2:19" ht="15" customHeight="1">
      <c r="B20" s="200" t="s">
        <v>841</v>
      </c>
      <c r="C20" s="72">
        <v>3</v>
      </c>
      <c r="D20" s="73" t="s">
        <v>842</v>
      </c>
      <c r="E20" s="295">
        <v>11045</v>
      </c>
      <c r="F20" s="72" t="s">
        <v>16</v>
      </c>
      <c r="G20" s="358">
        <f t="shared" si="0"/>
        <v>91.76636756397474</v>
      </c>
      <c r="H20" s="363">
        <v>12036</v>
      </c>
      <c r="I20" s="295">
        <v>3937024</v>
      </c>
      <c r="J20" s="29">
        <f t="shared" si="1"/>
        <v>78.4931167917425</v>
      </c>
      <c r="K20" s="369">
        <f t="shared" si="2"/>
        <v>0.05376944699570137</v>
      </c>
      <c r="L20" s="363">
        <v>5015757</v>
      </c>
      <c r="N20" s="37"/>
      <c r="O20" s="37"/>
      <c r="P20" s="37"/>
      <c r="Q20" s="37"/>
      <c r="R20" s="37"/>
      <c r="S20" s="37"/>
    </row>
    <row r="21" spans="2:19" ht="15" customHeight="1">
      <c r="B21" s="199" t="s">
        <v>21</v>
      </c>
      <c r="C21" s="70">
        <v>2</v>
      </c>
      <c r="D21" s="71" t="s">
        <v>22</v>
      </c>
      <c r="E21" s="291">
        <v>57098</v>
      </c>
      <c r="F21" s="70" t="s">
        <v>16</v>
      </c>
      <c r="G21" s="22">
        <f t="shared" si="0"/>
        <v>101.4047986928801</v>
      </c>
      <c r="H21" s="362">
        <v>56307</v>
      </c>
      <c r="I21" s="291">
        <v>37728368</v>
      </c>
      <c r="J21" s="23">
        <f t="shared" si="1"/>
        <v>94.3263862140811</v>
      </c>
      <c r="K21" s="368">
        <f t="shared" si="2"/>
        <v>0.5152707942370469</v>
      </c>
      <c r="L21" s="362">
        <v>39997682</v>
      </c>
      <c r="N21" s="37"/>
      <c r="O21" s="37"/>
      <c r="P21" s="37"/>
      <c r="Q21" s="37"/>
      <c r="R21" s="37"/>
      <c r="S21" s="37"/>
    </row>
    <row r="22" spans="2:19" ht="15" customHeight="1">
      <c r="B22" s="82" t="s">
        <v>23</v>
      </c>
      <c r="C22" s="72">
        <v>3</v>
      </c>
      <c r="D22" s="73" t="s">
        <v>843</v>
      </c>
      <c r="E22" s="295">
        <v>45448042</v>
      </c>
      <c r="F22" s="72" t="s">
        <v>33</v>
      </c>
      <c r="G22" s="358">
        <f t="shared" si="0"/>
        <v>101.70356901142917</v>
      </c>
      <c r="H22" s="363">
        <v>44686772</v>
      </c>
      <c r="I22" s="295">
        <v>31462813</v>
      </c>
      <c r="J22" s="29">
        <f t="shared" si="1"/>
        <v>95.66153814439473</v>
      </c>
      <c r="K22" s="369">
        <f t="shared" si="2"/>
        <v>0.42969970615855124</v>
      </c>
      <c r="L22" s="363">
        <v>32889721</v>
      </c>
      <c r="N22" s="37"/>
      <c r="O22" s="37"/>
      <c r="P22" s="37"/>
      <c r="Q22" s="37"/>
      <c r="R22" s="37"/>
      <c r="S22" s="37"/>
    </row>
    <row r="23" spans="2:19" ht="15" customHeight="1">
      <c r="B23" s="82" t="s">
        <v>25</v>
      </c>
      <c r="C23" s="72">
        <v>4</v>
      </c>
      <c r="D23" s="73" t="s">
        <v>844</v>
      </c>
      <c r="E23" s="295">
        <v>197696</v>
      </c>
      <c r="F23" s="72" t="s">
        <v>33</v>
      </c>
      <c r="G23" s="358">
        <f t="shared" si="0"/>
        <v>161.58234572946466</v>
      </c>
      <c r="H23" s="363">
        <v>122350</v>
      </c>
      <c r="I23" s="295">
        <v>174829</v>
      </c>
      <c r="J23" s="29">
        <f t="shared" si="1"/>
        <v>161.1193541549549</v>
      </c>
      <c r="K23" s="369">
        <f t="shared" si="2"/>
        <v>0.0023877067167514024</v>
      </c>
      <c r="L23" s="363">
        <v>108509</v>
      </c>
      <c r="N23" s="37"/>
      <c r="O23" s="37"/>
      <c r="P23" s="37"/>
      <c r="Q23" s="37"/>
      <c r="R23" s="37"/>
      <c r="S23" s="37"/>
    </row>
    <row r="24" spans="2:19" ht="15" customHeight="1">
      <c r="B24" s="82" t="s">
        <v>34</v>
      </c>
      <c r="C24" s="72">
        <v>4</v>
      </c>
      <c r="D24" s="73" t="s">
        <v>845</v>
      </c>
      <c r="E24" s="295">
        <v>2762043</v>
      </c>
      <c r="F24" s="72" t="s">
        <v>33</v>
      </c>
      <c r="G24" s="358">
        <f t="shared" si="0"/>
        <v>145.2570778854012</v>
      </c>
      <c r="H24" s="363">
        <v>1901486</v>
      </c>
      <c r="I24" s="295">
        <v>2785320</v>
      </c>
      <c r="J24" s="29">
        <f t="shared" si="1"/>
        <v>148.74277398769075</v>
      </c>
      <c r="K24" s="369">
        <f t="shared" si="2"/>
        <v>0.03804018367834865</v>
      </c>
      <c r="L24" s="363">
        <v>1872575</v>
      </c>
      <c r="N24" s="37"/>
      <c r="O24" s="37"/>
      <c r="P24" s="37"/>
      <c r="Q24" s="37"/>
      <c r="R24" s="37"/>
      <c r="S24" s="37"/>
    </row>
    <row r="25" spans="2:19" ht="15" customHeight="1">
      <c r="B25" s="82" t="s">
        <v>846</v>
      </c>
      <c r="C25" s="72">
        <v>4</v>
      </c>
      <c r="D25" s="73" t="s">
        <v>847</v>
      </c>
      <c r="E25" s="295">
        <v>94978</v>
      </c>
      <c r="F25" s="72" t="s">
        <v>33</v>
      </c>
      <c r="G25" s="358">
        <f t="shared" si="0"/>
        <v>125.27434842249656</v>
      </c>
      <c r="H25" s="363">
        <v>75816</v>
      </c>
      <c r="I25" s="295">
        <v>51653</v>
      </c>
      <c r="J25" s="29">
        <f t="shared" si="1"/>
        <v>97.44378207063085</v>
      </c>
      <c r="K25" s="369">
        <f t="shared" si="2"/>
        <v>0.0007054448348978727</v>
      </c>
      <c r="L25" s="363">
        <v>53008</v>
      </c>
      <c r="N25" s="37"/>
      <c r="O25" s="37"/>
      <c r="P25" s="37"/>
      <c r="Q25" s="37"/>
      <c r="R25" s="37"/>
      <c r="S25" s="37"/>
    </row>
    <row r="26" spans="2:19" ht="17.25" customHeight="1">
      <c r="B26" s="82" t="s">
        <v>848</v>
      </c>
      <c r="C26" s="72">
        <v>4</v>
      </c>
      <c r="D26" s="73" t="s">
        <v>849</v>
      </c>
      <c r="E26" s="295">
        <v>71757</v>
      </c>
      <c r="F26" s="72" t="s">
        <v>33</v>
      </c>
      <c r="G26" s="358">
        <f t="shared" si="0"/>
        <v>101.93045256967528</v>
      </c>
      <c r="H26" s="363">
        <v>70398</v>
      </c>
      <c r="I26" s="295">
        <v>86076</v>
      </c>
      <c r="J26" s="29">
        <f t="shared" si="1"/>
        <v>82.0029152019206</v>
      </c>
      <c r="K26" s="369">
        <f t="shared" si="2"/>
        <v>0.0011755729504321008</v>
      </c>
      <c r="L26" s="363">
        <v>104967</v>
      </c>
      <c r="N26" s="37"/>
      <c r="O26" s="37"/>
      <c r="P26" s="37"/>
      <c r="Q26" s="37"/>
      <c r="R26" s="37"/>
      <c r="S26" s="37"/>
    </row>
    <row r="27" spans="2:19" ht="15" customHeight="1">
      <c r="B27" s="82" t="s">
        <v>850</v>
      </c>
      <c r="C27" s="72">
        <v>5</v>
      </c>
      <c r="D27" s="73" t="s">
        <v>851</v>
      </c>
      <c r="E27" s="295">
        <v>71757</v>
      </c>
      <c r="F27" s="72" t="s">
        <v>33</v>
      </c>
      <c r="G27" s="358">
        <f t="shared" si="0"/>
        <v>101.93045256967528</v>
      </c>
      <c r="H27" s="363">
        <v>70398</v>
      </c>
      <c r="I27" s="295">
        <v>86076</v>
      </c>
      <c r="J27" s="29">
        <f t="shared" si="1"/>
        <v>82.0029152019206</v>
      </c>
      <c r="K27" s="369">
        <f t="shared" si="2"/>
        <v>0.0011755729504321008</v>
      </c>
      <c r="L27" s="363">
        <v>104967</v>
      </c>
      <c r="N27" s="37"/>
      <c r="O27" s="37"/>
      <c r="P27" s="37"/>
      <c r="Q27" s="37"/>
      <c r="R27" s="37"/>
      <c r="S27" s="37"/>
    </row>
    <row r="28" spans="2:19" ht="15" customHeight="1">
      <c r="B28" s="82" t="s">
        <v>852</v>
      </c>
      <c r="C28" s="72">
        <v>4</v>
      </c>
      <c r="D28" s="73" t="s">
        <v>853</v>
      </c>
      <c r="E28" s="295">
        <v>2627</v>
      </c>
      <c r="F28" s="72" t="s">
        <v>33</v>
      </c>
      <c r="G28" s="358">
        <f t="shared" si="0"/>
        <v>211.51368760064412</v>
      </c>
      <c r="H28" s="363">
        <v>1242</v>
      </c>
      <c r="I28" s="295">
        <v>4040847</v>
      </c>
      <c r="J28" s="29">
        <f t="shared" si="1"/>
        <v>183.01567445256268</v>
      </c>
      <c r="K28" s="369">
        <f t="shared" si="2"/>
        <v>0.055187397532816374</v>
      </c>
      <c r="L28" s="363">
        <v>2207924</v>
      </c>
      <c r="N28" s="37"/>
      <c r="O28" s="37"/>
      <c r="P28" s="37"/>
      <c r="Q28" s="37"/>
      <c r="R28" s="37"/>
      <c r="S28" s="37"/>
    </row>
    <row r="29" spans="2:19" ht="15" customHeight="1">
      <c r="B29" s="82" t="s">
        <v>854</v>
      </c>
      <c r="C29" s="72">
        <v>4</v>
      </c>
      <c r="D29" s="73" t="s">
        <v>855</v>
      </c>
      <c r="E29" s="295">
        <v>123775</v>
      </c>
      <c r="F29" s="72" t="s">
        <v>33</v>
      </c>
      <c r="G29" s="358">
        <f t="shared" si="0"/>
        <v>7.053329496337284</v>
      </c>
      <c r="H29" s="363">
        <v>1754845</v>
      </c>
      <c r="I29" s="295">
        <v>377854</v>
      </c>
      <c r="J29" s="29">
        <f t="shared" si="1"/>
        <v>8.299277771701004</v>
      </c>
      <c r="K29" s="369">
        <f t="shared" si="2"/>
        <v>0.0051604970213830915</v>
      </c>
      <c r="L29" s="363">
        <v>4552854</v>
      </c>
      <c r="N29" s="37"/>
      <c r="O29" s="37"/>
      <c r="P29" s="37"/>
      <c r="Q29" s="37"/>
      <c r="R29" s="37"/>
      <c r="S29" s="37"/>
    </row>
    <row r="30" spans="2:19" ht="15" customHeight="1">
      <c r="B30" s="82" t="s">
        <v>856</v>
      </c>
      <c r="C30" s="72">
        <v>4</v>
      </c>
      <c r="D30" s="73" t="s">
        <v>857</v>
      </c>
      <c r="E30" s="295">
        <v>19157324</v>
      </c>
      <c r="F30" s="72" t="s">
        <v>33</v>
      </c>
      <c r="G30" s="358">
        <f t="shared" si="0"/>
        <v>108.26144564137647</v>
      </c>
      <c r="H30" s="363">
        <v>17695426</v>
      </c>
      <c r="I30" s="295">
        <v>17441600</v>
      </c>
      <c r="J30" s="29">
        <f t="shared" si="1"/>
        <v>102.932128036293</v>
      </c>
      <c r="K30" s="369">
        <f t="shared" si="2"/>
        <v>0.23820662173261453</v>
      </c>
      <c r="L30" s="363">
        <v>16944758</v>
      </c>
      <c r="N30" s="37"/>
      <c r="O30" s="37"/>
      <c r="P30" s="37"/>
      <c r="Q30" s="37"/>
      <c r="R30" s="37"/>
      <c r="S30" s="37"/>
    </row>
    <row r="31" spans="2:19" ht="15" customHeight="1">
      <c r="B31" s="82" t="s">
        <v>858</v>
      </c>
      <c r="C31" s="72">
        <v>5</v>
      </c>
      <c r="D31" s="73" t="s">
        <v>859</v>
      </c>
      <c r="E31" s="295">
        <v>10570868</v>
      </c>
      <c r="F31" s="72" t="s">
        <v>33</v>
      </c>
      <c r="G31" s="358">
        <f t="shared" si="0"/>
        <v>106.76537966873332</v>
      </c>
      <c r="H31" s="363">
        <v>9901026</v>
      </c>
      <c r="I31" s="295">
        <v>11500311</v>
      </c>
      <c r="J31" s="29">
        <f t="shared" si="1"/>
        <v>98.91072138282738</v>
      </c>
      <c r="K31" s="369">
        <f t="shared" si="2"/>
        <v>0.1570641588033452</v>
      </c>
      <c r="L31" s="363">
        <v>11626961</v>
      </c>
      <c r="N31" s="37"/>
      <c r="O31" s="37"/>
      <c r="P31" s="37"/>
      <c r="Q31" s="37"/>
      <c r="R31" s="37"/>
      <c r="S31" s="37"/>
    </row>
    <row r="32" spans="2:19" ht="15" customHeight="1">
      <c r="B32" s="82" t="s">
        <v>860</v>
      </c>
      <c r="C32" s="72">
        <v>5</v>
      </c>
      <c r="D32" s="73" t="s">
        <v>861</v>
      </c>
      <c r="E32" s="295">
        <v>68150</v>
      </c>
      <c r="F32" s="72" t="s">
        <v>33</v>
      </c>
      <c r="G32" s="358">
        <f t="shared" si="0"/>
        <v>157.3539598245209</v>
      </c>
      <c r="H32" s="363">
        <v>43310</v>
      </c>
      <c r="I32" s="295">
        <v>71482</v>
      </c>
      <c r="J32" s="29">
        <f t="shared" si="1"/>
        <v>148.21680351662934</v>
      </c>
      <c r="K32" s="369">
        <f t="shared" si="2"/>
        <v>0.0009762570942282102</v>
      </c>
      <c r="L32" s="363">
        <v>48228</v>
      </c>
      <c r="N32" s="37"/>
      <c r="O32" s="37"/>
      <c r="P32" s="37"/>
      <c r="Q32" s="37"/>
      <c r="R32" s="37"/>
      <c r="S32" s="37"/>
    </row>
    <row r="33" spans="2:19" ht="15" customHeight="1">
      <c r="B33" s="82" t="s">
        <v>862</v>
      </c>
      <c r="C33" s="72">
        <v>5</v>
      </c>
      <c r="D33" s="73" t="s">
        <v>863</v>
      </c>
      <c r="E33" s="295">
        <v>538904</v>
      </c>
      <c r="F33" s="72" t="s">
        <v>33</v>
      </c>
      <c r="G33" s="358">
        <f t="shared" si="0"/>
        <v>107.47814155338567</v>
      </c>
      <c r="H33" s="363">
        <v>501408</v>
      </c>
      <c r="I33" s="295">
        <v>1486579</v>
      </c>
      <c r="J33" s="29">
        <f t="shared" si="1"/>
        <v>149.0902617591014</v>
      </c>
      <c r="K33" s="369">
        <f t="shared" si="2"/>
        <v>0.020302779649151934</v>
      </c>
      <c r="L33" s="363">
        <v>997100</v>
      </c>
      <c r="N33" s="37"/>
      <c r="O33" s="37"/>
      <c r="P33" s="37"/>
      <c r="Q33" s="37"/>
      <c r="R33" s="37"/>
      <c r="S33" s="37"/>
    </row>
    <row r="34" spans="2:19" ht="15" customHeight="1">
      <c r="B34" s="82" t="s">
        <v>864</v>
      </c>
      <c r="C34" s="72">
        <v>5</v>
      </c>
      <c r="D34" s="73" t="s">
        <v>865</v>
      </c>
      <c r="E34" s="295">
        <v>2605852</v>
      </c>
      <c r="F34" s="72" t="s">
        <v>33</v>
      </c>
      <c r="G34" s="358">
        <f t="shared" si="0"/>
        <v>86.62300034438421</v>
      </c>
      <c r="H34" s="363">
        <v>3008268</v>
      </c>
      <c r="I34" s="295">
        <v>871020</v>
      </c>
      <c r="J34" s="29">
        <f t="shared" si="1"/>
        <v>75.18891752888793</v>
      </c>
      <c r="K34" s="369">
        <f t="shared" si="2"/>
        <v>0.011895854260018685</v>
      </c>
      <c r="L34" s="363">
        <v>1158442</v>
      </c>
      <c r="N34" s="37"/>
      <c r="O34" s="37"/>
      <c r="P34" s="37"/>
      <c r="Q34" s="37"/>
      <c r="R34" s="37"/>
      <c r="S34" s="37"/>
    </row>
    <row r="35" spans="2:19" ht="15" customHeight="1">
      <c r="B35" s="82" t="s">
        <v>866</v>
      </c>
      <c r="C35" s="72">
        <v>5</v>
      </c>
      <c r="D35" s="73" t="s">
        <v>867</v>
      </c>
      <c r="E35" s="295">
        <v>3910980</v>
      </c>
      <c r="F35" s="72" t="s">
        <v>33</v>
      </c>
      <c r="G35" s="358">
        <f t="shared" si="0"/>
        <v>121.00781991122543</v>
      </c>
      <c r="H35" s="363">
        <v>3232006</v>
      </c>
      <c r="I35" s="295">
        <v>2786699</v>
      </c>
      <c r="J35" s="29">
        <f t="shared" si="1"/>
        <v>113.69761572338182</v>
      </c>
      <c r="K35" s="369">
        <f t="shared" si="2"/>
        <v>0.0380590172103279</v>
      </c>
      <c r="L35" s="363">
        <v>2450974</v>
      </c>
      <c r="N35" s="37"/>
      <c r="O35" s="37"/>
      <c r="P35" s="37"/>
      <c r="Q35" s="37"/>
      <c r="R35" s="37"/>
      <c r="S35" s="37"/>
    </row>
    <row r="36" spans="2:19" ht="15" customHeight="1">
      <c r="B36" s="321" t="s">
        <v>868</v>
      </c>
      <c r="C36" s="131">
        <v>5</v>
      </c>
      <c r="D36" s="322" t="s">
        <v>869</v>
      </c>
      <c r="E36" s="295">
        <v>0</v>
      </c>
      <c r="F36" s="83" t="s">
        <v>33</v>
      </c>
      <c r="G36" s="358" t="s">
        <v>931</v>
      </c>
      <c r="H36" s="363">
        <v>1845</v>
      </c>
      <c r="I36" s="295">
        <v>0</v>
      </c>
      <c r="J36" s="29" t="s">
        <v>931</v>
      </c>
      <c r="K36" s="369">
        <f t="shared" si="2"/>
        <v>0</v>
      </c>
      <c r="L36" s="363">
        <v>4650</v>
      </c>
      <c r="N36" s="37"/>
      <c r="O36" s="37"/>
      <c r="P36" s="37"/>
      <c r="Q36" s="37"/>
      <c r="R36" s="37"/>
      <c r="S36" s="37"/>
    </row>
    <row r="37" spans="2:19" ht="15" customHeight="1">
      <c r="B37" s="82" t="s">
        <v>870</v>
      </c>
      <c r="C37" s="72">
        <v>4</v>
      </c>
      <c r="D37" s="73" t="s">
        <v>871</v>
      </c>
      <c r="E37" s="295">
        <v>1360390</v>
      </c>
      <c r="F37" s="72" t="s">
        <v>33</v>
      </c>
      <c r="G37" s="358">
        <f t="shared" si="0"/>
        <v>108.14297808745145</v>
      </c>
      <c r="H37" s="363">
        <v>1257955</v>
      </c>
      <c r="I37" s="295">
        <v>548776</v>
      </c>
      <c r="J37" s="29">
        <f t="shared" si="1"/>
        <v>103.01725351649982</v>
      </c>
      <c r="K37" s="369">
        <f t="shared" si="2"/>
        <v>0.007494844340423887</v>
      </c>
      <c r="L37" s="363">
        <v>532703</v>
      </c>
      <c r="N37" s="37"/>
      <c r="O37" s="37"/>
      <c r="P37" s="37"/>
      <c r="Q37" s="37"/>
      <c r="R37" s="37"/>
      <c r="S37" s="37"/>
    </row>
    <row r="38" spans="2:19" ht="15" customHeight="1">
      <c r="B38" s="82" t="s">
        <v>872</v>
      </c>
      <c r="C38" s="72">
        <v>3</v>
      </c>
      <c r="D38" s="73" t="s">
        <v>37</v>
      </c>
      <c r="E38" s="295">
        <v>11655</v>
      </c>
      <c r="F38" s="72" t="s">
        <v>16</v>
      </c>
      <c r="G38" s="358">
        <f t="shared" si="0"/>
        <v>100.16328635269853</v>
      </c>
      <c r="H38" s="363">
        <v>11636</v>
      </c>
      <c r="I38" s="295">
        <v>6265555</v>
      </c>
      <c r="J38" s="29">
        <f t="shared" si="1"/>
        <v>88.14841555827331</v>
      </c>
      <c r="K38" s="369">
        <f t="shared" si="2"/>
        <v>0.08557108807849576</v>
      </c>
      <c r="L38" s="363">
        <v>7107961</v>
      </c>
      <c r="N38" s="37"/>
      <c r="O38" s="37"/>
      <c r="P38" s="37"/>
      <c r="Q38" s="37"/>
      <c r="R38" s="37"/>
      <c r="S38" s="37"/>
    </row>
    <row r="39" spans="2:19" ht="15" customHeight="1">
      <c r="B39" s="199" t="s">
        <v>44</v>
      </c>
      <c r="C39" s="70">
        <v>2</v>
      </c>
      <c r="D39" s="71" t="s">
        <v>45</v>
      </c>
      <c r="E39" s="291">
        <v>3428882</v>
      </c>
      <c r="F39" s="70" t="s">
        <v>16</v>
      </c>
      <c r="G39" s="22">
        <f t="shared" si="0"/>
        <v>100.98160799234057</v>
      </c>
      <c r="H39" s="362">
        <v>3395551</v>
      </c>
      <c r="I39" s="291">
        <v>86474499</v>
      </c>
      <c r="J39" s="23">
        <f t="shared" si="1"/>
        <v>82.19912600078789</v>
      </c>
      <c r="K39" s="368">
        <f t="shared" si="2"/>
        <v>1.1810154041378287</v>
      </c>
      <c r="L39" s="362">
        <v>105201239</v>
      </c>
      <c r="N39" s="37"/>
      <c r="O39" s="37"/>
      <c r="P39" s="37"/>
      <c r="Q39" s="37"/>
      <c r="R39" s="37"/>
      <c r="S39" s="37"/>
    </row>
    <row r="40" spans="2:19" ht="15" customHeight="1">
      <c r="B40" s="82" t="s">
        <v>46</v>
      </c>
      <c r="C40" s="72">
        <v>3</v>
      </c>
      <c r="D40" s="73" t="s">
        <v>873</v>
      </c>
      <c r="E40" s="295">
        <v>574337</v>
      </c>
      <c r="F40" s="72" t="s">
        <v>16</v>
      </c>
      <c r="G40" s="358">
        <f t="shared" si="0"/>
        <v>101.91104163302678</v>
      </c>
      <c r="H40" s="363">
        <v>563567</v>
      </c>
      <c r="I40" s="295">
        <v>15770877</v>
      </c>
      <c r="J40" s="29">
        <f t="shared" si="1"/>
        <v>78.70714361108956</v>
      </c>
      <c r="K40" s="369">
        <f t="shared" si="2"/>
        <v>0.21538891683851197</v>
      </c>
      <c r="L40" s="363">
        <v>20037415</v>
      </c>
      <c r="N40" s="37"/>
      <c r="O40" s="37"/>
      <c r="P40" s="37"/>
      <c r="Q40" s="37"/>
      <c r="R40" s="37"/>
      <c r="S40" s="37"/>
    </row>
    <row r="41" spans="2:19" ht="15" customHeight="1">
      <c r="B41" s="82" t="s">
        <v>48</v>
      </c>
      <c r="C41" s="72">
        <v>3</v>
      </c>
      <c r="D41" s="73" t="s">
        <v>49</v>
      </c>
      <c r="E41" s="295">
        <v>34053</v>
      </c>
      <c r="F41" s="72" t="s">
        <v>16</v>
      </c>
      <c r="G41" s="358">
        <f t="shared" si="0"/>
        <v>65.57102420426318</v>
      </c>
      <c r="H41" s="363">
        <v>51933</v>
      </c>
      <c r="I41" s="295">
        <v>2414363</v>
      </c>
      <c r="J41" s="29">
        <f t="shared" si="1"/>
        <v>57.247189346131</v>
      </c>
      <c r="K41" s="369">
        <f t="shared" si="2"/>
        <v>0.032973881631629</v>
      </c>
      <c r="L41" s="363">
        <v>4217435</v>
      </c>
      <c r="N41" s="37"/>
      <c r="O41" s="37"/>
      <c r="P41" s="37"/>
      <c r="Q41" s="37"/>
      <c r="R41" s="37"/>
      <c r="S41" s="37"/>
    </row>
    <row r="42" spans="2:19" ht="15" customHeight="1">
      <c r="B42" s="82" t="s">
        <v>874</v>
      </c>
      <c r="C42" s="72">
        <v>3</v>
      </c>
      <c r="D42" s="73" t="s">
        <v>875</v>
      </c>
      <c r="E42" s="295">
        <v>85224</v>
      </c>
      <c r="F42" s="72" t="s">
        <v>16</v>
      </c>
      <c r="G42" s="358">
        <f t="shared" si="0"/>
        <v>127.58656825905355</v>
      </c>
      <c r="H42" s="363">
        <v>66797</v>
      </c>
      <c r="I42" s="295">
        <v>2021642</v>
      </c>
      <c r="J42" s="29">
        <f t="shared" si="1"/>
        <v>95.16376998110509</v>
      </c>
      <c r="K42" s="369">
        <f t="shared" si="2"/>
        <v>0.027610340288320236</v>
      </c>
      <c r="L42" s="363">
        <v>2124382</v>
      </c>
      <c r="N42" s="37"/>
      <c r="O42" s="37"/>
      <c r="P42" s="37"/>
      <c r="Q42" s="37"/>
      <c r="R42" s="37"/>
      <c r="S42" s="37"/>
    </row>
    <row r="43" spans="2:19" ht="15" customHeight="1">
      <c r="B43" s="82" t="s">
        <v>876</v>
      </c>
      <c r="C43" s="72">
        <v>3</v>
      </c>
      <c r="D43" s="73" t="s">
        <v>877</v>
      </c>
      <c r="E43" s="295">
        <v>2618919</v>
      </c>
      <c r="F43" s="72" t="s">
        <v>16</v>
      </c>
      <c r="G43" s="358">
        <f t="shared" si="0"/>
        <v>101.49464104122228</v>
      </c>
      <c r="H43" s="363">
        <v>2580352</v>
      </c>
      <c r="I43" s="295">
        <v>57299104</v>
      </c>
      <c r="J43" s="29">
        <f t="shared" si="1"/>
        <v>83.32193976450816</v>
      </c>
      <c r="K43" s="369">
        <f t="shared" si="2"/>
        <v>0.7825558430502786</v>
      </c>
      <c r="L43" s="363">
        <v>68768327</v>
      </c>
      <c r="N43" s="37"/>
      <c r="O43" s="37"/>
      <c r="P43" s="37"/>
      <c r="Q43" s="37"/>
      <c r="R43" s="37"/>
      <c r="S43" s="37"/>
    </row>
    <row r="44" spans="2:19" ht="15" customHeight="1">
      <c r="B44" s="82" t="s">
        <v>878</v>
      </c>
      <c r="C44" s="72">
        <v>4</v>
      </c>
      <c r="D44" s="73" t="s">
        <v>879</v>
      </c>
      <c r="E44" s="295">
        <v>942378</v>
      </c>
      <c r="F44" s="72" t="s">
        <v>16</v>
      </c>
      <c r="G44" s="358">
        <f t="shared" si="0"/>
        <v>99.78209216929469</v>
      </c>
      <c r="H44" s="363">
        <v>944436</v>
      </c>
      <c r="I44" s="295">
        <v>19990939</v>
      </c>
      <c r="J44" s="29">
        <f t="shared" si="1"/>
        <v>81.06664500665494</v>
      </c>
      <c r="K44" s="369">
        <f t="shared" si="2"/>
        <v>0.273023922372533</v>
      </c>
      <c r="L44" s="363">
        <v>24659882</v>
      </c>
      <c r="N44" s="37"/>
      <c r="O44" s="37"/>
      <c r="P44" s="37"/>
      <c r="Q44" s="37"/>
      <c r="R44" s="37"/>
      <c r="S44" s="37"/>
    </row>
    <row r="45" spans="2:19" ht="15" customHeight="1">
      <c r="B45" s="82" t="s">
        <v>880</v>
      </c>
      <c r="C45" s="72">
        <v>3</v>
      </c>
      <c r="D45" s="73" t="s">
        <v>881</v>
      </c>
      <c r="E45" s="295">
        <v>2226</v>
      </c>
      <c r="F45" s="72" t="s">
        <v>16</v>
      </c>
      <c r="G45" s="358">
        <f t="shared" si="0"/>
        <v>74.00265957446808</v>
      </c>
      <c r="H45" s="363">
        <v>3008</v>
      </c>
      <c r="I45" s="295">
        <v>110577</v>
      </c>
      <c r="J45" s="29">
        <f t="shared" si="1"/>
        <v>50.05228065887209</v>
      </c>
      <c r="K45" s="369">
        <f t="shared" si="2"/>
        <v>0.001510192505924188</v>
      </c>
      <c r="L45" s="363">
        <v>220923</v>
      </c>
      <c r="N45" s="37"/>
      <c r="O45" s="37"/>
      <c r="P45" s="37"/>
      <c r="Q45" s="37"/>
      <c r="R45" s="37"/>
      <c r="S45" s="37"/>
    </row>
    <row r="46" spans="2:19" ht="15" customHeight="1">
      <c r="B46" s="82" t="s">
        <v>882</v>
      </c>
      <c r="C46" s="72">
        <v>3</v>
      </c>
      <c r="D46" s="73" t="s">
        <v>883</v>
      </c>
      <c r="E46" s="295">
        <v>29624</v>
      </c>
      <c r="F46" s="72" t="s">
        <v>16</v>
      </c>
      <c r="G46" s="358">
        <f t="shared" si="0"/>
        <v>63.12245637212077</v>
      </c>
      <c r="H46" s="363">
        <v>46931</v>
      </c>
      <c r="I46" s="295">
        <v>623721</v>
      </c>
      <c r="J46" s="29">
        <f t="shared" si="1"/>
        <v>52.462464988350476</v>
      </c>
      <c r="K46" s="369">
        <f t="shared" si="2"/>
        <v>0.008518396954045963</v>
      </c>
      <c r="L46" s="363">
        <v>1188890</v>
      </c>
      <c r="N46" s="37"/>
      <c r="O46" s="37"/>
      <c r="P46" s="37"/>
      <c r="Q46" s="37"/>
      <c r="R46" s="37"/>
      <c r="S46" s="37"/>
    </row>
    <row r="47" spans="2:19" ht="15" customHeight="1">
      <c r="B47" s="82" t="s">
        <v>884</v>
      </c>
      <c r="C47" s="72">
        <v>3</v>
      </c>
      <c r="D47" s="73" t="s">
        <v>885</v>
      </c>
      <c r="E47" s="295">
        <v>46838</v>
      </c>
      <c r="F47" s="72" t="s">
        <v>16</v>
      </c>
      <c r="G47" s="358">
        <f t="shared" si="0"/>
        <v>101.07466551575313</v>
      </c>
      <c r="H47" s="363">
        <v>46340</v>
      </c>
      <c r="I47" s="295">
        <v>2730810</v>
      </c>
      <c r="J47" s="29">
        <f t="shared" si="1"/>
        <v>92.93024233986795</v>
      </c>
      <c r="K47" s="369">
        <f t="shared" si="2"/>
        <v>0.03729571969851625</v>
      </c>
      <c r="L47" s="363">
        <v>2938559</v>
      </c>
      <c r="N47" s="37"/>
      <c r="O47" s="37"/>
      <c r="P47" s="37"/>
      <c r="Q47" s="37"/>
      <c r="R47" s="37"/>
      <c r="S47" s="37"/>
    </row>
    <row r="48" spans="2:19" ht="15" customHeight="1">
      <c r="B48" s="199" t="s">
        <v>50</v>
      </c>
      <c r="C48" s="70">
        <v>2</v>
      </c>
      <c r="D48" s="71" t="s">
        <v>51</v>
      </c>
      <c r="E48" s="291">
        <v>389025268</v>
      </c>
      <c r="F48" s="70" t="s">
        <v>33</v>
      </c>
      <c r="G48" s="22">
        <f t="shared" si="0"/>
        <v>99.15826524028671</v>
      </c>
      <c r="H48" s="362">
        <v>392327626</v>
      </c>
      <c r="I48" s="291">
        <v>70060463</v>
      </c>
      <c r="J48" s="23">
        <f t="shared" si="1"/>
        <v>88.60599895578154</v>
      </c>
      <c r="K48" s="368">
        <f t="shared" si="2"/>
        <v>0.9568426181229266</v>
      </c>
      <c r="L48" s="362">
        <v>79069661</v>
      </c>
      <c r="N48" s="37"/>
      <c r="O48" s="37"/>
      <c r="P48" s="37"/>
      <c r="Q48" s="37"/>
      <c r="R48" s="37"/>
      <c r="S48" s="37"/>
    </row>
    <row r="49" spans="2:19" ht="15" customHeight="1">
      <c r="B49" s="82" t="s">
        <v>52</v>
      </c>
      <c r="C49" s="72">
        <v>3</v>
      </c>
      <c r="D49" s="73" t="s">
        <v>53</v>
      </c>
      <c r="E49" s="295">
        <v>168412838</v>
      </c>
      <c r="F49" s="72" t="s">
        <v>33</v>
      </c>
      <c r="G49" s="358">
        <f t="shared" si="0"/>
        <v>104.65864109597732</v>
      </c>
      <c r="H49" s="363">
        <v>160916324</v>
      </c>
      <c r="I49" s="295">
        <v>33596176</v>
      </c>
      <c r="J49" s="29">
        <f t="shared" si="1"/>
        <v>90.60958332378138</v>
      </c>
      <c r="K49" s="369">
        <f t="shared" si="2"/>
        <v>0.4588358629996297</v>
      </c>
      <c r="L49" s="363">
        <v>37077950</v>
      </c>
      <c r="N49" s="37"/>
      <c r="O49" s="37"/>
      <c r="P49" s="37"/>
      <c r="Q49" s="37"/>
      <c r="R49" s="37"/>
      <c r="S49" s="37"/>
    </row>
    <row r="50" spans="2:19" ht="15" customHeight="1">
      <c r="B50" s="82" t="s">
        <v>54</v>
      </c>
      <c r="C50" s="72">
        <v>4</v>
      </c>
      <c r="D50" s="73" t="s">
        <v>886</v>
      </c>
      <c r="E50" s="295">
        <v>3249</v>
      </c>
      <c r="F50" s="72" t="s">
        <v>16</v>
      </c>
      <c r="G50" s="358">
        <f t="shared" si="0"/>
        <v>142.1259842519685</v>
      </c>
      <c r="H50" s="363">
        <v>2286</v>
      </c>
      <c r="I50" s="295">
        <v>524499</v>
      </c>
      <c r="J50" s="29">
        <f t="shared" si="1"/>
        <v>136.51184883463685</v>
      </c>
      <c r="K50" s="369">
        <f t="shared" si="2"/>
        <v>0.0071632840388573624</v>
      </c>
      <c r="L50" s="363">
        <v>384215</v>
      </c>
      <c r="N50" s="37"/>
      <c r="O50" s="37"/>
      <c r="P50" s="37"/>
      <c r="Q50" s="37"/>
      <c r="R50" s="37"/>
      <c r="S50" s="37"/>
    </row>
    <row r="51" spans="2:19" ht="15" customHeight="1">
      <c r="B51" s="82" t="s">
        <v>887</v>
      </c>
      <c r="C51" s="72">
        <v>5</v>
      </c>
      <c r="D51" s="73" t="s">
        <v>888</v>
      </c>
      <c r="E51" s="295">
        <v>1282</v>
      </c>
      <c r="F51" s="72" t="s">
        <v>33</v>
      </c>
      <c r="G51" s="358">
        <f t="shared" si="0"/>
        <v>5.448595350418632</v>
      </c>
      <c r="H51" s="363">
        <v>23529</v>
      </c>
      <c r="I51" s="295">
        <v>529</v>
      </c>
      <c r="J51" s="29">
        <f t="shared" si="1"/>
        <v>13.358585858585858</v>
      </c>
      <c r="K51" s="369">
        <f t="shared" si="2"/>
        <v>7.2247559224241516E-06</v>
      </c>
      <c r="L51" s="363">
        <v>3960</v>
      </c>
      <c r="N51" s="37"/>
      <c r="O51" s="37"/>
      <c r="P51" s="37"/>
      <c r="Q51" s="37"/>
      <c r="R51" s="37"/>
      <c r="S51" s="37"/>
    </row>
    <row r="52" spans="2:19" ht="15" customHeight="1">
      <c r="B52" s="82" t="s">
        <v>889</v>
      </c>
      <c r="C52" s="72">
        <v>5</v>
      </c>
      <c r="D52" s="73" t="s">
        <v>890</v>
      </c>
      <c r="E52" s="295">
        <v>2675912</v>
      </c>
      <c r="F52" s="72" t="s">
        <v>33</v>
      </c>
      <c r="G52" s="358">
        <f t="shared" si="0"/>
        <v>161.64110989963544</v>
      </c>
      <c r="H52" s="363">
        <v>1655465</v>
      </c>
      <c r="I52" s="295">
        <v>422427</v>
      </c>
      <c r="J52" s="29">
        <f t="shared" si="1"/>
        <v>147.42648341907068</v>
      </c>
      <c r="K52" s="369">
        <f t="shared" si="2"/>
        <v>0.005769247580419408</v>
      </c>
      <c r="L52" s="363">
        <v>286534</v>
      </c>
      <c r="N52" s="37"/>
      <c r="O52" s="37"/>
      <c r="P52" s="37"/>
      <c r="Q52" s="37"/>
      <c r="R52" s="37"/>
      <c r="S52" s="37"/>
    </row>
    <row r="53" spans="2:19" ht="15" customHeight="1">
      <c r="B53" s="82" t="s">
        <v>891</v>
      </c>
      <c r="C53" s="72">
        <v>5</v>
      </c>
      <c r="D53" s="73" t="s">
        <v>892</v>
      </c>
      <c r="E53" s="295">
        <v>424696</v>
      </c>
      <c r="F53" s="72" t="s">
        <v>33</v>
      </c>
      <c r="G53" s="358">
        <f t="shared" si="0"/>
        <v>70.08543341326042</v>
      </c>
      <c r="H53" s="363">
        <v>605969</v>
      </c>
      <c r="I53" s="295">
        <v>66748</v>
      </c>
      <c r="J53" s="29">
        <f t="shared" si="1"/>
        <v>71.21989735491512</v>
      </c>
      <c r="K53" s="369">
        <f t="shared" si="2"/>
        <v>0.000911603040283492</v>
      </c>
      <c r="L53" s="363">
        <v>93721</v>
      </c>
      <c r="N53" s="37"/>
      <c r="O53" s="37"/>
      <c r="P53" s="37"/>
      <c r="Q53" s="37"/>
      <c r="R53" s="37"/>
      <c r="S53" s="37"/>
    </row>
    <row r="54" spans="2:19" ht="15" customHeight="1">
      <c r="B54" s="82" t="s">
        <v>56</v>
      </c>
      <c r="C54" s="72">
        <v>4</v>
      </c>
      <c r="D54" s="73" t="s">
        <v>893</v>
      </c>
      <c r="E54" s="295">
        <v>64601</v>
      </c>
      <c r="F54" s="72" t="s">
        <v>16</v>
      </c>
      <c r="G54" s="358">
        <f t="shared" si="0"/>
        <v>103.21627148974244</v>
      </c>
      <c r="H54" s="363">
        <v>62588</v>
      </c>
      <c r="I54" s="295">
        <v>6832032</v>
      </c>
      <c r="J54" s="29">
        <f t="shared" si="1"/>
        <v>103.49935873721678</v>
      </c>
      <c r="K54" s="369">
        <f t="shared" si="2"/>
        <v>0.09330768176595712</v>
      </c>
      <c r="L54" s="363">
        <v>6601038</v>
      </c>
      <c r="N54" s="37"/>
      <c r="O54" s="37"/>
      <c r="P54" s="37"/>
      <c r="Q54" s="37"/>
      <c r="R54" s="37"/>
      <c r="S54" s="37"/>
    </row>
    <row r="55" spans="2:19" ht="15" customHeight="1">
      <c r="B55" s="82" t="s">
        <v>58</v>
      </c>
      <c r="C55" s="72">
        <v>4</v>
      </c>
      <c r="D55" s="73" t="s">
        <v>894</v>
      </c>
      <c r="E55" s="295">
        <v>238</v>
      </c>
      <c r="F55" s="72" t="s">
        <v>16</v>
      </c>
      <c r="G55" s="358">
        <f t="shared" si="0"/>
        <v>73.4567901234568</v>
      </c>
      <c r="H55" s="363">
        <v>324</v>
      </c>
      <c r="I55" s="295">
        <v>86277</v>
      </c>
      <c r="J55" s="29">
        <f t="shared" si="1"/>
        <v>71.34870950935719</v>
      </c>
      <c r="K55" s="369">
        <f t="shared" si="2"/>
        <v>0.00117831808453495</v>
      </c>
      <c r="L55" s="363">
        <v>120923</v>
      </c>
      <c r="N55" s="37"/>
      <c r="O55" s="37"/>
      <c r="P55" s="37"/>
      <c r="Q55" s="37"/>
      <c r="R55" s="37"/>
      <c r="S55" s="37"/>
    </row>
    <row r="56" spans="2:19" ht="15" customHeight="1">
      <c r="B56" s="82" t="s">
        <v>895</v>
      </c>
      <c r="C56" s="72">
        <v>4</v>
      </c>
      <c r="D56" s="73" t="s">
        <v>896</v>
      </c>
      <c r="E56" s="295">
        <v>4758</v>
      </c>
      <c r="F56" s="72" t="s">
        <v>16</v>
      </c>
      <c r="G56" s="358">
        <f t="shared" si="0"/>
        <v>106.68161434977578</v>
      </c>
      <c r="H56" s="363">
        <v>4460</v>
      </c>
      <c r="I56" s="295">
        <v>1316470</v>
      </c>
      <c r="J56" s="29">
        <f t="shared" si="1"/>
        <v>85.64930024911405</v>
      </c>
      <c r="K56" s="369">
        <f t="shared" si="2"/>
        <v>0.017979535782974898</v>
      </c>
      <c r="L56" s="363">
        <v>1537047</v>
      </c>
      <c r="N56" s="37"/>
      <c r="O56" s="37"/>
      <c r="P56" s="37"/>
      <c r="Q56" s="37"/>
      <c r="R56" s="37"/>
      <c r="S56" s="37"/>
    </row>
    <row r="57" spans="2:19" ht="15" customHeight="1">
      <c r="B57" s="82" t="s">
        <v>897</v>
      </c>
      <c r="C57" s="72">
        <v>4</v>
      </c>
      <c r="D57" s="73" t="s">
        <v>898</v>
      </c>
      <c r="E57" s="295">
        <v>2792</v>
      </c>
      <c r="F57" s="72" t="s">
        <v>16</v>
      </c>
      <c r="G57" s="358">
        <f t="shared" si="0"/>
        <v>94.90142760027193</v>
      </c>
      <c r="H57" s="363">
        <v>2942</v>
      </c>
      <c r="I57" s="295">
        <v>385033</v>
      </c>
      <c r="J57" s="29">
        <f t="shared" si="1"/>
        <v>92.93063624273815</v>
      </c>
      <c r="K57" s="369">
        <f t="shared" si="2"/>
        <v>0.005258543378220677</v>
      </c>
      <c r="L57" s="363">
        <v>414323</v>
      </c>
      <c r="N57" s="37"/>
      <c r="O57" s="37"/>
      <c r="P57" s="37"/>
      <c r="Q57" s="37"/>
      <c r="R57" s="37"/>
      <c r="S57" s="37"/>
    </row>
    <row r="58" spans="2:19" ht="15" customHeight="1">
      <c r="B58" s="82" t="s">
        <v>60</v>
      </c>
      <c r="C58" s="72">
        <v>3</v>
      </c>
      <c r="D58" s="73" t="s">
        <v>61</v>
      </c>
      <c r="E58" s="295">
        <v>220612430</v>
      </c>
      <c r="F58" s="72" t="s">
        <v>33</v>
      </c>
      <c r="G58" s="358">
        <f t="shared" si="0"/>
        <v>95.33347251985126</v>
      </c>
      <c r="H58" s="363">
        <v>231411302</v>
      </c>
      <c r="I58" s="295">
        <v>36464287</v>
      </c>
      <c r="J58" s="29">
        <f t="shared" si="1"/>
        <v>86.83686882870765</v>
      </c>
      <c r="K58" s="369">
        <f t="shared" si="2"/>
        <v>0.4980067551232968</v>
      </c>
      <c r="L58" s="363">
        <v>41991711</v>
      </c>
      <c r="N58" s="37"/>
      <c r="O58" s="37"/>
      <c r="P58" s="37"/>
      <c r="Q58" s="37"/>
      <c r="R58" s="37"/>
      <c r="S58" s="37"/>
    </row>
    <row r="59" spans="2:19" ht="15" customHeight="1">
      <c r="B59" s="82" t="s">
        <v>62</v>
      </c>
      <c r="C59" s="72">
        <v>4</v>
      </c>
      <c r="D59" s="73" t="s">
        <v>899</v>
      </c>
      <c r="E59" s="295">
        <v>44150</v>
      </c>
      <c r="F59" s="72" t="s">
        <v>16</v>
      </c>
      <c r="G59" s="358">
        <f t="shared" si="0"/>
        <v>95.8636412984475</v>
      </c>
      <c r="H59" s="363">
        <v>46055</v>
      </c>
      <c r="I59" s="295">
        <v>3150341</v>
      </c>
      <c r="J59" s="29">
        <f t="shared" si="1"/>
        <v>95.21892541810185</v>
      </c>
      <c r="K59" s="369">
        <f t="shared" si="2"/>
        <v>0.04302541549604087</v>
      </c>
      <c r="L59" s="363">
        <v>3308524</v>
      </c>
      <c r="N59" s="76"/>
      <c r="O59" s="37"/>
      <c r="P59" s="37"/>
      <c r="Q59" s="37"/>
      <c r="R59" s="37"/>
      <c r="S59" s="37"/>
    </row>
    <row r="60" spans="2:19" ht="15" customHeight="1">
      <c r="B60" s="82" t="s">
        <v>900</v>
      </c>
      <c r="C60" s="72">
        <v>4</v>
      </c>
      <c r="D60" s="73" t="s">
        <v>901</v>
      </c>
      <c r="E60" s="295">
        <v>51748062</v>
      </c>
      <c r="F60" s="72" t="s">
        <v>33</v>
      </c>
      <c r="G60" s="358">
        <f t="shared" si="0"/>
        <v>103.95917062104662</v>
      </c>
      <c r="H60" s="363">
        <v>49777294</v>
      </c>
      <c r="I60" s="295">
        <v>7381006</v>
      </c>
      <c r="J60" s="29">
        <f t="shared" si="1"/>
        <v>91.85939264326463</v>
      </c>
      <c r="K60" s="369">
        <f t="shared" si="2"/>
        <v>0.10080523026833309</v>
      </c>
      <c r="L60" s="363">
        <v>8035113</v>
      </c>
      <c r="N60" s="37"/>
      <c r="O60" s="37"/>
      <c r="P60" s="37"/>
      <c r="Q60" s="37"/>
      <c r="R60" s="37"/>
      <c r="S60" s="37"/>
    </row>
    <row r="61" spans="2:19" ht="15" customHeight="1">
      <c r="B61" s="82" t="s">
        <v>902</v>
      </c>
      <c r="C61" s="72">
        <v>4</v>
      </c>
      <c r="D61" s="73" t="s">
        <v>903</v>
      </c>
      <c r="E61" s="295">
        <v>18900</v>
      </c>
      <c r="F61" s="72" t="s">
        <v>16</v>
      </c>
      <c r="G61" s="358">
        <f t="shared" si="0"/>
        <v>105.94170403587444</v>
      </c>
      <c r="H61" s="363">
        <v>17840</v>
      </c>
      <c r="I61" s="295">
        <v>2989720</v>
      </c>
      <c r="J61" s="29">
        <f t="shared" si="1"/>
        <v>84.88506791441421</v>
      </c>
      <c r="K61" s="369">
        <f t="shared" si="2"/>
        <v>0.040831752885425204</v>
      </c>
      <c r="L61" s="363">
        <v>3522080</v>
      </c>
      <c r="N61" s="37"/>
      <c r="O61" s="37"/>
      <c r="P61" s="37"/>
      <c r="Q61" s="37"/>
      <c r="R61" s="37"/>
      <c r="S61" s="37"/>
    </row>
    <row r="62" spans="2:19" ht="15" customHeight="1">
      <c r="B62" s="199" t="s">
        <v>64</v>
      </c>
      <c r="C62" s="70">
        <v>2</v>
      </c>
      <c r="D62" s="71" t="s">
        <v>65</v>
      </c>
      <c r="E62" s="291">
        <v>54588</v>
      </c>
      <c r="F62" s="70" t="s">
        <v>16</v>
      </c>
      <c r="G62" s="22">
        <f t="shared" si="0"/>
        <v>108.09504950495051</v>
      </c>
      <c r="H62" s="362">
        <v>50500</v>
      </c>
      <c r="I62" s="291">
        <v>8883341</v>
      </c>
      <c r="J62" s="23">
        <f t="shared" si="1"/>
        <v>94.8103087497708</v>
      </c>
      <c r="K62" s="368">
        <f t="shared" si="2"/>
        <v>0.12132319565342775</v>
      </c>
      <c r="L62" s="362">
        <v>9369594</v>
      </c>
      <c r="N62" s="37"/>
      <c r="O62" s="37"/>
      <c r="P62" s="37"/>
      <c r="Q62" s="37"/>
      <c r="R62" s="37"/>
      <c r="S62" s="37"/>
    </row>
    <row r="63" spans="2:19" ht="15" customHeight="1">
      <c r="B63" s="82" t="s">
        <v>904</v>
      </c>
      <c r="C63" s="72">
        <v>3</v>
      </c>
      <c r="D63" s="73" t="s">
        <v>905</v>
      </c>
      <c r="E63" s="295">
        <v>2000</v>
      </c>
      <c r="F63" s="72" t="s">
        <v>16</v>
      </c>
      <c r="G63" s="358">
        <f t="shared" si="0"/>
        <v>112.80315848843767</v>
      </c>
      <c r="H63" s="363">
        <v>1773</v>
      </c>
      <c r="I63" s="295">
        <v>223072</v>
      </c>
      <c r="J63" s="29">
        <f t="shared" si="1"/>
        <v>103.48439652812893</v>
      </c>
      <c r="K63" s="369">
        <f t="shared" si="2"/>
        <v>0.003046579873586012</v>
      </c>
      <c r="L63" s="363">
        <v>215561</v>
      </c>
      <c r="N63" s="37"/>
      <c r="O63" s="37"/>
      <c r="P63" s="37"/>
      <c r="Q63" s="37"/>
      <c r="R63" s="37"/>
      <c r="S63" s="37"/>
    </row>
    <row r="64" spans="2:19" ht="15" customHeight="1">
      <c r="B64" s="82" t="s">
        <v>906</v>
      </c>
      <c r="C64" s="72">
        <v>4</v>
      </c>
      <c r="D64" s="73" t="s">
        <v>907</v>
      </c>
      <c r="E64" s="295">
        <v>1995</v>
      </c>
      <c r="F64" s="72" t="s">
        <v>16</v>
      </c>
      <c r="G64" s="358">
        <f t="shared" si="0"/>
        <v>112.58465011286683</v>
      </c>
      <c r="H64" s="363">
        <v>1772</v>
      </c>
      <c r="I64" s="295">
        <v>221719</v>
      </c>
      <c r="J64" s="29">
        <f t="shared" si="1"/>
        <v>103.7942269701424</v>
      </c>
      <c r="K64" s="369">
        <f t="shared" si="2"/>
        <v>0.0030281014335802655</v>
      </c>
      <c r="L64" s="363">
        <v>213614</v>
      </c>
      <c r="N64" s="37"/>
      <c r="O64" s="37"/>
      <c r="P64" s="37"/>
      <c r="Q64" s="37"/>
      <c r="R64" s="37"/>
      <c r="S64" s="37"/>
    </row>
    <row r="65" spans="2:19" ht="15" customHeight="1">
      <c r="B65" s="82" t="s">
        <v>908</v>
      </c>
      <c r="C65" s="72">
        <v>3</v>
      </c>
      <c r="D65" s="73" t="s">
        <v>909</v>
      </c>
      <c r="E65" s="295">
        <v>22706</v>
      </c>
      <c r="F65" s="72" t="s">
        <v>16</v>
      </c>
      <c r="G65" s="358">
        <f t="shared" si="0"/>
        <v>95.70495258166491</v>
      </c>
      <c r="H65" s="363">
        <v>23725</v>
      </c>
      <c r="I65" s="295">
        <v>477351</v>
      </c>
      <c r="J65" s="29">
        <f t="shared" si="1"/>
        <v>82.06546312262431</v>
      </c>
      <c r="K65" s="369">
        <f t="shared" si="2"/>
        <v>0.006519365717060664</v>
      </c>
      <c r="L65" s="363">
        <v>581671</v>
      </c>
      <c r="N65" s="37"/>
      <c r="O65" s="37"/>
      <c r="P65" s="37"/>
      <c r="Q65" s="37"/>
      <c r="R65" s="37"/>
      <c r="S65" s="37"/>
    </row>
    <row r="66" spans="2:19" ht="15" customHeight="1">
      <c r="B66" s="82" t="s">
        <v>910</v>
      </c>
      <c r="C66" s="72">
        <v>3</v>
      </c>
      <c r="D66" s="73" t="s">
        <v>911</v>
      </c>
      <c r="E66" s="295">
        <v>7878</v>
      </c>
      <c r="F66" s="72" t="s">
        <v>16</v>
      </c>
      <c r="G66" s="358">
        <f t="shared" si="0"/>
        <v>113.61407556965676</v>
      </c>
      <c r="H66" s="363">
        <v>6934</v>
      </c>
      <c r="I66" s="295">
        <v>905678</v>
      </c>
      <c r="J66" s="29">
        <f t="shared" si="1"/>
        <v>93.37493053672559</v>
      </c>
      <c r="K66" s="369">
        <f t="shared" si="2"/>
        <v>0.012369191860698035</v>
      </c>
      <c r="L66" s="363">
        <v>969937</v>
      </c>
      <c r="N66" s="37"/>
      <c r="O66" s="37"/>
      <c r="P66" s="37"/>
      <c r="Q66" s="37"/>
      <c r="R66" s="37"/>
      <c r="S66" s="37"/>
    </row>
    <row r="67" spans="2:19" ht="15" customHeight="1">
      <c r="B67" s="199" t="s">
        <v>66</v>
      </c>
      <c r="C67" s="70">
        <v>2</v>
      </c>
      <c r="D67" s="71" t="s">
        <v>67</v>
      </c>
      <c r="E67" s="291">
        <v>56309</v>
      </c>
      <c r="F67" s="70" t="s">
        <v>16</v>
      </c>
      <c r="G67" s="22">
        <f t="shared" si="0"/>
        <v>110.7137239480928</v>
      </c>
      <c r="H67" s="362">
        <v>50860</v>
      </c>
      <c r="I67" s="291">
        <v>18925597</v>
      </c>
      <c r="J67" s="23">
        <f t="shared" si="1"/>
        <v>88.33850846078843</v>
      </c>
      <c r="K67" s="368">
        <f t="shared" si="2"/>
        <v>0.2584741380173209</v>
      </c>
      <c r="L67" s="362">
        <v>21423949</v>
      </c>
      <c r="N67" s="37"/>
      <c r="O67" s="37"/>
      <c r="P67" s="37"/>
      <c r="Q67" s="37"/>
      <c r="R67" s="37"/>
      <c r="S67" s="37"/>
    </row>
    <row r="68" spans="2:19" ht="15" customHeight="1">
      <c r="B68" s="82" t="s">
        <v>68</v>
      </c>
      <c r="C68" s="72">
        <v>3</v>
      </c>
      <c r="D68" s="73" t="s">
        <v>912</v>
      </c>
      <c r="E68" s="295">
        <v>41984567</v>
      </c>
      <c r="F68" s="72" t="s">
        <v>33</v>
      </c>
      <c r="G68" s="358">
        <f t="shared" si="0"/>
        <v>112.43806235177325</v>
      </c>
      <c r="H68" s="363">
        <v>37340173</v>
      </c>
      <c r="I68" s="295">
        <v>13776761</v>
      </c>
      <c r="J68" s="29">
        <f t="shared" si="1"/>
        <v>87.80319379221862</v>
      </c>
      <c r="K68" s="369">
        <f t="shared" si="2"/>
        <v>0.1881545096910625</v>
      </c>
      <c r="L68" s="363">
        <v>15690501</v>
      </c>
      <c r="N68" s="37"/>
      <c r="O68" s="37"/>
      <c r="P68" s="37"/>
      <c r="Q68" s="37"/>
      <c r="R68" s="37"/>
      <c r="S68" s="37"/>
    </row>
    <row r="69" spans="2:19" ht="15" customHeight="1">
      <c r="B69" s="82" t="s">
        <v>913</v>
      </c>
      <c r="C69" s="72">
        <v>4</v>
      </c>
      <c r="D69" s="73" t="s">
        <v>914</v>
      </c>
      <c r="E69" s="295">
        <v>41194846</v>
      </c>
      <c r="F69" s="72" t="s">
        <v>33</v>
      </c>
      <c r="G69" s="358">
        <f t="shared" si="0"/>
        <v>113.9246819389088</v>
      </c>
      <c r="H69" s="363">
        <v>36159720</v>
      </c>
      <c r="I69" s="295">
        <v>13195498</v>
      </c>
      <c r="J69" s="29">
        <f t="shared" si="1"/>
        <v>89.90670291688035</v>
      </c>
      <c r="K69" s="369">
        <f t="shared" si="2"/>
        <v>0.18021597792974678</v>
      </c>
      <c r="L69" s="363">
        <v>14676879</v>
      </c>
      <c r="N69" s="37"/>
      <c r="O69" s="37"/>
      <c r="P69" s="37"/>
      <c r="Q69" s="37"/>
      <c r="R69" s="37"/>
      <c r="S69" s="37"/>
    </row>
    <row r="70" spans="2:19" ht="15" customHeight="1">
      <c r="B70" s="82" t="s">
        <v>915</v>
      </c>
      <c r="C70" s="72">
        <v>4</v>
      </c>
      <c r="D70" s="73" t="s">
        <v>916</v>
      </c>
      <c r="E70" s="295">
        <v>34895</v>
      </c>
      <c r="F70" s="72" t="s">
        <v>33</v>
      </c>
      <c r="G70" s="358">
        <f t="shared" si="0"/>
        <v>12.07602410013808</v>
      </c>
      <c r="H70" s="363">
        <v>288961</v>
      </c>
      <c r="I70" s="295">
        <v>27703</v>
      </c>
      <c r="J70" s="29">
        <f t="shared" si="1"/>
        <v>12.688532549202817</v>
      </c>
      <c r="K70" s="369">
        <f t="shared" si="2"/>
        <v>0.0003783504977673275</v>
      </c>
      <c r="L70" s="363">
        <v>218331</v>
      </c>
      <c r="N70" s="37"/>
      <c r="O70" s="37"/>
      <c r="P70" s="37"/>
      <c r="Q70" s="37"/>
      <c r="R70" s="37"/>
      <c r="S70" s="37"/>
    </row>
    <row r="71" spans="2:19" ht="15" customHeight="1">
      <c r="B71" s="82" t="s">
        <v>917</v>
      </c>
      <c r="C71" s="72">
        <v>3</v>
      </c>
      <c r="D71" s="73" t="s">
        <v>918</v>
      </c>
      <c r="E71" s="295">
        <v>2035638</v>
      </c>
      <c r="F71" s="72" t="s">
        <v>33</v>
      </c>
      <c r="G71" s="358">
        <f t="shared" si="0"/>
        <v>116.29997474767673</v>
      </c>
      <c r="H71" s="363">
        <v>1750334</v>
      </c>
      <c r="I71" s="295">
        <v>982599</v>
      </c>
      <c r="J71" s="29">
        <f t="shared" si="1"/>
        <v>95.52604025397159</v>
      </c>
      <c r="K71" s="369">
        <f t="shared" si="2"/>
        <v>0.01341973146430633</v>
      </c>
      <c r="L71" s="363">
        <v>1028619</v>
      </c>
      <c r="N71" s="37"/>
      <c r="O71" s="37"/>
      <c r="P71" s="37"/>
      <c r="Q71" s="37"/>
      <c r="R71" s="37"/>
      <c r="S71" s="37"/>
    </row>
    <row r="72" spans="2:19" ht="15" customHeight="1">
      <c r="B72" s="82" t="s">
        <v>919</v>
      </c>
      <c r="C72" s="72">
        <v>4</v>
      </c>
      <c r="D72" s="73" t="s">
        <v>920</v>
      </c>
      <c r="E72" s="295">
        <v>876143</v>
      </c>
      <c r="F72" s="72" t="s">
        <v>33</v>
      </c>
      <c r="G72" s="358">
        <f aca="true" t="shared" si="3" ref="G72:G135">IF(F72="","",E72/H72*100)</f>
        <v>154.05064203665316</v>
      </c>
      <c r="H72" s="363">
        <v>568737</v>
      </c>
      <c r="I72" s="295">
        <v>324515</v>
      </c>
      <c r="J72" s="29">
        <f aca="true" t="shared" si="4" ref="J72:J135">I72/L72*100</f>
        <v>137.78659986413044</v>
      </c>
      <c r="K72" s="369">
        <f aca="true" t="shared" si="5" ref="K72:K135">I72/7322046664*100</f>
        <v>0.004432025837741916</v>
      </c>
      <c r="L72" s="363">
        <v>235520</v>
      </c>
      <c r="N72" s="37"/>
      <c r="O72" s="37"/>
      <c r="P72" s="37"/>
      <c r="Q72" s="37"/>
      <c r="R72" s="37"/>
      <c r="S72" s="37"/>
    </row>
    <row r="73" spans="2:19" ht="15" customHeight="1">
      <c r="B73" s="82" t="s">
        <v>921</v>
      </c>
      <c r="C73" s="72">
        <v>4</v>
      </c>
      <c r="D73" s="73" t="s">
        <v>922</v>
      </c>
      <c r="E73" s="295">
        <v>583500</v>
      </c>
      <c r="F73" s="72" t="s">
        <v>33</v>
      </c>
      <c r="G73" s="358">
        <f t="shared" si="3"/>
        <v>98.73096446700508</v>
      </c>
      <c r="H73" s="363">
        <v>591000</v>
      </c>
      <c r="I73" s="295">
        <v>397541</v>
      </c>
      <c r="J73" s="29">
        <f t="shared" si="4"/>
        <v>81.1412487728014</v>
      </c>
      <c r="K73" s="369">
        <f t="shared" si="5"/>
        <v>0.005429369932242759</v>
      </c>
      <c r="L73" s="363">
        <v>489937</v>
      </c>
      <c r="N73" s="37"/>
      <c r="O73" s="37"/>
      <c r="P73" s="37"/>
      <c r="Q73" s="37"/>
      <c r="R73" s="37"/>
      <c r="S73" s="37"/>
    </row>
    <row r="74" spans="2:19" ht="15" customHeight="1">
      <c r="B74" s="82" t="s">
        <v>923</v>
      </c>
      <c r="C74" s="72">
        <v>3</v>
      </c>
      <c r="D74" s="73" t="s">
        <v>924</v>
      </c>
      <c r="E74" s="295">
        <v>1441</v>
      </c>
      <c r="F74" s="72" t="s">
        <v>16</v>
      </c>
      <c r="G74" s="358">
        <f t="shared" si="3"/>
        <v>96.38795986622074</v>
      </c>
      <c r="H74" s="363">
        <v>1495</v>
      </c>
      <c r="I74" s="295">
        <v>965342</v>
      </c>
      <c r="J74" s="29">
        <f t="shared" si="4"/>
        <v>94.77070668991408</v>
      </c>
      <c r="K74" s="369">
        <f t="shared" si="5"/>
        <v>0.013184045995585586</v>
      </c>
      <c r="L74" s="363">
        <v>1018608</v>
      </c>
      <c r="N74" s="37"/>
      <c r="O74" s="37"/>
      <c r="P74" s="37"/>
      <c r="Q74" s="37"/>
      <c r="R74" s="37"/>
      <c r="S74" s="37"/>
    </row>
    <row r="75" spans="2:19" ht="15" customHeight="1">
      <c r="B75" s="82" t="s">
        <v>925</v>
      </c>
      <c r="C75" s="72">
        <v>4</v>
      </c>
      <c r="D75" s="73" t="s">
        <v>926</v>
      </c>
      <c r="E75" s="295">
        <v>166396</v>
      </c>
      <c r="F75" s="72" t="s">
        <v>33</v>
      </c>
      <c r="G75" s="358">
        <f t="shared" si="3"/>
        <v>69.30365643885597</v>
      </c>
      <c r="H75" s="363">
        <v>240097</v>
      </c>
      <c r="I75" s="295">
        <v>274663</v>
      </c>
      <c r="J75" s="29">
        <f t="shared" si="4"/>
        <v>82.77818966504523</v>
      </c>
      <c r="K75" s="369">
        <f t="shared" si="5"/>
        <v>0.003751177950700916</v>
      </c>
      <c r="L75" s="363">
        <v>331806</v>
      </c>
      <c r="N75" s="37"/>
      <c r="O75" s="37"/>
      <c r="P75" s="37"/>
      <c r="Q75" s="37"/>
      <c r="R75" s="37"/>
      <c r="S75" s="37"/>
    </row>
    <row r="76" spans="2:19" ht="15" customHeight="1">
      <c r="B76" s="82" t="s">
        <v>927</v>
      </c>
      <c r="C76" s="72">
        <v>4</v>
      </c>
      <c r="D76" s="73" t="s">
        <v>928</v>
      </c>
      <c r="E76" s="295">
        <v>351673</v>
      </c>
      <c r="F76" s="72" t="s">
        <v>33</v>
      </c>
      <c r="G76" s="358">
        <f t="shared" si="3"/>
        <v>104.88090018997515</v>
      </c>
      <c r="H76" s="363">
        <v>335307</v>
      </c>
      <c r="I76" s="295">
        <v>295417</v>
      </c>
      <c r="J76" s="29">
        <f t="shared" si="4"/>
        <v>114.34626267161596</v>
      </c>
      <c r="K76" s="369">
        <f t="shared" si="5"/>
        <v>0.0040346232898577986</v>
      </c>
      <c r="L76" s="363">
        <v>258353</v>
      </c>
      <c r="N76" s="37"/>
      <c r="O76" s="37"/>
      <c r="P76" s="37"/>
      <c r="Q76" s="37"/>
      <c r="R76" s="37"/>
      <c r="S76" s="37"/>
    </row>
    <row r="77" spans="2:19" ht="15" customHeight="1">
      <c r="B77" s="82" t="s">
        <v>929</v>
      </c>
      <c r="C77" s="72">
        <v>4</v>
      </c>
      <c r="D77" s="73" t="s">
        <v>930</v>
      </c>
      <c r="E77" s="295">
        <v>920112</v>
      </c>
      <c r="F77" s="72" t="s">
        <v>33</v>
      </c>
      <c r="G77" s="358">
        <f t="shared" si="3"/>
        <v>101.03082822018526</v>
      </c>
      <c r="H77" s="363">
        <v>910724</v>
      </c>
      <c r="I77" s="295">
        <v>393562</v>
      </c>
      <c r="J77" s="29">
        <f t="shared" si="4"/>
        <v>92.61393720187598</v>
      </c>
      <c r="K77" s="369">
        <f t="shared" si="5"/>
        <v>0.005375027202913221</v>
      </c>
      <c r="L77" s="363">
        <v>424949</v>
      </c>
      <c r="N77" s="37"/>
      <c r="O77" s="37"/>
      <c r="P77" s="37"/>
      <c r="Q77" s="37"/>
      <c r="R77" s="37"/>
      <c r="S77" s="37"/>
    </row>
    <row r="78" spans="2:19" ht="15" customHeight="1">
      <c r="B78" s="199" t="s">
        <v>70</v>
      </c>
      <c r="C78" s="70">
        <v>2</v>
      </c>
      <c r="D78" s="71" t="s">
        <v>71</v>
      </c>
      <c r="E78" s="291">
        <v>439536</v>
      </c>
      <c r="F78" s="70" t="s">
        <v>16</v>
      </c>
      <c r="G78" s="22">
        <f t="shared" si="3"/>
        <v>97.65188122771353</v>
      </c>
      <c r="H78" s="362">
        <v>450105</v>
      </c>
      <c r="I78" s="291">
        <v>24120150</v>
      </c>
      <c r="J78" s="23">
        <f t="shared" si="4"/>
        <v>78.80875234366363</v>
      </c>
      <c r="K78" s="368">
        <f t="shared" si="5"/>
        <v>0.3294181409494497</v>
      </c>
      <c r="L78" s="362">
        <v>30605928</v>
      </c>
      <c r="N78" s="37"/>
      <c r="O78" s="37"/>
      <c r="P78" s="37"/>
      <c r="Q78" s="37"/>
      <c r="R78" s="37"/>
      <c r="S78" s="37"/>
    </row>
    <row r="79" spans="2:19" ht="15" customHeight="1">
      <c r="B79" s="202" t="s">
        <v>933</v>
      </c>
      <c r="C79" s="77">
        <v>3</v>
      </c>
      <c r="D79" s="78" t="s">
        <v>934</v>
      </c>
      <c r="E79" s="295">
        <v>24</v>
      </c>
      <c r="F79" s="72" t="s">
        <v>16</v>
      </c>
      <c r="G79" s="358">
        <f t="shared" si="3"/>
        <v>800</v>
      </c>
      <c r="H79" s="363">
        <v>3</v>
      </c>
      <c r="I79" s="295">
        <v>1817</v>
      </c>
      <c r="J79" s="29">
        <f t="shared" si="4"/>
        <v>811.1607142857142</v>
      </c>
      <c r="K79" s="369">
        <f t="shared" si="5"/>
        <v>2.481546599441339E-05</v>
      </c>
      <c r="L79" s="363">
        <v>224</v>
      </c>
      <c r="N79" s="37"/>
      <c r="O79" s="37"/>
      <c r="P79" s="37"/>
      <c r="Q79" s="37"/>
      <c r="R79" s="37"/>
      <c r="S79" s="37"/>
    </row>
    <row r="80" spans="2:19" ht="15" customHeight="1">
      <c r="B80" s="82" t="s">
        <v>72</v>
      </c>
      <c r="C80" s="72">
        <v>3</v>
      </c>
      <c r="D80" s="73" t="s">
        <v>935</v>
      </c>
      <c r="E80" s="295">
        <v>63484</v>
      </c>
      <c r="F80" s="72" t="s">
        <v>16</v>
      </c>
      <c r="G80" s="358">
        <f t="shared" si="3"/>
        <v>89.09659944142703</v>
      </c>
      <c r="H80" s="363">
        <v>71253</v>
      </c>
      <c r="I80" s="295">
        <v>3260297</v>
      </c>
      <c r="J80" s="29">
        <f t="shared" si="4"/>
        <v>74.05630537674757</v>
      </c>
      <c r="K80" s="369">
        <f t="shared" si="5"/>
        <v>0.04452712676675178</v>
      </c>
      <c r="L80" s="363">
        <v>4402457</v>
      </c>
      <c r="N80" s="37"/>
      <c r="O80" s="37"/>
      <c r="P80" s="37"/>
      <c r="Q80" s="37"/>
      <c r="R80" s="37"/>
      <c r="S80" s="37"/>
    </row>
    <row r="81" spans="2:19" ht="15" customHeight="1">
      <c r="B81" s="82" t="s">
        <v>936</v>
      </c>
      <c r="C81" s="72">
        <v>3</v>
      </c>
      <c r="D81" s="73" t="s">
        <v>937</v>
      </c>
      <c r="E81" s="295">
        <v>28826</v>
      </c>
      <c r="F81" s="72" t="s">
        <v>16</v>
      </c>
      <c r="G81" s="358">
        <f t="shared" si="3"/>
        <v>93.75528524035647</v>
      </c>
      <c r="H81" s="363">
        <v>30746</v>
      </c>
      <c r="I81" s="295">
        <v>5798937</v>
      </c>
      <c r="J81" s="29">
        <f t="shared" si="4"/>
        <v>74.8853269653641</v>
      </c>
      <c r="K81" s="369">
        <f t="shared" si="5"/>
        <v>0.0791983070595738</v>
      </c>
      <c r="L81" s="363">
        <v>7743756</v>
      </c>
      <c r="N81" s="37"/>
      <c r="O81" s="37"/>
      <c r="P81" s="37"/>
      <c r="Q81" s="37"/>
      <c r="R81" s="37"/>
      <c r="S81" s="37"/>
    </row>
    <row r="82" spans="2:19" ht="15" customHeight="1">
      <c r="B82" s="199" t="s">
        <v>74</v>
      </c>
      <c r="C82" s="70">
        <v>2</v>
      </c>
      <c r="D82" s="71" t="s">
        <v>75</v>
      </c>
      <c r="E82" s="291"/>
      <c r="F82" s="70"/>
      <c r="G82" s="22">
        <f t="shared" si="3"/>
      </c>
      <c r="H82" s="362"/>
      <c r="I82" s="291">
        <v>14260539</v>
      </c>
      <c r="J82" s="23">
        <f t="shared" si="4"/>
        <v>92.39845398478217</v>
      </c>
      <c r="K82" s="368">
        <f t="shared" si="5"/>
        <v>0.19476165141249638</v>
      </c>
      <c r="L82" s="362">
        <v>15433742</v>
      </c>
      <c r="N82" s="37"/>
      <c r="O82" s="37"/>
      <c r="P82" s="37"/>
      <c r="Q82" s="37"/>
      <c r="R82" s="37"/>
      <c r="S82" s="37"/>
    </row>
    <row r="83" spans="2:19" ht="15" customHeight="1">
      <c r="B83" s="198" t="s">
        <v>76</v>
      </c>
      <c r="C83" s="68">
        <v>1</v>
      </c>
      <c r="D83" s="69" t="s">
        <v>77</v>
      </c>
      <c r="E83" s="287"/>
      <c r="F83" s="68"/>
      <c r="G83" s="18">
        <f t="shared" si="3"/>
      </c>
      <c r="H83" s="361"/>
      <c r="I83" s="287">
        <v>15589145</v>
      </c>
      <c r="J83" s="19">
        <f t="shared" si="4"/>
        <v>81.9652560771317</v>
      </c>
      <c r="K83" s="367">
        <f t="shared" si="5"/>
        <v>0.21290693320279555</v>
      </c>
      <c r="L83" s="361">
        <v>19019211</v>
      </c>
      <c r="N83" s="37"/>
      <c r="O83" s="37"/>
      <c r="P83" s="37"/>
      <c r="Q83" s="37"/>
      <c r="R83" s="37"/>
      <c r="S83" s="37"/>
    </row>
    <row r="84" spans="2:19" ht="15" customHeight="1">
      <c r="B84" s="199" t="s">
        <v>78</v>
      </c>
      <c r="C84" s="70">
        <v>2</v>
      </c>
      <c r="D84" s="71" t="s">
        <v>79</v>
      </c>
      <c r="E84" s="291">
        <v>67491</v>
      </c>
      <c r="F84" s="70" t="s">
        <v>80</v>
      </c>
      <c r="G84" s="22">
        <f t="shared" si="3"/>
        <v>93.08589870903674</v>
      </c>
      <c r="H84" s="362">
        <v>72504</v>
      </c>
      <c r="I84" s="291">
        <v>8627300</v>
      </c>
      <c r="J84" s="23">
        <f t="shared" si="4"/>
        <v>84.93021926138972</v>
      </c>
      <c r="K84" s="368">
        <f t="shared" si="5"/>
        <v>0.1178263455000565</v>
      </c>
      <c r="L84" s="362">
        <v>10158104</v>
      </c>
      <c r="N84" s="37"/>
      <c r="O84" s="37"/>
      <c r="P84" s="37"/>
      <c r="Q84" s="37"/>
      <c r="R84" s="37"/>
      <c r="S84" s="37"/>
    </row>
    <row r="85" spans="2:19" ht="15" customHeight="1">
      <c r="B85" s="82" t="s">
        <v>938</v>
      </c>
      <c r="C85" s="72">
        <v>3</v>
      </c>
      <c r="D85" s="73" t="s">
        <v>939</v>
      </c>
      <c r="E85" s="295">
        <v>28655196</v>
      </c>
      <c r="F85" s="72" t="s">
        <v>940</v>
      </c>
      <c r="G85" s="358">
        <f t="shared" si="3"/>
        <v>85.23378690009528</v>
      </c>
      <c r="H85" s="363">
        <v>33619527</v>
      </c>
      <c r="I85" s="295">
        <v>6140733</v>
      </c>
      <c r="J85" s="29">
        <f t="shared" si="4"/>
        <v>84.50293777789581</v>
      </c>
      <c r="K85" s="369">
        <f t="shared" si="5"/>
        <v>0.08386634614324277</v>
      </c>
      <c r="L85" s="363">
        <v>7266887</v>
      </c>
      <c r="N85" s="37"/>
      <c r="O85" s="37"/>
      <c r="P85" s="37"/>
      <c r="Q85" s="37"/>
      <c r="R85" s="37"/>
      <c r="S85" s="37"/>
    </row>
    <row r="86" spans="2:19" ht="15" customHeight="1">
      <c r="B86" s="82" t="s">
        <v>941</v>
      </c>
      <c r="C86" s="72">
        <v>4</v>
      </c>
      <c r="D86" s="73" t="s">
        <v>942</v>
      </c>
      <c r="E86" s="295">
        <v>8017141</v>
      </c>
      <c r="F86" s="72" t="s">
        <v>940</v>
      </c>
      <c r="G86" s="358">
        <f t="shared" si="3"/>
        <v>86.46850480281655</v>
      </c>
      <c r="H86" s="363">
        <v>9271747</v>
      </c>
      <c r="I86" s="295">
        <v>2344647</v>
      </c>
      <c r="J86" s="29">
        <f t="shared" si="4"/>
        <v>85.9441942096049</v>
      </c>
      <c r="K86" s="369">
        <f t="shared" si="5"/>
        <v>0.032021743476831795</v>
      </c>
      <c r="L86" s="363">
        <v>2728104</v>
      </c>
      <c r="N86" s="37"/>
      <c r="O86" s="37"/>
      <c r="P86" s="37"/>
      <c r="Q86" s="37"/>
      <c r="R86" s="37"/>
      <c r="S86" s="37"/>
    </row>
    <row r="87" spans="2:19" ht="15" customHeight="1">
      <c r="B87" s="82" t="s">
        <v>943</v>
      </c>
      <c r="C87" s="72">
        <v>5</v>
      </c>
      <c r="D87" s="73" t="s">
        <v>944</v>
      </c>
      <c r="E87" s="295">
        <v>2897512</v>
      </c>
      <c r="F87" s="72" t="s">
        <v>940</v>
      </c>
      <c r="G87" s="358">
        <f t="shared" si="3"/>
        <v>116.02657768462765</v>
      </c>
      <c r="H87" s="363">
        <v>2497283</v>
      </c>
      <c r="I87" s="295">
        <v>1304684</v>
      </c>
      <c r="J87" s="29">
        <f t="shared" si="4"/>
        <v>83.42182664518273</v>
      </c>
      <c r="K87" s="369">
        <f t="shared" si="5"/>
        <v>0.01781856985990932</v>
      </c>
      <c r="L87" s="363">
        <v>1563960</v>
      </c>
      <c r="N87" s="37"/>
      <c r="O87" s="37"/>
      <c r="P87" s="37"/>
      <c r="Q87" s="37"/>
      <c r="R87" s="37"/>
      <c r="S87" s="37"/>
    </row>
    <row r="88" spans="2:19" ht="15" customHeight="1">
      <c r="B88" s="82" t="s">
        <v>945</v>
      </c>
      <c r="C88" s="72">
        <v>5</v>
      </c>
      <c r="D88" s="73" t="s">
        <v>946</v>
      </c>
      <c r="E88" s="295">
        <v>4096</v>
      </c>
      <c r="F88" s="72" t="s">
        <v>940</v>
      </c>
      <c r="G88" s="358">
        <f t="shared" si="3"/>
        <v>42.715611638335595</v>
      </c>
      <c r="H88" s="363">
        <v>9589</v>
      </c>
      <c r="I88" s="295">
        <v>10514</v>
      </c>
      <c r="J88" s="29">
        <f t="shared" si="4"/>
        <v>55.685609872358455</v>
      </c>
      <c r="K88" s="369">
        <f t="shared" si="5"/>
        <v>0.00014359373113112954</v>
      </c>
      <c r="L88" s="363">
        <v>18881</v>
      </c>
      <c r="N88" s="37"/>
      <c r="O88" s="37"/>
      <c r="P88" s="37"/>
      <c r="Q88" s="37"/>
      <c r="R88" s="37"/>
      <c r="S88" s="37"/>
    </row>
    <row r="89" spans="2:19" ht="15" customHeight="1">
      <c r="B89" s="82" t="s">
        <v>947</v>
      </c>
      <c r="C89" s="72">
        <v>4</v>
      </c>
      <c r="D89" s="73" t="s">
        <v>948</v>
      </c>
      <c r="E89" s="295">
        <v>4017239</v>
      </c>
      <c r="F89" s="72" t="s">
        <v>940</v>
      </c>
      <c r="G89" s="358">
        <f t="shared" si="3"/>
        <v>88.31431695017386</v>
      </c>
      <c r="H89" s="363">
        <v>4548797</v>
      </c>
      <c r="I89" s="295">
        <v>2400135</v>
      </c>
      <c r="J89" s="29">
        <f t="shared" si="4"/>
        <v>83.94569438770657</v>
      </c>
      <c r="K89" s="369">
        <f t="shared" si="5"/>
        <v>0.03277956437782134</v>
      </c>
      <c r="L89" s="363">
        <v>2859152</v>
      </c>
      <c r="N89" s="37"/>
      <c r="O89" s="37"/>
      <c r="P89" s="37"/>
      <c r="Q89" s="37"/>
      <c r="R89" s="37"/>
      <c r="S89" s="37"/>
    </row>
    <row r="90" spans="2:19" ht="15" customHeight="1">
      <c r="B90" s="82" t="s">
        <v>949</v>
      </c>
      <c r="C90" s="72">
        <v>4</v>
      </c>
      <c r="D90" s="73" t="s">
        <v>950</v>
      </c>
      <c r="E90" s="295">
        <v>301451</v>
      </c>
      <c r="F90" s="72" t="s">
        <v>940</v>
      </c>
      <c r="G90" s="358">
        <f t="shared" si="3"/>
        <v>115.99221205976397</v>
      </c>
      <c r="H90" s="363">
        <v>259889</v>
      </c>
      <c r="I90" s="295">
        <v>39804</v>
      </c>
      <c r="J90" s="29">
        <f t="shared" si="4"/>
        <v>101.17688925040034</v>
      </c>
      <c r="K90" s="369">
        <f t="shared" si="5"/>
        <v>0.0005436184966657295</v>
      </c>
      <c r="L90" s="363">
        <v>39341</v>
      </c>
      <c r="N90" s="37"/>
      <c r="O90" s="37"/>
      <c r="P90" s="37"/>
      <c r="Q90" s="37"/>
      <c r="R90" s="37"/>
      <c r="S90" s="37"/>
    </row>
    <row r="91" spans="2:19" ht="15" customHeight="1">
      <c r="B91" s="199" t="s">
        <v>81</v>
      </c>
      <c r="C91" s="70">
        <v>2</v>
      </c>
      <c r="D91" s="71" t="s">
        <v>82</v>
      </c>
      <c r="E91" s="291"/>
      <c r="F91" s="70"/>
      <c r="G91" s="22">
        <f t="shared" si="3"/>
      </c>
      <c r="H91" s="362"/>
      <c r="I91" s="291">
        <v>6961845</v>
      </c>
      <c r="J91" s="23">
        <f t="shared" si="4"/>
        <v>78.56631231289725</v>
      </c>
      <c r="K91" s="368">
        <f t="shared" si="5"/>
        <v>0.09508058770273907</v>
      </c>
      <c r="L91" s="362">
        <v>8861107</v>
      </c>
      <c r="N91" s="37"/>
      <c r="O91" s="37"/>
      <c r="P91" s="37"/>
      <c r="Q91" s="37"/>
      <c r="R91" s="37"/>
      <c r="S91" s="37"/>
    </row>
    <row r="92" spans="2:19" ht="15" customHeight="1">
      <c r="B92" s="82" t="s">
        <v>83</v>
      </c>
      <c r="C92" s="72">
        <v>3</v>
      </c>
      <c r="D92" s="73" t="s">
        <v>84</v>
      </c>
      <c r="E92" s="295">
        <v>9200450</v>
      </c>
      <c r="F92" s="72" t="s">
        <v>33</v>
      </c>
      <c r="G92" s="358">
        <f t="shared" si="3"/>
        <v>82.43842733094453</v>
      </c>
      <c r="H92" s="363">
        <v>11160390</v>
      </c>
      <c r="I92" s="295">
        <v>5490946</v>
      </c>
      <c r="J92" s="29">
        <f t="shared" si="4"/>
        <v>63.788737430614106</v>
      </c>
      <c r="K92" s="369">
        <f t="shared" si="5"/>
        <v>0.07499195582837657</v>
      </c>
      <c r="L92" s="363">
        <v>8608018</v>
      </c>
      <c r="N92" s="37"/>
      <c r="O92" s="37"/>
      <c r="P92" s="37"/>
      <c r="Q92" s="37"/>
      <c r="R92" s="37"/>
      <c r="S92" s="37"/>
    </row>
    <row r="93" spans="2:19" ht="15" customHeight="1">
      <c r="B93" s="82" t="s">
        <v>951</v>
      </c>
      <c r="C93" s="72">
        <v>3</v>
      </c>
      <c r="D93" s="73" t="s">
        <v>952</v>
      </c>
      <c r="E93" s="295">
        <v>0</v>
      </c>
      <c r="F93" s="72"/>
      <c r="G93" s="358">
        <f t="shared" si="3"/>
      </c>
      <c r="H93" s="363"/>
      <c r="I93" s="295">
        <v>1470899</v>
      </c>
      <c r="J93" s="29">
        <f t="shared" si="4"/>
        <v>581.1785577405577</v>
      </c>
      <c r="K93" s="369">
        <f t="shared" si="5"/>
        <v>0.020088631874362498</v>
      </c>
      <c r="L93" s="363">
        <v>253089</v>
      </c>
      <c r="N93" s="37"/>
      <c r="O93" s="37"/>
      <c r="P93" s="37"/>
      <c r="Q93" s="37"/>
      <c r="R93" s="37"/>
      <c r="S93" s="37"/>
    </row>
    <row r="94" spans="2:19" ht="15" customHeight="1">
      <c r="B94" s="198" t="s">
        <v>85</v>
      </c>
      <c r="C94" s="68">
        <v>1</v>
      </c>
      <c r="D94" s="69" t="s">
        <v>86</v>
      </c>
      <c r="E94" s="287">
        <v>0</v>
      </c>
      <c r="F94" s="68"/>
      <c r="G94" s="18">
        <f t="shared" si="3"/>
      </c>
      <c r="H94" s="361"/>
      <c r="I94" s="287">
        <v>194092638</v>
      </c>
      <c r="J94" s="19">
        <f t="shared" si="4"/>
        <v>77.89322701771387</v>
      </c>
      <c r="K94" s="367">
        <f t="shared" si="5"/>
        <v>2.6507976103769884</v>
      </c>
      <c r="L94" s="361">
        <v>249177811</v>
      </c>
      <c r="N94" s="37"/>
      <c r="O94" s="37"/>
      <c r="P94" s="37"/>
      <c r="Q94" s="37"/>
      <c r="R94" s="37"/>
      <c r="S94" s="37"/>
    </row>
    <row r="95" spans="2:19" ht="15" customHeight="1">
      <c r="B95" s="199" t="s">
        <v>87</v>
      </c>
      <c r="C95" s="70">
        <v>2</v>
      </c>
      <c r="D95" s="71" t="s">
        <v>88</v>
      </c>
      <c r="E95" s="291">
        <v>63</v>
      </c>
      <c r="F95" s="70" t="s">
        <v>16</v>
      </c>
      <c r="G95" s="22">
        <f t="shared" si="3"/>
        <v>420</v>
      </c>
      <c r="H95" s="362">
        <v>15</v>
      </c>
      <c r="I95" s="291">
        <v>227340</v>
      </c>
      <c r="J95" s="23">
        <f t="shared" si="4"/>
        <v>105.68398934513488</v>
      </c>
      <c r="K95" s="368">
        <f t="shared" si="5"/>
        <v>0.003104869586774871</v>
      </c>
      <c r="L95" s="362">
        <v>215113</v>
      </c>
      <c r="N95" s="37"/>
      <c r="O95" s="37"/>
      <c r="P95" s="37"/>
      <c r="Q95" s="37"/>
      <c r="R95" s="37"/>
      <c r="S95" s="37"/>
    </row>
    <row r="96" spans="2:19" ht="15" customHeight="1">
      <c r="B96" s="203" t="s">
        <v>953</v>
      </c>
      <c r="C96" s="79">
        <v>3</v>
      </c>
      <c r="D96" s="78" t="s">
        <v>954</v>
      </c>
      <c r="E96" s="295">
        <v>40</v>
      </c>
      <c r="F96" s="80" t="s">
        <v>16</v>
      </c>
      <c r="G96" s="358" t="s">
        <v>932</v>
      </c>
      <c r="H96" s="363">
        <v>0</v>
      </c>
      <c r="I96" s="295">
        <v>1774</v>
      </c>
      <c r="J96" s="29" t="s">
        <v>932</v>
      </c>
      <c r="K96" s="369">
        <f t="shared" si="5"/>
        <v>2.4228198499773997E-05</v>
      </c>
      <c r="L96" s="363">
        <v>0</v>
      </c>
      <c r="N96" s="37"/>
      <c r="O96" s="37"/>
      <c r="P96" s="37"/>
      <c r="Q96" s="37"/>
      <c r="R96" s="37"/>
      <c r="S96" s="37"/>
    </row>
    <row r="97" spans="2:19" ht="15" customHeight="1">
      <c r="B97" s="82" t="s">
        <v>955</v>
      </c>
      <c r="C97" s="72">
        <v>3</v>
      </c>
      <c r="D97" s="73" t="s">
        <v>956</v>
      </c>
      <c r="E97" s="295">
        <v>24453</v>
      </c>
      <c r="F97" s="72" t="s">
        <v>33</v>
      </c>
      <c r="G97" s="358">
        <f t="shared" si="3"/>
        <v>158.12855664769788</v>
      </c>
      <c r="H97" s="363">
        <v>15464</v>
      </c>
      <c r="I97" s="295">
        <v>225566</v>
      </c>
      <c r="J97" s="29">
        <f t="shared" si="4"/>
        <v>104.85930650402346</v>
      </c>
      <c r="K97" s="369">
        <f t="shared" si="5"/>
        <v>0.0030806413882750964</v>
      </c>
      <c r="L97" s="363">
        <v>215113</v>
      </c>
      <c r="N97" s="37"/>
      <c r="O97" s="37"/>
      <c r="P97" s="37"/>
      <c r="Q97" s="37"/>
      <c r="R97" s="37"/>
      <c r="S97" s="37"/>
    </row>
    <row r="98" spans="2:19" ht="15" customHeight="1">
      <c r="B98" s="199" t="s">
        <v>89</v>
      </c>
      <c r="C98" s="70">
        <v>2</v>
      </c>
      <c r="D98" s="71" t="s">
        <v>90</v>
      </c>
      <c r="E98" s="291">
        <v>949857</v>
      </c>
      <c r="F98" s="70" t="s">
        <v>16</v>
      </c>
      <c r="G98" s="22">
        <f t="shared" si="3"/>
        <v>100.01579434499273</v>
      </c>
      <c r="H98" s="362">
        <v>949707</v>
      </c>
      <c r="I98" s="291">
        <v>56114226</v>
      </c>
      <c r="J98" s="23">
        <f t="shared" si="4"/>
        <v>78.3384251568947</v>
      </c>
      <c r="K98" s="368">
        <f t="shared" si="5"/>
        <v>0.7663735096895035</v>
      </c>
      <c r="L98" s="362">
        <v>71630526</v>
      </c>
      <c r="N98" s="37"/>
      <c r="O98" s="37"/>
      <c r="P98" s="37"/>
      <c r="Q98" s="37"/>
      <c r="R98" s="37"/>
      <c r="S98" s="37"/>
    </row>
    <row r="99" spans="2:19" ht="15" customHeight="1">
      <c r="B99" s="82" t="s">
        <v>957</v>
      </c>
      <c r="C99" s="72">
        <v>3</v>
      </c>
      <c r="D99" s="73" t="s">
        <v>958</v>
      </c>
      <c r="E99" s="295">
        <v>3199</v>
      </c>
      <c r="F99" s="72" t="s">
        <v>16</v>
      </c>
      <c r="G99" s="358">
        <f t="shared" si="3"/>
        <v>115.07194244604318</v>
      </c>
      <c r="H99" s="363">
        <v>2780</v>
      </c>
      <c r="I99" s="295">
        <v>605900</v>
      </c>
      <c r="J99" s="29">
        <f t="shared" si="4"/>
        <v>99.96782682582763</v>
      </c>
      <c r="K99" s="369">
        <f t="shared" si="5"/>
        <v>0.008275008720976924</v>
      </c>
      <c r="L99" s="363">
        <v>606095</v>
      </c>
      <c r="N99" s="37"/>
      <c r="O99" s="37"/>
      <c r="P99" s="37"/>
      <c r="Q99" s="37"/>
      <c r="R99" s="37"/>
      <c r="S99" s="37"/>
    </row>
    <row r="100" spans="2:19" ht="15" customHeight="1">
      <c r="B100" s="82" t="s">
        <v>959</v>
      </c>
      <c r="C100" s="72">
        <v>3</v>
      </c>
      <c r="D100" s="73" t="s">
        <v>960</v>
      </c>
      <c r="E100" s="295">
        <v>517465</v>
      </c>
      <c r="F100" s="72" t="s">
        <v>16</v>
      </c>
      <c r="G100" s="358">
        <f t="shared" si="3"/>
        <v>98.78887151614424</v>
      </c>
      <c r="H100" s="363">
        <v>523809</v>
      </c>
      <c r="I100" s="295">
        <v>28534313</v>
      </c>
      <c r="J100" s="29">
        <f t="shared" si="4"/>
        <v>82.16772813935937</v>
      </c>
      <c r="K100" s="369">
        <f t="shared" si="5"/>
        <v>0.3897040582968893</v>
      </c>
      <c r="L100" s="363">
        <v>34726910</v>
      </c>
      <c r="N100" s="37"/>
      <c r="O100" s="37"/>
      <c r="P100" s="37"/>
      <c r="Q100" s="37"/>
      <c r="R100" s="37"/>
      <c r="S100" s="37"/>
    </row>
    <row r="101" spans="2:19" ht="15" customHeight="1">
      <c r="B101" s="82" t="s">
        <v>961</v>
      </c>
      <c r="C101" s="72">
        <v>3</v>
      </c>
      <c r="D101" s="73" t="s">
        <v>962</v>
      </c>
      <c r="E101" s="295">
        <v>429193</v>
      </c>
      <c r="F101" s="72" t="s">
        <v>16</v>
      </c>
      <c r="G101" s="358">
        <f t="shared" si="3"/>
        <v>101.43576969072457</v>
      </c>
      <c r="H101" s="363">
        <v>423118</v>
      </c>
      <c r="I101" s="295">
        <v>26974013</v>
      </c>
      <c r="J101" s="29">
        <f t="shared" si="4"/>
        <v>74.31365078623413</v>
      </c>
      <c r="K101" s="369">
        <f t="shared" si="5"/>
        <v>0.3683944426716372</v>
      </c>
      <c r="L101" s="363">
        <v>36297521</v>
      </c>
      <c r="N101" s="37"/>
      <c r="O101" s="37"/>
      <c r="P101" s="37"/>
      <c r="Q101" s="37"/>
      <c r="R101" s="37"/>
      <c r="S101" s="37"/>
    </row>
    <row r="102" spans="2:19" ht="15" customHeight="1">
      <c r="B102" s="82" t="s">
        <v>963</v>
      </c>
      <c r="C102" s="72">
        <v>4</v>
      </c>
      <c r="D102" s="73" t="s">
        <v>964</v>
      </c>
      <c r="E102" s="295">
        <v>3822</v>
      </c>
      <c r="F102" s="72" t="s">
        <v>16</v>
      </c>
      <c r="G102" s="358">
        <f t="shared" si="3"/>
        <v>188.74074074074073</v>
      </c>
      <c r="H102" s="363">
        <v>2025</v>
      </c>
      <c r="I102" s="295">
        <v>197357</v>
      </c>
      <c r="J102" s="29">
        <f t="shared" si="4"/>
        <v>139.9268308246421</v>
      </c>
      <c r="K102" s="369">
        <f t="shared" si="5"/>
        <v>0.002695380254408059</v>
      </c>
      <c r="L102" s="363">
        <v>141043</v>
      </c>
      <c r="N102" s="37"/>
      <c r="O102" s="37"/>
      <c r="P102" s="37"/>
      <c r="Q102" s="37"/>
      <c r="R102" s="37"/>
      <c r="S102" s="37"/>
    </row>
    <row r="103" spans="2:19" ht="15" customHeight="1">
      <c r="B103" s="82" t="s">
        <v>965</v>
      </c>
      <c r="C103" s="72">
        <v>4</v>
      </c>
      <c r="D103" s="73" t="s">
        <v>966</v>
      </c>
      <c r="E103" s="295">
        <v>7788</v>
      </c>
      <c r="F103" s="72" t="s">
        <v>16</v>
      </c>
      <c r="G103" s="358">
        <f t="shared" si="3"/>
        <v>87.51545117428925</v>
      </c>
      <c r="H103" s="363">
        <v>8899</v>
      </c>
      <c r="I103" s="295">
        <v>299152</v>
      </c>
      <c r="J103" s="29">
        <f t="shared" si="4"/>
        <v>72.70623862263733</v>
      </c>
      <c r="K103" s="369">
        <f t="shared" si="5"/>
        <v>0.004085633617589848</v>
      </c>
      <c r="L103" s="363">
        <v>411453</v>
      </c>
      <c r="N103" s="37"/>
      <c r="O103" s="37"/>
      <c r="P103" s="37"/>
      <c r="Q103" s="37"/>
      <c r="R103" s="37"/>
      <c r="S103" s="37"/>
    </row>
    <row r="104" spans="2:19" ht="15" customHeight="1">
      <c r="B104" s="82" t="s">
        <v>967</v>
      </c>
      <c r="C104" s="72">
        <v>4</v>
      </c>
      <c r="D104" s="73" t="s">
        <v>968</v>
      </c>
      <c r="E104" s="295">
        <v>350340</v>
      </c>
      <c r="F104" s="72" t="s">
        <v>16</v>
      </c>
      <c r="G104" s="358">
        <f t="shared" si="3"/>
        <v>102.92372234038803</v>
      </c>
      <c r="H104" s="363">
        <v>340388</v>
      </c>
      <c r="I104" s="295">
        <v>16921686</v>
      </c>
      <c r="J104" s="29">
        <f t="shared" si="4"/>
        <v>82.51673394052511</v>
      </c>
      <c r="K104" s="369">
        <f t="shared" si="5"/>
        <v>0.23110595679754603</v>
      </c>
      <c r="L104" s="363">
        <v>20506975</v>
      </c>
      <c r="N104" s="37"/>
      <c r="O104" s="37"/>
      <c r="P104" s="37"/>
      <c r="Q104" s="37"/>
      <c r="R104" s="37"/>
      <c r="S104" s="37"/>
    </row>
    <row r="105" spans="2:19" ht="15" customHeight="1">
      <c r="B105" s="82" t="s">
        <v>969</v>
      </c>
      <c r="C105" s="72">
        <v>4</v>
      </c>
      <c r="D105" s="73" t="s">
        <v>970</v>
      </c>
      <c r="E105" s="295">
        <v>64478</v>
      </c>
      <c r="F105" s="72" t="s">
        <v>16</v>
      </c>
      <c r="G105" s="358">
        <f t="shared" si="3"/>
        <v>95.13397072710103</v>
      </c>
      <c r="H105" s="363">
        <v>67776</v>
      </c>
      <c r="I105" s="295">
        <v>9246601</v>
      </c>
      <c r="J105" s="29">
        <f t="shared" si="4"/>
        <v>63.248295464572514</v>
      </c>
      <c r="K105" s="369">
        <f t="shared" si="5"/>
        <v>0.12628437681860694</v>
      </c>
      <c r="L105" s="363">
        <v>14619526</v>
      </c>
      <c r="N105" s="37"/>
      <c r="O105" s="37"/>
      <c r="P105" s="37"/>
      <c r="Q105" s="37"/>
      <c r="R105" s="37"/>
      <c r="S105" s="37"/>
    </row>
    <row r="106" spans="2:19" ht="15" customHeight="1">
      <c r="B106" s="82" t="s">
        <v>971</v>
      </c>
      <c r="C106" s="72">
        <v>4</v>
      </c>
      <c r="D106" s="73" t="s">
        <v>972</v>
      </c>
      <c r="E106" s="295">
        <v>64</v>
      </c>
      <c r="F106" s="72" t="s">
        <v>16</v>
      </c>
      <c r="G106" s="358">
        <f t="shared" si="3"/>
        <v>58.18181818181818</v>
      </c>
      <c r="H106" s="363">
        <v>110</v>
      </c>
      <c r="I106" s="295">
        <v>3490</v>
      </c>
      <c r="J106" s="29">
        <f t="shared" si="4"/>
        <v>45.160455486542446</v>
      </c>
      <c r="K106" s="369">
        <f t="shared" si="5"/>
        <v>4.766426875096463E-05</v>
      </c>
      <c r="L106" s="363">
        <v>7728</v>
      </c>
      <c r="N106" s="37"/>
      <c r="O106" s="37"/>
      <c r="P106" s="37"/>
      <c r="Q106" s="37"/>
      <c r="R106" s="37"/>
      <c r="S106" s="37"/>
    </row>
    <row r="107" spans="2:19" ht="15" customHeight="1">
      <c r="B107" s="199" t="s">
        <v>91</v>
      </c>
      <c r="C107" s="70">
        <v>2</v>
      </c>
      <c r="D107" s="71" t="s">
        <v>92</v>
      </c>
      <c r="E107" s="291">
        <v>99400</v>
      </c>
      <c r="F107" s="70" t="s">
        <v>16</v>
      </c>
      <c r="G107" s="22">
        <f t="shared" si="3"/>
        <v>89.79953203060774</v>
      </c>
      <c r="H107" s="362">
        <v>110691</v>
      </c>
      <c r="I107" s="291">
        <v>18332292</v>
      </c>
      <c r="J107" s="23">
        <f t="shared" si="4"/>
        <v>73.38177686346896</v>
      </c>
      <c r="K107" s="368">
        <f t="shared" si="5"/>
        <v>0.2503711440427389</v>
      </c>
      <c r="L107" s="362">
        <v>24982077</v>
      </c>
      <c r="N107" s="37"/>
      <c r="O107" s="37"/>
      <c r="P107" s="37"/>
      <c r="Q107" s="37"/>
      <c r="R107" s="37"/>
      <c r="S107" s="37"/>
    </row>
    <row r="108" spans="2:19" ht="15" customHeight="1">
      <c r="B108" s="82" t="s">
        <v>93</v>
      </c>
      <c r="C108" s="72">
        <v>3</v>
      </c>
      <c r="D108" s="73" t="s">
        <v>973</v>
      </c>
      <c r="E108" s="295">
        <v>67695</v>
      </c>
      <c r="F108" s="72" t="s">
        <v>16</v>
      </c>
      <c r="G108" s="358">
        <f t="shared" si="3"/>
        <v>91.15330236315896</v>
      </c>
      <c r="H108" s="363">
        <v>74265</v>
      </c>
      <c r="I108" s="295">
        <v>10033932</v>
      </c>
      <c r="J108" s="29">
        <f t="shared" si="4"/>
        <v>72.46989759603284</v>
      </c>
      <c r="K108" s="369">
        <f t="shared" si="5"/>
        <v>0.13703725830283783</v>
      </c>
      <c r="L108" s="363">
        <v>13845655</v>
      </c>
      <c r="N108" s="37"/>
      <c r="O108" s="37"/>
      <c r="P108" s="37"/>
      <c r="Q108" s="37"/>
      <c r="R108" s="37"/>
      <c r="S108" s="37"/>
    </row>
    <row r="109" spans="2:19" ht="15" customHeight="1">
      <c r="B109" s="82" t="s">
        <v>974</v>
      </c>
      <c r="C109" s="72">
        <v>3</v>
      </c>
      <c r="D109" s="73" t="s">
        <v>975</v>
      </c>
      <c r="E109" s="295">
        <v>295</v>
      </c>
      <c r="F109" s="72" t="s">
        <v>16</v>
      </c>
      <c r="G109" s="358">
        <f t="shared" si="3"/>
        <v>113.02681992337165</v>
      </c>
      <c r="H109" s="363">
        <v>261</v>
      </c>
      <c r="I109" s="295">
        <v>46789</v>
      </c>
      <c r="J109" s="29">
        <f t="shared" si="4"/>
        <v>95.6360886272586</v>
      </c>
      <c r="K109" s="369">
        <f t="shared" si="5"/>
        <v>0.0006390153210856401</v>
      </c>
      <c r="L109" s="363">
        <v>48924</v>
      </c>
      <c r="N109" s="37"/>
      <c r="O109" s="37"/>
      <c r="P109" s="37"/>
      <c r="Q109" s="37"/>
      <c r="R109" s="37"/>
      <c r="S109" s="37"/>
    </row>
    <row r="110" spans="2:19" ht="15" customHeight="1">
      <c r="B110" s="82" t="s">
        <v>976</v>
      </c>
      <c r="C110" s="72">
        <v>3</v>
      </c>
      <c r="D110" s="73" t="s">
        <v>94</v>
      </c>
      <c r="E110" s="295">
        <v>30541</v>
      </c>
      <c r="F110" s="72" t="s">
        <v>16</v>
      </c>
      <c r="G110" s="358">
        <f t="shared" si="3"/>
        <v>86.1815000846549</v>
      </c>
      <c r="H110" s="363">
        <v>35438</v>
      </c>
      <c r="I110" s="295">
        <v>8152888</v>
      </c>
      <c r="J110" s="29">
        <f t="shared" si="4"/>
        <v>74.34524809887206</v>
      </c>
      <c r="K110" s="369">
        <f t="shared" si="5"/>
        <v>0.11134711883338524</v>
      </c>
      <c r="L110" s="363">
        <v>10966253</v>
      </c>
      <c r="N110" s="37"/>
      <c r="O110" s="37"/>
      <c r="P110" s="37"/>
      <c r="Q110" s="37"/>
      <c r="R110" s="37"/>
      <c r="S110" s="37"/>
    </row>
    <row r="111" spans="2:19" ht="15" customHeight="1">
      <c r="B111" s="82" t="s">
        <v>977</v>
      </c>
      <c r="C111" s="72">
        <v>4</v>
      </c>
      <c r="D111" s="73" t="s">
        <v>978</v>
      </c>
      <c r="E111" s="295">
        <v>520</v>
      </c>
      <c r="F111" s="72" t="s">
        <v>16</v>
      </c>
      <c r="G111" s="358">
        <f t="shared" si="3"/>
        <v>121.21212121212122</v>
      </c>
      <c r="H111" s="363">
        <v>429</v>
      </c>
      <c r="I111" s="295">
        <v>98531</v>
      </c>
      <c r="J111" s="29">
        <f t="shared" si="4"/>
        <v>172.74321078560286</v>
      </c>
      <c r="K111" s="369">
        <f t="shared" si="5"/>
        <v>0.0013456756631235805</v>
      </c>
      <c r="L111" s="363">
        <v>57039</v>
      </c>
      <c r="N111" s="37"/>
      <c r="O111" s="37"/>
      <c r="P111" s="37"/>
      <c r="Q111" s="37"/>
      <c r="R111" s="37"/>
      <c r="S111" s="37"/>
    </row>
    <row r="112" spans="2:19" ht="15" customHeight="1">
      <c r="B112" s="82" t="s">
        <v>979</v>
      </c>
      <c r="C112" s="72">
        <v>4</v>
      </c>
      <c r="D112" s="73" t="s">
        <v>980</v>
      </c>
      <c r="E112" s="295">
        <v>30021</v>
      </c>
      <c r="F112" s="72" t="s">
        <v>16</v>
      </c>
      <c r="G112" s="358">
        <f t="shared" si="3"/>
        <v>85.75223513953554</v>
      </c>
      <c r="H112" s="363">
        <v>35009</v>
      </c>
      <c r="I112" s="295">
        <v>8054357</v>
      </c>
      <c r="J112" s="29">
        <f t="shared" si="4"/>
        <v>73.83077277611385</v>
      </c>
      <c r="K112" s="369">
        <f t="shared" si="5"/>
        <v>0.11000144317026167</v>
      </c>
      <c r="L112" s="363">
        <v>10909214</v>
      </c>
      <c r="N112" s="37"/>
      <c r="O112" s="37"/>
      <c r="P112" s="37"/>
      <c r="Q112" s="37"/>
      <c r="R112" s="37"/>
      <c r="S112" s="37"/>
    </row>
    <row r="113" spans="2:19" ht="15" customHeight="1">
      <c r="B113" s="82" t="s">
        <v>981</v>
      </c>
      <c r="C113" s="72">
        <v>5</v>
      </c>
      <c r="D113" s="73" t="s">
        <v>982</v>
      </c>
      <c r="E113" s="295">
        <v>162</v>
      </c>
      <c r="F113" s="72" t="s">
        <v>16</v>
      </c>
      <c r="G113" s="358">
        <f t="shared" si="3"/>
        <v>114.08450704225352</v>
      </c>
      <c r="H113" s="363">
        <v>142</v>
      </c>
      <c r="I113" s="295">
        <v>62169</v>
      </c>
      <c r="J113" s="29">
        <f t="shared" si="4"/>
        <v>111.92748091603053</v>
      </c>
      <c r="K113" s="369">
        <f t="shared" si="5"/>
        <v>0.0008490658807961949</v>
      </c>
      <c r="L113" s="363">
        <v>55544</v>
      </c>
      <c r="N113" s="37"/>
      <c r="O113" s="37"/>
      <c r="P113" s="37"/>
      <c r="Q113" s="37"/>
      <c r="R113" s="37"/>
      <c r="S113" s="37"/>
    </row>
    <row r="114" spans="2:19" ht="15" customHeight="1">
      <c r="B114" s="82" t="s">
        <v>983</v>
      </c>
      <c r="C114" s="72">
        <v>5</v>
      </c>
      <c r="D114" s="73" t="s">
        <v>984</v>
      </c>
      <c r="E114" s="295">
        <v>677</v>
      </c>
      <c r="F114" s="72" t="s">
        <v>16</v>
      </c>
      <c r="G114" s="358">
        <f t="shared" si="3"/>
        <v>81.3701923076923</v>
      </c>
      <c r="H114" s="363">
        <v>832</v>
      </c>
      <c r="I114" s="295">
        <v>208995</v>
      </c>
      <c r="J114" s="29">
        <f t="shared" si="4"/>
        <v>58.83122915171219</v>
      </c>
      <c r="K114" s="369">
        <f t="shared" si="5"/>
        <v>0.0028543248847013904</v>
      </c>
      <c r="L114" s="363">
        <v>355245</v>
      </c>
      <c r="N114" s="37"/>
      <c r="O114" s="37"/>
      <c r="P114" s="37"/>
      <c r="Q114" s="37"/>
      <c r="R114" s="37"/>
      <c r="S114" s="37"/>
    </row>
    <row r="115" spans="2:19" ht="15" customHeight="1">
      <c r="B115" s="82" t="s">
        <v>985</v>
      </c>
      <c r="C115" s="72">
        <v>5</v>
      </c>
      <c r="D115" s="73" t="s">
        <v>986</v>
      </c>
      <c r="E115" s="295">
        <v>1172</v>
      </c>
      <c r="F115" s="72" t="s">
        <v>16</v>
      </c>
      <c r="G115" s="358">
        <f t="shared" si="3"/>
        <v>117.55265797392175</v>
      </c>
      <c r="H115" s="363">
        <v>997</v>
      </c>
      <c r="I115" s="295">
        <v>298922</v>
      </c>
      <c r="J115" s="29">
        <f t="shared" si="4"/>
        <v>98.88943658011307</v>
      </c>
      <c r="K115" s="369">
        <f t="shared" si="5"/>
        <v>0.004082492419362707</v>
      </c>
      <c r="L115" s="363">
        <v>302279</v>
      </c>
      <c r="N115" s="37"/>
      <c r="O115" s="37"/>
      <c r="P115" s="37"/>
      <c r="Q115" s="37"/>
      <c r="R115" s="37"/>
      <c r="S115" s="37"/>
    </row>
    <row r="116" spans="2:19" ht="15" customHeight="1">
      <c r="B116" s="199" t="s">
        <v>95</v>
      </c>
      <c r="C116" s="70">
        <v>2</v>
      </c>
      <c r="D116" s="71" t="s">
        <v>96</v>
      </c>
      <c r="E116" s="291"/>
      <c r="F116" s="70"/>
      <c r="G116" s="22">
        <f t="shared" si="3"/>
      </c>
      <c r="H116" s="362"/>
      <c r="I116" s="291">
        <v>43798208</v>
      </c>
      <c r="J116" s="23">
        <f t="shared" si="4"/>
        <v>88.40447176994488</v>
      </c>
      <c r="K116" s="368">
        <f t="shared" si="5"/>
        <v>0.5981689274849997</v>
      </c>
      <c r="L116" s="362">
        <v>49542978</v>
      </c>
      <c r="N116" s="37"/>
      <c r="O116" s="37"/>
      <c r="P116" s="37"/>
      <c r="Q116" s="37"/>
      <c r="R116" s="37"/>
      <c r="S116" s="37"/>
    </row>
    <row r="117" spans="2:19" ht="15" customHeight="1">
      <c r="B117" s="82" t="s">
        <v>97</v>
      </c>
      <c r="C117" s="72">
        <v>3</v>
      </c>
      <c r="D117" s="73" t="s">
        <v>98</v>
      </c>
      <c r="E117" s="295"/>
      <c r="F117" s="72"/>
      <c r="G117" s="358">
        <f t="shared" si="3"/>
      </c>
      <c r="H117" s="363"/>
      <c r="I117" s="295">
        <v>41588194</v>
      </c>
      <c r="J117" s="29">
        <f t="shared" si="4"/>
        <v>87.6770971384465</v>
      </c>
      <c r="K117" s="369">
        <f t="shared" si="5"/>
        <v>0.5679859185338839</v>
      </c>
      <c r="L117" s="363">
        <v>47433361</v>
      </c>
      <c r="N117" s="37"/>
      <c r="O117" s="37"/>
      <c r="P117" s="37"/>
      <c r="Q117" s="37"/>
      <c r="R117" s="37"/>
      <c r="S117" s="37"/>
    </row>
    <row r="118" spans="2:19" ht="15" customHeight="1">
      <c r="B118" s="82" t="s">
        <v>99</v>
      </c>
      <c r="C118" s="72">
        <v>4</v>
      </c>
      <c r="D118" s="73" t="s">
        <v>987</v>
      </c>
      <c r="E118" s="295">
        <v>57365</v>
      </c>
      <c r="F118" s="72" t="s">
        <v>988</v>
      </c>
      <c r="G118" s="358">
        <f t="shared" si="3"/>
        <v>106.90657671592835</v>
      </c>
      <c r="H118" s="363">
        <v>53659</v>
      </c>
      <c r="I118" s="295">
        <v>1891034</v>
      </c>
      <c r="J118" s="29">
        <f t="shared" si="4"/>
        <v>85.89061883282608</v>
      </c>
      <c r="K118" s="369">
        <f t="shared" si="5"/>
        <v>0.02582657673157927</v>
      </c>
      <c r="L118" s="363">
        <v>2201677</v>
      </c>
      <c r="N118" s="37"/>
      <c r="O118" s="37"/>
      <c r="P118" s="37"/>
      <c r="Q118" s="37"/>
      <c r="R118" s="37"/>
      <c r="S118" s="37"/>
    </row>
    <row r="119" spans="2:19" ht="15" customHeight="1">
      <c r="B119" s="82" t="s">
        <v>989</v>
      </c>
      <c r="C119" s="72">
        <v>5</v>
      </c>
      <c r="D119" s="73" t="s">
        <v>990</v>
      </c>
      <c r="E119" s="295">
        <v>13035</v>
      </c>
      <c r="F119" s="72" t="s">
        <v>988</v>
      </c>
      <c r="G119" s="358">
        <f t="shared" si="3"/>
        <v>82.24493658905925</v>
      </c>
      <c r="H119" s="363">
        <v>15849</v>
      </c>
      <c r="I119" s="295">
        <v>500428</v>
      </c>
      <c r="J119" s="29">
        <f t="shared" si="4"/>
        <v>65.45504010924259</v>
      </c>
      <c r="K119" s="369">
        <f t="shared" si="5"/>
        <v>0.006834537158311669</v>
      </c>
      <c r="L119" s="363">
        <v>764537</v>
      </c>
      <c r="N119" s="37"/>
      <c r="O119" s="37"/>
      <c r="P119" s="37"/>
      <c r="Q119" s="37"/>
      <c r="R119" s="37"/>
      <c r="S119" s="37"/>
    </row>
    <row r="120" spans="2:19" ht="15" customHeight="1">
      <c r="B120" s="82" t="s">
        <v>991</v>
      </c>
      <c r="C120" s="72">
        <v>5</v>
      </c>
      <c r="D120" s="73" t="s">
        <v>992</v>
      </c>
      <c r="E120" s="295">
        <v>10626</v>
      </c>
      <c r="F120" s="72" t="s">
        <v>988</v>
      </c>
      <c r="G120" s="358">
        <f t="shared" si="3"/>
        <v>203.32950631458093</v>
      </c>
      <c r="H120" s="363">
        <v>5226</v>
      </c>
      <c r="I120" s="295">
        <v>342700</v>
      </c>
      <c r="J120" s="29">
        <f t="shared" si="4"/>
        <v>221.40817407708906</v>
      </c>
      <c r="K120" s="369">
        <f t="shared" si="5"/>
        <v>0.004680385358439994</v>
      </c>
      <c r="L120" s="363">
        <v>154782</v>
      </c>
      <c r="N120" s="37"/>
      <c r="O120" s="37"/>
      <c r="P120" s="37"/>
      <c r="Q120" s="37"/>
      <c r="R120" s="37"/>
      <c r="S120" s="37"/>
    </row>
    <row r="121" spans="2:19" ht="15" customHeight="1">
      <c r="B121" s="82" t="s">
        <v>993</v>
      </c>
      <c r="C121" s="72">
        <v>5</v>
      </c>
      <c r="D121" s="73" t="s">
        <v>994</v>
      </c>
      <c r="E121" s="295">
        <v>7703</v>
      </c>
      <c r="F121" s="72" t="s">
        <v>988</v>
      </c>
      <c r="G121" s="358">
        <f t="shared" si="3"/>
        <v>151.2765121759623</v>
      </c>
      <c r="H121" s="363">
        <v>5092</v>
      </c>
      <c r="I121" s="295">
        <v>253335</v>
      </c>
      <c r="J121" s="29">
        <f t="shared" si="4"/>
        <v>130.0400897270716</v>
      </c>
      <c r="K121" s="369">
        <f t="shared" si="5"/>
        <v>0.003459893273359778</v>
      </c>
      <c r="L121" s="363">
        <v>194813</v>
      </c>
      <c r="N121" s="37"/>
      <c r="O121" s="37"/>
      <c r="P121" s="37"/>
      <c r="Q121" s="37"/>
      <c r="R121" s="37"/>
      <c r="S121" s="37"/>
    </row>
    <row r="122" spans="2:19" ht="15" customHeight="1">
      <c r="B122" s="82" t="s">
        <v>995</v>
      </c>
      <c r="C122" s="72">
        <v>5</v>
      </c>
      <c r="D122" s="73" t="s">
        <v>996</v>
      </c>
      <c r="E122" s="295">
        <v>6991</v>
      </c>
      <c r="F122" s="72" t="s">
        <v>988</v>
      </c>
      <c r="G122" s="358">
        <f t="shared" si="3"/>
        <v>113.87848183743282</v>
      </c>
      <c r="H122" s="363">
        <v>6139</v>
      </c>
      <c r="I122" s="295">
        <v>173086</v>
      </c>
      <c r="J122" s="29">
        <f t="shared" si="4"/>
        <v>97.87939107421566</v>
      </c>
      <c r="K122" s="369">
        <f t="shared" si="5"/>
        <v>0.0023639018971431127</v>
      </c>
      <c r="L122" s="363">
        <v>176836</v>
      </c>
      <c r="N122" s="37"/>
      <c r="O122" s="37"/>
      <c r="P122" s="37"/>
      <c r="Q122" s="37"/>
      <c r="R122" s="37"/>
      <c r="S122" s="37"/>
    </row>
    <row r="123" spans="2:19" ht="15" customHeight="1">
      <c r="B123" s="82" t="s">
        <v>997</v>
      </c>
      <c r="C123" s="72">
        <v>5</v>
      </c>
      <c r="D123" s="73" t="s">
        <v>998</v>
      </c>
      <c r="E123" s="295">
        <v>16344</v>
      </c>
      <c r="F123" s="72" t="s">
        <v>988</v>
      </c>
      <c r="G123" s="358">
        <f t="shared" si="3"/>
        <v>108.36759050523803</v>
      </c>
      <c r="H123" s="363">
        <v>15082</v>
      </c>
      <c r="I123" s="295">
        <v>504972</v>
      </c>
      <c r="J123" s="29">
        <f t="shared" si="4"/>
        <v>82.1874465955421</v>
      </c>
      <c r="K123" s="369">
        <f t="shared" si="5"/>
        <v>0.006896596309373097</v>
      </c>
      <c r="L123" s="363">
        <v>614415</v>
      </c>
      <c r="N123" s="37"/>
      <c r="O123" s="37"/>
      <c r="P123" s="37"/>
      <c r="Q123" s="37"/>
      <c r="R123" s="37"/>
      <c r="S123" s="37"/>
    </row>
    <row r="124" spans="2:19" ht="15" customHeight="1">
      <c r="B124" s="82" t="s">
        <v>999</v>
      </c>
      <c r="C124" s="72">
        <v>4</v>
      </c>
      <c r="D124" s="73" t="s">
        <v>1000</v>
      </c>
      <c r="E124" s="295">
        <v>10304</v>
      </c>
      <c r="F124" s="72" t="s">
        <v>988</v>
      </c>
      <c r="G124" s="358">
        <f t="shared" si="3"/>
        <v>100.89102124742975</v>
      </c>
      <c r="H124" s="363">
        <v>10213</v>
      </c>
      <c r="I124" s="295">
        <v>1014580</v>
      </c>
      <c r="J124" s="29">
        <f t="shared" si="4"/>
        <v>89.64074961853778</v>
      </c>
      <c r="K124" s="369">
        <f t="shared" si="5"/>
        <v>0.01385650824909848</v>
      </c>
      <c r="L124" s="363">
        <v>1131829</v>
      </c>
      <c r="N124" s="37"/>
      <c r="O124" s="37"/>
      <c r="P124" s="37"/>
      <c r="Q124" s="37"/>
      <c r="R124" s="37"/>
      <c r="S124" s="37"/>
    </row>
    <row r="125" spans="2:19" ht="15" customHeight="1">
      <c r="B125" s="82" t="s">
        <v>1001</v>
      </c>
      <c r="C125" s="72">
        <v>4</v>
      </c>
      <c r="D125" s="73" t="s">
        <v>100</v>
      </c>
      <c r="E125" s="295"/>
      <c r="F125" s="72"/>
      <c r="G125" s="358">
        <f t="shared" si="3"/>
      </c>
      <c r="H125" s="363"/>
      <c r="I125" s="295">
        <v>37977906</v>
      </c>
      <c r="J125" s="29">
        <f t="shared" si="4"/>
        <v>87.53444265731882</v>
      </c>
      <c r="K125" s="369">
        <f t="shared" si="5"/>
        <v>0.5186788304248917</v>
      </c>
      <c r="L125" s="363">
        <v>43386243</v>
      </c>
      <c r="N125" s="37"/>
      <c r="O125" s="37"/>
      <c r="P125" s="37"/>
      <c r="Q125" s="37"/>
      <c r="R125" s="37"/>
      <c r="S125" s="37"/>
    </row>
    <row r="126" spans="2:19" ht="15" customHeight="1">
      <c r="B126" s="82" t="s">
        <v>1002</v>
      </c>
      <c r="C126" s="72">
        <v>5</v>
      </c>
      <c r="D126" s="73" t="s">
        <v>990</v>
      </c>
      <c r="E126" s="295">
        <v>963</v>
      </c>
      <c r="F126" s="72" t="s">
        <v>988</v>
      </c>
      <c r="G126" s="358">
        <f t="shared" si="3"/>
        <v>72.56970610399397</v>
      </c>
      <c r="H126" s="363">
        <v>1327</v>
      </c>
      <c r="I126" s="295">
        <v>134183</v>
      </c>
      <c r="J126" s="29">
        <f t="shared" si="4"/>
        <v>82.54367618110237</v>
      </c>
      <c r="K126" s="369">
        <f t="shared" si="5"/>
        <v>0.001832588703097618</v>
      </c>
      <c r="L126" s="363">
        <v>162560</v>
      </c>
      <c r="N126" s="37"/>
      <c r="O126" s="37"/>
      <c r="P126" s="37"/>
      <c r="Q126" s="37"/>
      <c r="R126" s="37"/>
      <c r="S126" s="37"/>
    </row>
    <row r="127" spans="2:19" ht="15" customHeight="1">
      <c r="B127" s="82" t="s">
        <v>1003</v>
      </c>
      <c r="C127" s="72">
        <v>5</v>
      </c>
      <c r="D127" s="73" t="s">
        <v>994</v>
      </c>
      <c r="E127" s="295">
        <v>8243</v>
      </c>
      <c r="F127" s="72" t="s">
        <v>988</v>
      </c>
      <c r="G127" s="358">
        <f t="shared" si="3"/>
        <v>58.06565229642153</v>
      </c>
      <c r="H127" s="363">
        <v>14196</v>
      </c>
      <c r="I127" s="295">
        <v>512125</v>
      </c>
      <c r="J127" s="29">
        <f t="shared" si="4"/>
        <v>61.43578288711291</v>
      </c>
      <c r="K127" s="369">
        <f t="shared" si="5"/>
        <v>0.006994287574237181</v>
      </c>
      <c r="L127" s="363">
        <v>833594</v>
      </c>
      <c r="N127" s="37"/>
      <c r="O127" s="37"/>
      <c r="P127" s="37"/>
      <c r="Q127" s="37"/>
      <c r="R127" s="37"/>
      <c r="S127" s="37"/>
    </row>
    <row r="128" spans="2:19" ht="15" customHeight="1">
      <c r="B128" s="82" t="s">
        <v>1004</v>
      </c>
      <c r="C128" s="72">
        <v>5</v>
      </c>
      <c r="D128" s="73" t="s">
        <v>996</v>
      </c>
      <c r="E128" s="295">
        <v>10894</v>
      </c>
      <c r="F128" s="72" t="s">
        <v>988</v>
      </c>
      <c r="G128" s="358">
        <f t="shared" si="3"/>
        <v>85.97585036697973</v>
      </c>
      <c r="H128" s="363">
        <v>12671</v>
      </c>
      <c r="I128" s="295">
        <v>770386</v>
      </c>
      <c r="J128" s="29">
        <f t="shared" si="4"/>
        <v>83.67966962005656</v>
      </c>
      <c r="K128" s="369">
        <f t="shared" si="5"/>
        <v>0.01052145711919216</v>
      </c>
      <c r="L128" s="363">
        <v>920637</v>
      </c>
      <c r="N128" s="37"/>
      <c r="O128" s="37"/>
      <c r="P128" s="37"/>
      <c r="Q128" s="37"/>
      <c r="R128" s="37"/>
      <c r="S128" s="37"/>
    </row>
    <row r="129" spans="2:19" ht="15" customHeight="1">
      <c r="B129" s="82" t="s">
        <v>1005</v>
      </c>
      <c r="C129" s="72">
        <v>5</v>
      </c>
      <c r="D129" s="73" t="s">
        <v>998</v>
      </c>
      <c r="E129" s="295">
        <v>13070</v>
      </c>
      <c r="F129" s="72" t="s">
        <v>988</v>
      </c>
      <c r="G129" s="358">
        <f t="shared" si="3"/>
        <v>99.51271509060454</v>
      </c>
      <c r="H129" s="363">
        <v>13134</v>
      </c>
      <c r="I129" s="295">
        <v>695464</v>
      </c>
      <c r="J129" s="29">
        <f t="shared" si="4"/>
        <v>93.43301829124935</v>
      </c>
      <c r="K129" s="369">
        <f t="shared" si="5"/>
        <v>0.009498218625392798</v>
      </c>
      <c r="L129" s="363">
        <v>744345</v>
      </c>
      <c r="N129" s="37"/>
      <c r="O129" s="37"/>
      <c r="P129" s="37"/>
      <c r="Q129" s="37"/>
      <c r="R129" s="37"/>
      <c r="S129" s="37"/>
    </row>
    <row r="130" spans="2:19" ht="15" customHeight="1">
      <c r="B130" s="82" t="s">
        <v>1006</v>
      </c>
      <c r="C130" s="72">
        <v>4</v>
      </c>
      <c r="D130" s="73" t="s">
        <v>1007</v>
      </c>
      <c r="E130" s="295">
        <v>2760</v>
      </c>
      <c r="F130" s="72" t="s">
        <v>988</v>
      </c>
      <c r="G130" s="358">
        <f t="shared" si="3"/>
        <v>212.30769230769232</v>
      </c>
      <c r="H130" s="363">
        <v>1300</v>
      </c>
      <c r="I130" s="295">
        <v>102856</v>
      </c>
      <c r="J130" s="29">
        <f t="shared" si="4"/>
        <v>177.67796990792723</v>
      </c>
      <c r="K130" s="369">
        <f t="shared" si="5"/>
        <v>0.0014047438471774263</v>
      </c>
      <c r="L130" s="363">
        <v>57889</v>
      </c>
      <c r="N130" s="37"/>
      <c r="O130" s="37"/>
      <c r="P130" s="37"/>
      <c r="Q130" s="37"/>
      <c r="R130" s="37"/>
      <c r="S130" s="37"/>
    </row>
    <row r="131" spans="2:19" ht="15" customHeight="1">
      <c r="B131" s="199" t="s">
        <v>101</v>
      </c>
      <c r="C131" s="70">
        <v>2</v>
      </c>
      <c r="D131" s="71" t="s">
        <v>102</v>
      </c>
      <c r="E131" s="291">
        <v>75448</v>
      </c>
      <c r="F131" s="70" t="s">
        <v>16</v>
      </c>
      <c r="G131" s="22">
        <f t="shared" si="3"/>
        <v>98.47294369469314</v>
      </c>
      <c r="H131" s="362">
        <v>76618</v>
      </c>
      <c r="I131" s="291">
        <v>5323154</v>
      </c>
      <c r="J131" s="23">
        <f t="shared" si="4"/>
        <v>82.3232263090182</v>
      </c>
      <c r="K131" s="368">
        <f t="shared" si="5"/>
        <v>0.07270035611999208</v>
      </c>
      <c r="L131" s="362">
        <v>6466163</v>
      </c>
      <c r="N131" s="37"/>
      <c r="O131" s="37"/>
      <c r="P131" s="37"/>
      <c r="Q131" s="37"/>
      <c r="R131" s="37"/>
      <c r="S131" s="37"/>
    </row>
    <row r="132" spans="2:19" ht="15" customHeight="1">
      <c r="B132" s="82" t="s">
        <v>1008</v>
      </c>
      <c r="C132" s="72">
        <v>3</v>
      </c>
      <c r="D132" s="73" t="s">
        <v>1009</v>
      </c>
      <c r="E132" s="295">
        <v>75365</v>
      </c>
      <c r="F132" s="72" t="s">
        <v>16</v>
      </c>
      <c r="G132" s="358">
        <f t="shared" si="3"/>
        <v>98.5408140583936</v>
      </c>
      <c r="H132" s="363">
        <v>76481</v>
      </c>
      <c r="I132" s="295">
        <v>5320745</v>
      </c>
      <c r="J132" s="29">
        <f t="shared" si="4"/>
        <v>82.34986486917336</v>
      </c>
      <c r="K132" s="369">
        <f t="shared" si="5"/>
        <v>0.07266745548290868</v>
      </c>
      <c r="L132" s="363">
        <v>6461146</v>
      </c>
      <c r="N132" s="37"/>
      <c r="O132" s="37"/>
      <c r="P132" s="37"/>
      <c r="Q132" s="37"/>
      <c r="R132" s="37"/>
      <c r="S132" s="37"/>
    </row>
    <row r="133" spans="2:19" ht="15" customHeight="1">
      <c r="B133" s="82" t="s">
        <v>1010</v>
      </c>
      <c r="C133" s="72">
        <v>4</v>
      </c>
      <c r="D133" s="73" t="s">
        <v>1011</v>
      </c>
      <c r="E133" s="295">
        <v>4258</v>
      </c>
      <c r="F133" s="72" t="s">
        <v>16</v>
      </c>
      <c r="G133" s="358">
        <f t="shared" si="3"/>
        <v>104.64487589088228</v>
      </c>
      <c r="H133" s="363">
        <v>4069</v>
      </c>
      <c r="I133" s="295">
        <v>428687</v>
      </c>
      <c r="J133" s="29">
        <f t="shared" si="4"/>
        <v>101.48167261639853</v>
      </c>
      <c r="K133" s="369">
        <f t="shared" si="5"/>
        <v>0.005854742801732027</v>
      </c>
      <c r="L133" s="363">
        <v>422428</v>
      </c>
      <c r="N133" s="37"/>
      <c r="O133" s="37"/>
      <c r="P133" s="37"/>
      <c r="Q133" s="37"/>
      <c r="R133" s="37"/>
      <c r="S133" s="37"/>
    </row>
    <row r="134" spans="2:19" ht="15" customHeight="1">
      <c r="B134" s="82" t="s">
        <v>1012</v>
      </c>
      <c r="C134" s="72">
        <v>4</v>
      </c>
      <c r="D134" s="73" t="s">
        <v>1013</v>
      </c>
      <c r="E134" s="295">
        <v>71107</v>
      </c>
      <c r="F134" s="72" t="s">
        <v>16</v>
      </c>
      <c r="G134" s="358">
        <f t="shared" si="3"/>
        <v>98.19781251726234</v>
      </c>
      <c r="H134" s="363">
        <v>72412</v>
      </c>
      <c r="I134" s="295">
        <v>4891812</v>
      </c>
      <c r="J134" s="29">
        <f t="shared" si="4"/>
        <v>81.00745886792528</v>
      </c>
      <c r="K134" s="369">
        <f t="shared" si="5"/>
        <v>0.06680935296481197</v>
      </c>
      <c r="L134" s="363">
        <v>6038718</v>
      </c>
      <c r="N134" s="37"/>
      <c r="O134" s="37"/>
      <c r="P134" s="37"/>
      <c r="Q134" s="37"/>
      <c r="R134" s="37"/>
      <c r="S134" s="37"/>
    </row>
    <row r="135" spans="2:19" ht="15" customHeight="1">
      <c r="B135" s="199" t="s">
        <v>103</v>
      </c>
      <c r="C135" s="70">
        <v>2</v>
      </c>
      <c r="D135" s="71" t="s">
        <v>104</v>
      </c>
      <c r="E135" s="291">
        <v>53702</v>
      </c>
      <c r="F135" s="70" t="s">
        <v>16</v>
      </c>
      <c r="G135" s="22">
        <f t="shared" si="3"/>
        <v>117.95637753421046</v>
      </c>
      <c r="H135" s="362">
        <v>45527</v>
      </c>
      <c r="I135" s="291">
        <v>15140651</v>
      </c>
      <c r="J135" s="23">
        <f t="shared" si="4"/>
        <v>92.88787394197347</v>
      </c>
      <c r="K135" s="368">
        <f t="shared" si="5"/>
        <v>0.20678167860417232</v>
      </c>
      <c r="L135" s="362">
        <v>16299922</v>
      </c>
      <c r="N135" s="37"/>
      <c r="O135" s="37"/>
      <c r="P135" s="37"/>
      <c r="Q135" s="37"/>
      <c r="R135" s="37"/>
      <c r="S135" s="37"/>
    </row>
    <row r="136" spans="2:19" ht="15" customHeight="1">
      <c r="B136" s="82" t="s">
        <v>1014</v>
      </c>
      <c r="C136" s="72">
        <v>3</v>
      </c>
      <c r="D136" s="73" t="s">
        <v>1015</v>
      </c>
      <c r="E136" s="295">
        <v>59745</v>
      </c>
      <c r="F136" s="72" t="s">
        <v>33</v>
      </c>
      <c r="G136" s="358">
        <f aca="true" t="shared" si="6" ref="G136:G199">IF(F136="","",E136/H136*100)</f>
        <v>101.47425989775294</v>
      </c>
      <c r="H136" s="363">
        <v>58877</v>
      </c>
      <c r="I136" s="295">
        <v>140580</v>
      </c>
      <c r="J136" s="29">
        <f aca="true" t="shared" si="7" ref="J136:J199">I136/L136*100</f>
        <v>72.87562725500767</v>
      </c>
      <c r="K136" s="369">
        <f aca="true" t="shared" si="8" ref="K136:K199">I136/7322046664*100</f>
        <v>0.0019199549859629248</v>
      </c>
      <c r="L136" s="363">
        <v>192904</v>
      </c>
      <c r="N136" s="37"/>
      <c r="O136" s="37"/>
      <c r="P136" s="37"/>
      <c r="Q136" s="37"/>
      <c r="R136" s="37"/>
      <c r="S136" s="37"/>
    </row>
    <row r="137" spans="2:19" ht="15" customHeight="1">
      <c r="B137" s="82" t="s">
        <v>1016</v>
      </c>
      <c r="C137" s="72">
        <v>3</v>
      </c>
      <c r="D137" s="73" t="s">
        <v>1017</v>
      </c>
      <c r="E137" s="295">
        <v>5025</v>
      </c>
      <c r="F137" s="72" t="s">
        <v>16</v>
      </c>
      <c r="G137" s="358">
        <f t="shared" si="6"/>
        <v>87.69633507853402</v>
      </c>
      <c r="H137" s="363">
        <v>5730</v>
      </c>
      <c r="I137" s="295">
        <v>6415824</v>
      </c>
      <c r="J137" s="29">
        <f t="shared" si="7"/>
        <v>79.88113122553916</v>
      </c>
      <c r="K137" s="369">
        <f t="shared" si="8"/>
        <v>0.08762336945412288</v>
      </c>
      <c r="L137" s="363">
        <v>8031714</v>
      </c>
      <c r="N137" s="37"/>
      <c r="O137" s="37"/>
      <c r="P137" s="37"/>
      <c r="Q137" s="37"/>
      <c r="R137" s="37"/>
      <c r="S137" s="37"/>
    </row>
    <row r="138" spans="2:19" ht="15" customHeight="1">
      <c r="B138" s="82" t="s">
        <v>1018</v>
      </c>
      <c r="C138" s="72">
        <v>4</v>
      </c>
      <c r="D138" s="73" t="s">
        <v>1019</v>
      </c>
      <c r="E138" s="295">
        <v>344</v>
      </c>
      <c r="F138" s="72" t="s">
        <v>16</v>
      </c>
      <c r="G138" s="358">
        <f t="shared" si="6"/>
        <v>100.87976539589442</v>
      </c>
      <c r="H138" s="363">
        <v>341</v>
      </c>
      <c r="I138" s="295">
        <v>315398</v>
      </c>
      <c r="J138" s="29">
        <f t="shared" si="7"/>
        <v>109.72884209940368</v>
      </c>
      <c r="K138" s="369">
        <f t="shared" si="8"/>
        <v>0.0043075114714947686</v>
      </c>
      <c r="L138" s="363">
        <v>287434</v>
      </c>
      <c r="N138" s="37"/>
      <c r="O138" s="37"/>
      <c r="P138" s="37"/>
      <c r="Q138" s="37"/>
      <c r="R138" s="37"/>
      <c r="S138" s="37"/>
    </row>
    <row r="139" spans="2:19" ht="15" customHeight="1">
      <c r="B139" s="82" t="s">
        <v>105</v>
      </c>
      <c r="C139" s="72">
        <v>3</v>
      </c>
      <c r="D139" s="73" t="s">
        <v>1020</v>
      </c>
      <c r="E139" s="295">
        <v>61</v>
      </c>
      <c r="F139" s="72" t="s">
        <v>16</v>
      </c>
      <c r="G139" s="358">
        <f t="shared" si="6"/>
        <v>127.08333333333333</v>
      </c>
      <c r="H139" s="363">
        <v>48</v>
      </c>
      <c r="I139" s="295">
        <v>205934</v>
      </c>
      <c r="J139" s="29">
        <f t="shared" si="7"/>
        <v>102.51184739755486</v>
      </c>
      <c r="K139" s="369">
        <f t="shared" si="8"/>
        <v>0.0028125196335132235</v>
      </c>
      <c r="L139" s="363">
        <v>200888</v>
      </c>
      <c r="N139" s="37"/>
      <c r="O139" s="37"/>
      <c r="P139" s="37"/>
      <c r="Q139" s="37"/>
      <c r="R139" s="37"/>
      <c r="S139" s="37"/>
    </row>
    <row r="140" spans="2:19" ht="15" customHeight="1">
      <c r="B140" s="82" t="s">
        <v>1021</v>
      </c>
      <c r="C140" s="72">
        <v>3</v>
      </c>
      <c r="D140" s="73" t="s">
        <v>1022</v>
      </c>
      <c r="E140" s="295">
        <v>98</v>
      </c>
      <c r="F140" s="72" t="s">
        <v>16</v>
      </c>
      <c r="G140" s="358">
        <f t="shared" si="6"/>
        <v>78.4</v>
      </c>
      <c r="H140" s="363">
        <v>125</v>
      </c>
      <c r="I140" s="295">
        <v>290492</v>
      </c>
      <c r="J140" s="29">
        <f t="shared" si="7"/>
        <v>64.67090397052439</v>
      </c>
      <c r="K140" s="369">
        <f t="shared" si="8"/>
        <v>0.003967360675646194</v>
      </c>
      <c r="L140" s="363">
        <v>449185</v>
      </c>
      <c r="N140" s="37"/>
      <c r="O140" s="37"/>
      <c r="P140" s="37"/>
      <c r="Q140" s="37"/>
      <c r="R140" s="37"/>
      <c r="S140" s="37"/>
    </row>
    <row r="141" spans="2:19" ht="15" customHeight="1">
      <c r="B141" s="82" t="s">
        <v>1023</v>
      </c>
      <c r="C141" s="72">
        <v>3</v>
      </c>
      <c r="D141" s="73" t="s">
        <v>1024</v>
      </c>
      <c r="E141" s="295">
        <v>10952</v>
      </c>
      <c r="F141" s="72" t="s">
        <v>16</v>
      </c>
      <c r="G141" s="358">
        <f t="shared" si="6"/>
        <v>139.9795501022495</v>
      </c>
      <c r="H141" s="363">
        <v>7824</v>
      </c>
      <c r="I141" s="295">
        <v>2349353</v>
      </c>
      <c r="J141" s="29">
        <f t="shared" si="7"/>
        <v>119.13029191916988</v>
      </c>
      <c r="K141" s="369">
        <f t="shared" si="8"/>
        <v>0.03208601512403582</v>
      </c>
      <c r="L141" s="363">
        <v>1972087</v>
      </c>
      <c r="N141" s="37"/>
      <c r="O141" s="37"/>
      <c r="P141" s="37"/>
      <c r="Q141" s="37"/>
      <c r="R141" s="37"/>
      <c r="S141" s="37"/>
    </row>
    <row r="142" spans="2:19" ht="15" customHeight="1">
      <c r="B142" s="82" t="s">
        <v>1025</v>
      </c>
      <c r="C142" s="72">
        <v>4</v>
      </c>
      <c r="D142" s="73" t="s">
        <v>1026</v>
      </c>
      <c r="E142" s="295">
        <v>10045</v>
      </c>
      <c r="F142" s="72" t="s">
        <v>16</v>
      </c>
      <c r="G142" s="358">
        <f t="shared" si="6"/>
        <v>142.92828685258965</v>
      </c>
      <c r="H142" s="363">
        <v>7028</v>
      </c>
      <c r="I142" s="295">
        <v>2102408</v>
      </c>
      <c r="J142" s="29">
        <f t="shared" si="7"/>
        <v>125.25979511903329</v>
      </c>
      <c r="K142" s="369">
        <f t="shared" si="8"/>
        <v>0.02871339253185617</v>
      </c>
      <c r="L142" s="363">
        <v>1678438</v>
      </c>
      <c r="N142" s="37"/>
      <c r="O142" s="37"/>
      <c r="P142" s="37"/>
      <c r="Q142" s="37"/>
      <c r="R142" s="37"/>
      <c r="S142" s="37"/>
    </row>
    <row r="143" spans="2:19" ht="15" customHeight="1">
      <c r="B143" s="82" t="s">
        <v>1027</v>
      </c>
      <c r="C143" s="72">
        <v>4</v>
      </c>
      <c r="D143" s="81" t="s">
        <v>1028</v>
      </c>
      <c r="E143" s="295">
        <v>244</v>
      </c>
      <c r="F143" s="72" t="s">
        <v>16</v>
      </c>
      <c r="G143" s="358" t="s">
        <v>932</v>
      </c>
      <c r="H143" s="363">
        <v>0</v>
      </c>
      <c r="I143" s="295">
        <v>19433</v>
      </c>
      <c r="J143" s="29" t="s">
        <v>1300</v>
      </c>
      <c r="K143" s="369">
        <f t="shared" si="8"/>
        <v>0.0002654039354262165</v>
      </c>
      <c r="L143" s="363">
        <v>0</v>
      </c>
      <c r="N143" s="37"/>
      <c r="O143" s="37"/>
      <c r="P143" s="37"/>
      <c r="Q143" s="37"/>
      <c r="R143" s="37"/>
      <c r="S143" s="37"/>
    </row>
    <row r="144" spans="2:19" ht="15" customHeight="1">
      <c r="B144" s="82" t="s">
        <v>1029</v>
      </c>
      <c r="C144" s="72">
        <v>4</v>
      </c>
      <c r="D144" s="73" t="s">
        <v>1030</v>
      </c>
      <c r="E144" s="295">
        <v>456</v>
      </c>
      <c r="F144" s="72" t="s">
        <v>16</v>
      </c>
      <c r="G144" s="358">
        <f t="shared" si="6"/>
        <v>93.63449691991786</v>
      </c>
      <c r="H144" s="363">
        <v>487</v>
      </c>
      <c r="I144" s="295">
        <v>130946</v>
      </c>
      <c r="J144" s="29">
        <f t="shared" si="7"/>
        <v>89.02743311690519</v>
      </c>
      <c r="K144" s="369">
        <f t="shared" si="8"/>
        <v>0.0017883797523965083</v>
      </c>
      <c r="L144" s="363">
        <v>147085</v>
      </c>
      <c r="N144" s="37"/>
      <c r="O144" s="37"/>
      <c r="P144" s="37"/>
      <c r="Q144" s="37"/>
      <c r="R144" s="37"/>
      <c r="S144" s="37"/>
    </row>
    <row r="145" spans="2:19" ht="15" customHeight="1">
      <c r="B145" s="82" t="s">
        <v>1031</v>
      </c>
      <c r="C145" s="72">
        <v>3</v>
      </c>
      <c r="D145" s="73" t="s">
        <v>1032</v>
      </c>
      <c r="E145" s="295">
        <v>308</v>
      </c>
      <c r="F145" s="72" t="s">
        <v>16</v>
      </c>
      <c r="G145" s="358">
        <f t="shared" si="6"/>
        <v>112.40875912408758</v>
      </c>
      <c r="H145" s="363">
        <v>274</v>
      </c>
      <c r="I145" s="295">
        <v>91607</v>
      </c>
      <c r="J145" s="29">
        <f t="shared" si="7"/>
        <v>114.80005513991753</v>
      </c>
      <c r="K145" s="369">
        <f t="shared" si="8"/>
        <v>0.0012511119391030421</v>
      </c>
      <c r="L145" s="363">
        <v>79797</v>
      </c>
      <c r="N145" s="37"/>
      <c r="O145" s="37"/>
      <c r="P145" s="37"/>
      <c r="Q145" s="37"/>
      <c r="R145" s="37"/>
      <c r="S145" s="37"/>
    </row>
    <row r="146" spans="2:19" ht="15" customHeight="1">
      <c r="B146" s="82" t="s">
        <v>1033</v>
      </c>
      <c r="C146" s="72">
        <v>4</v>
      </c>
      <c r="D146" s="73" t="s">
        <v>1034</v>
      </c>
      <c r="E146" s="295">
        <v>132</v>
      </c>
      <c r="F146" s="72" t="s">
        <v>16</v>
      </c>
      <c r="G146" s="358">
        <f t="shared" si="6"/>
        <v>108.19672131147541</v>
      </c>
      <c r="H146" s="363">
        <v>122</v>
      </c>
      <c r="I146" s="295">
        <v>52778</v>
      </c>
      <c r="J146" s="29">
        <f t="shared" si="7"/>
        <v>98.45723346702732</v>
      </c>
      <c r="K146" s="369">
        <f t="shared" si="8"/>
        <v>0.0007208093914436709</v>
      </c>
      <c r="L146" s="363">
        <v>53605</v>
      </c>
      <c r="N146" s="37"/>
      <c r="O146" s="37"/>
      <c r="P146" s="37"/>
      <c r="Q146" s="37"/>
      <c r="R146" s="37"/>
      <c r="S146" s="37"/>
    </row>
    <row r="147" spans="2:19" ht="15" customHeight="1">
      <c r="B147" s="199" t="s">
        <v>111</v>
      </c>
      <c r="C147" s="70">
        <v>2</v>
      </c>
      <c r="D147" s="71" t="s">
        <v>112</v>
      </c>
      <c r="E147" s="291">
        <v>1014522</v>
      </c>
      <c r="F147" s="70" t="s">
        <v>16</v>
      </c>
      <c r="G147" s="22">
        <f t="shared" si="6"/>
        <v>93.50364236945718</v>
      </c>
      <c r="H147" s="362">
        <v>1085008</v>
      </c>
      <c r="I147" s="291">
        <v>15264911</v>
      </c>
      <c r="J147" s="23">
        <f t="shared" si="7"/>
        <v>83.37447554063188</v>
      </c>
      <c r="K147" s="368">
        <f t="shared" si="8"/>
        <v>0.20847874508984418</v>
      </c>
      <c r="L147" s="362">
        <v>18308854</v>
      </c>
      <c r="N147" s="37"/>
      <c r="O147" s="37"/>
      <c r="P147" s="37"/>
      <c r="Q147" s="37"/>
      <c r="R147" s="37"/>
      <c r="S147" s="37"/>
    </row>
    <row r="148" spans="2:19" ht="15" customHeight="1">
      <c r="B148" s="82" t="s">
        <v>1035</v>
      </c>
      <c r="C148" s="72">
        <v>3</v>
      </c>
      <c r="D148" s="73" t="s">
        <v>1036</v>
      </c>
      <c r="E148" s="295">
        <v>1014522</v>
      </c>
      <c r="F148" s="72" t="s">
        <v>16</v>
      </c>
      <c r="G148" s="358">
        <f t="shared" si="6"/>
        <v>93.50364236945718</v>
      </c>
      <c r="H148" s="363">
        <v>1085008</v>
      </c>
      <c r="I148" s="295">
        <v>15264911</v>
      </c>
      <c r="J148" s="29">
        <f t="shared" si="7"/>
        <v>83.37447554063188</v>
      </c>
      <c r="K148" s="369">
        <f t="shared" si="8"/>
        <v>0.20847874508984418</v>
      </c>
      <c r="L148" s="363">
        <v>18308854</v>
      </c>
      <c r="N148" s="37"/>
      <c r="O148" s="37"/>
      <c r="P148" s="37"/>
      <c r="Q148" s="37"/>
      <c r="R148" s="37"/>
      <c r="S148" s="37"/>
    </row>
    <row r="149" spans="2:19" ht="15" customHeight="1">
      <c r="B149" s="82" t="s">
        <v>1037</v>
      </c>
      <c r="C149" s="72">
        <v>4</v>
      </c>
      <c r="D149" s="73" t="s">
        <v>1038</v>
      </c>
      <c r="E149" s="295">
        <v>522062</v>
      </c>
      <c r="F149" s="72" t="s">
        <v>16</v>
      </c>
      <c r="G149" s="358">
        <f t="shared" si="6"/>
        <v>100.47556635892461</v>
      </c>
      <c r="H149" s="363">
        <v>519591</v>
      </c>
      <c r="I149" s="295">
        <v>4171279</v>
      </c>
      <c r="J149" s="29">
        <f t="shared" si="7"/>
        <v>91.22610532356529</v>
      </c>
      <c r="K149" s="369">
        <f t="shared" si="8"/>
        <v>0.0569687573900444</v>
      </c>
      <c r="L149" s="363">
        <v>4572462</v>
      </c>
      <c r="N149" s="37"/>
      <c r="O149" s="37"/>
      <c r="P149" s="37"/>
      <c r="Q149" s="37"/>
      <c r="R149" s="37"/>
      <c r="S149" s="37"/>
    </row>
    <row r="150" spans="2:19" ht="15" customHeight="1">
      <c r="B150" s="82" t="s">
        <v>1039</v>
      </c>
      <c r="C150" s="72">
        <v>5</v>
      </c>
      <c r="D150" s="73" t="s">
        <v>1040</v>
      </c>
      <c r="E150" s="295">
        <v>3728</v>
      </c>
      <c r="F150" s="72" t="s">
        <v>16</v>
      </c>
      <c r="G150" s="358">
        <f t="shared" si="6"/>
        <v>249.69859343603483</v>
      </c>
      <c r="H150" s="363">
        <v>1493</v>
      </c>
      <c r="I150" s="295">
        <v>307912</v>
      </c>
      <c r="J150" s="29">
        <f t="shared" si="7"/>
        <v>264.9594272487114</v>
      </c>
      <c r="K150" s="369">
        <f t="shared" si="8"/>
        <v>0.004205272297893129</v>
      </c>
      <c r="L150" s="363">
        <v>116211</v>
      </c>
      <c r="N150" s="37"/>
      <c r="O150" s="37"/>
      <c r="P150" s="37"/>
      <c r="Q150" s="37"/>
      <c r="R150" s="37"/>
      <c r="S150" s="37"/>
    </row>
    <row r="151" spans="2:19" ht="15" customHeight="1">
      <c r="B151" s="82" t="s">
        <v>1041</v>
      </c>
      <c r="C151" s="72">
        <v>5</v>
      </c>
      <c r="D151" s="73" t="s">
        <v>1042</v>
      </c>
      <c r="E151" s="295">
        <v>195112</v>
      </c>
      <c r="F151" s="72" t="s">
        <v>16</v>
      </c>
      <c r="G151" s="358">
        <f t="shared" si="6"/>
        <v>115.63905763816862</v>
      </c>
      <c r="H151" s="363">
        <v>168725</v>
      </c>
      <c r="I151" s="295">
        <v>2310173</v>
      </c>
      <c r="J151" s="29">
        <f t="shared" si="7"/>
        <v>90.50635886884143</v>
      </c>
      <c r="K151" s="369">
        <f t="shared" si="8"/>
        <v>0.03155091883473416</v>
      </c>
      <c r="L151" s="363">
        <v>2552498</v>
      </c>
      <c r="N151" s="37"/>
      <c r="O151" s="37"/>
      <c r="P151" s="37"/>
      <c r="Q151" s="37"/>
      <c r="R151" s="37"/>
      <c r="S151" s="37"/>
    </row>
    <row r="152" spans="2:19" ht="15" customHeight="1">
      <c r="B152" s="82" t="s">
        <v>1043</v>
      </c>
      <c r="C152" s="72">
        <v>4</v>
      </c>
      <c r="D152" s="73" t="s">
        <v>1044</v>
      </c>
      <c r="E152" s="295">
        <v>352460</v>
      </c>
      <c r="F152" s="72" t="s">
        <v>347</v>
      </c>
      <c r="G152" s="358">
        <f t="shared" si="6"/>
        <v>78.23230417508267</v>
      </c>
      <c r="H152" s="363">
        <v>450530</v>
      </c>
      <c r="I152" s="295">
        <v>53811</v>
      </c>
      <c r="J152" s="29">
        <f t="shared" si="7"/>
        <v>102.51666984187464</v>
      </c>
      <c r="K152" s="369">
        <f t="shared" si="8"/>
        <v>0.0007349174686986124</v>
      </c>
      <c r="L152" s="363">
        <v>52490</v>
      </c>
      <c r="N152" s="37"/>
      <c r="O152" s="37"/>
      <c r="P152" s="37"/>
      <c r="Q152" s="37"/>
      <c r="R152" s="37"/>
      <c r="S152" s="37"/>
    </row>
    <row r="153" spans="2:19" ht="15" customHeight="1">
      <c r="B153" s="82" t="s">
        <v>1045</v>
      </c>
      <c r="C153" s="72">
        <v>4</v>
      </c>
      <c r="D153" s="73" t="s">
        <v>1046</v>
      </c>
      <c r="E153" s="295">
        <v>318726</v>
      </c>
      <c r="F153" s="72" t="s">
        <v>16</v>
      </c>
      <c r="G153" s="358">
        <f t="shared" si="6"/>
        <v>86.5759780087248</v>
      </c>
      <c r="H153" s="363">
        <v>368146</v>
      </c>
      <c r="I153" s="295">
        <v>5592055</v>
      </c>
      <c r="J153" s="29">
        <f t="shared" si="7"/>
        <v>84.57432175221994</v>
      </c>
      <c r="K153" s="369">
        <f t="shared" si="8"/>
        <v>0.07637284022641132</v>
      </c>
      <c r="L153" s="363">
        <v>6612001</v>
      </c>
      <c r="N153" s="37"/>
      <c r="O153" s="37"/>
      <c r="P153" s="37"/>
      <c r="Q153" s="37"/>
      <c r="R153" s="37"/>
      <c r="S153" s="37"/>
    </row>
    <row r="154" spans="2:19" ht="15" customHeight="1">
      <c r="B154" s="82" t="s">
        <v>1047</v>
      </c>
      <c r="C154" s="72">
        <v>4</v>
      </c>
      <c r="D154" s="73" t="s">
        <v>1048</v>
      </c>
      <c r="E154" s="295">
        <v>24220</v>
      </c>
      <c r="F154" s="72" t="s">
        <v>16</v>
      </c>
      <c r="G154" s="358">
        <f t="shared" si="6"/>
        <v>69.64172752889758</v>
      </c>
      <c r="H154" s="363">
        <v>34778</v>
      </c>
      <c r="I154" s="295">
        <v>249077</v>
      </c>
      <c r="J154" s="29">
        <f t="shared" si="7"/>
        <v>68.38097016052205</v>
      </c>
      <c r="K154" s="369">
        <f t="shared" si="8"/>
        <v>0.0034017401340068814</v>
      </c>
      <c r="L154" s="363">
        <v>364249</v>
      </c>
      <c r="N154" s="37"/>
      <c r="O154" s="37"/>
      <c r="P154" s="37"/>
      <c r="Q154" s="37"/>
      <c r="R154" s="37"/>
      <c r="S154" s="37"/>
    </row>
    <row r="155" spans="2:19" ht="15" customHeight="1">
      <c r="B155" s="82" t="s">
        <v>1049</v>
      </c>
      <c r="C155" s="72">
        <v>4</v>
      </c>
      <c r="D155" s="73" t="s">
        <v>1050</v>
      </c>
      <c r="E155" s="295">
        <v>22239</v>
      </c>
      <c r="F155" s="72" t="s">
        <v>16</v>
      </c>
      <c r="G155" s="358">
        <f t="shared" si="6"/>
        <v>91.22195332048074</v>
      </c>
      <c r="H155" s="363">
        <v>24379</v>
      </c>
      <c r="I155" s="295">
        <v>800512</v>
      </c>
      <c r="J155" s="29">
        <f t="shared" si="7"/>
        <v>77.19245463504572</v>
      </c>
      <c r="K155" s="369">
        <f t="shared" si="8"/>
        <v>0.010932899457413237</v>
      </c>
      <c r="L155" s="363">
        <v>1037034</v>
      </c>
      <c r="N155" s="37"/>
      <c r="O155" s="37"/>
      <c r="P155" s="37"/>
      <c r="Q155" s="37"/>
      <c r="R155" s="37"/>
      <c r="S155" s="37"/>
    </row>
    <row r="156" spans="2:19" ht="15" customHeight="1">
      <c r="B156" s="82" t="s">
        <v>1051</v>
      </c>
      <c r="C156" s="72">
        <v>4</v>
      </c>
      <c r="D156" s="73" t="s">
        <v>1052</v>
      </c>
      <c r="E156" s="295">
        <v>1920</v>
      </c>
      <c r="F156" s="72" t="s">
        <v>16</v>
      </c>
      <c r="G156" s="358">
        <f t="shared" si="6"/>
        <v>63.116370808678504</v>
      </c>
      <c r="H156" s="363">
        <v>3042</v>
      </c>
      <c r="I156" s="295">
        <v>85232</v>
      </c>
      <c r="J156" s="29">
        <f t="shared" si="7"/>
        <v>55.542739470717414</v>
      </c>
      <c r="K156" s="369">
        <f t="shared" si="8"/>
        <v>0.001164046118676853</v>
      </c>
      <c r="L156" s="363">
        <v>153453</v>
      </c>
      <c r="N156" s="37"/>
      <c r="O156" s="37"/>
      <c r="P156" s="37"/>
      <c r="Q156" s="37"/>
      <c r="R156" s="37"/>
      <c r="S156" s="37"/>
    </row>
    <row r="157" spans="2:19" ht="15" customHeight="1">
      <c r="B157" s="199" t="s">
        <v>115</v>
      </c>
      <c r="C157" s="70">
        <v>2</v>
      </c>
      <c r="D157" s="71" t="s">
        <v>116</v>
      </c>
      <c r="E157" s="291">
        <v>843064</v>
      </c>
      <c r="F157" s="70" t="s">
        <v>16</v>
      </c>
      <c r="G157" s="22">
        <f t="shared" si="6"/>
        <v>40.566658278073675</v>
      </c>
      <c r="H157" s="362">
        <v>2078219</v>
      </c>
      <c r="I157" s="291">
        <v>24781381</v>
      </c>
      <c r="J157" s="23">
        <f t="shared" si="7"/>
        <v>57.14928105460238</v>
      </c>
      <c r="K157" s="368">
        <f t="shared" si="8"/>
        <v>0.3384488263621916</v>
      </c>
      <c r="L157" s="362">
        <v>43362542</v>
      </c>
      <c r="N157" s="37"/>
      <c r="O157" s="37"/>
      <c r="P157" s="37"/>
      <c r="Q157" s="37"/>
      <c r="R157" s="37"/>
      <c r="S157" s="37"/>
    </row>
    <row r="158" spans="2:19" ht="15" customHeight="1">
      <c r="B158" s="82" t="s">
        <v>117</v>
      </c>
      <c r="C158" s="72">
        <v>3</v>
      </c>
      <c r="D158" s="73" t="s">
        <v>1053</v>
      </c>
      <c r="E158" s="295">
        <v>776497</v>
      </c>
      <c r="F158" s="72" t="s">
        <v>16</v>
      </c>
      <c r="G158" s="358">
        <f t="shared" si="6"/>
        <v>39.381208016249566</v>
      </c>
      <c r="H158" s="363">
        <v>1971745</v>
      </c>
      <c r="I158" s="295">
        <v>4753362</v>
      </c>
      <c r="J158" s="29">
        <f t="shared" si="7"/>
        <v>31.952440535544767</v>
      </c>
      <c r="K158" s="369">
        <f t="shared" si="8"/>
        <v>0.06491848820590909</v>
      </c>
      <c r="L158" s="363">
        <v>14876366</v>
      </c>
      <c r="N158" s="37"/>
      <c r="O158" s="37"/>
      <c r="P158" s="37"/>
      <c r="Q158" s="37"/>
      <c r="R158" s="37"/>
      <c r="S158" s="37"/>
    </row>
    <row r="159" spans="2:19" ht="15" customHeight="1">
      <c r="B159" s="82" t="s">
        <v>1054</v>
      </c>
      <c r="C159" s="72">
        <v>3</v>
      </c>
      <c r="D159" s="73" t="s">
        <v>1055</v>
      </c>
      <c r="E159" s="295">
        <v>10521</v>
      </c>
      <c r="F159" s="72" t="s">
        <v>16</v>
      </c>
      <c r="G159" s="358">
        <f t="shared" si="6"/>
        <v>90.52658750645328</v>
      </c>
      <c r="H159" s="363">
        <v>11622</v>
      </c>
      <c r="I159" s="295">
        <v>968804</v>
      </c>
      <c r="J159" s="29">
        <f t="shared" si="7"/>
        <v>49.53943042162545</v>
      </c>
      <c r="K159" s="369">
        <f t="shared" si="8"/>
        <v>0.013231327857595857</v>
      </c>
      <c r="L159" s="363">
        <v>1955622</v>
      </c>
      <c r="N159" s="37"/>
      <c r="O159" s="37"/>
      <c r="P159" s="37"/>
      <c r="Q159" s="37"/>
      <c r="R159" s="37"/>
      <c r="S159" s="37"/>
    </row>
    <row r="160" spans="2:19" ht="15" customHeight="1">
      <c r="B160" s="82" t="s">
        <v>1056</v>
      </c>
      <c r="C160" s="72">
        <v>3</v>
      </c>
      <c r="D160" s="73" t="s">
        <v>1057</v>
      </c>
      <c r="E160" s="295">
        <v>20631</v>
      </c>
      <c r="F160" s="72" t="s">
        <v>16</v>
      </c>
      <c r="G160" s="358">
        <f t="shared" si="6"/>
        <v>38.26720828000668</v>
      </c>
      <c r="H160" s="363">
        <v>53913</v>
      </c>
      <c r="I160" s="295">
        <v>4321512</v>
      </c>
      <c r="J160" s="29">
        <f t="shared" si="7"/>
        <v>49.140585121002175</v>
      </c>
      <c r="K160" s="369">
        <f t="shared" si="8"/>
        <v>0.05902054709986208</v>
      </c>
      <c r="L160" s="363">
        <v>8794181</v>
      </c>
      <c r="N160" s="37"/>
      <c r="O160" s="37"/>
      <c r="P160" s="37"/>
      <c r="Q160" s="37"/>
      <c r="R160" s="37"/>
      <c r="S160" s="37"/>
    </row>
    <row r="161" spans="2:19" ht="15" customHeight="1">
      <c r="B161" s="82" t="s">
        <v>1058</v>
      </c>
      <c r="C161" s="72">
        <v>4</v>
      </c>
      <c r="D161" s="73" t="s">
        <v>1059</v>
      </c>
      <c r="E161" s="295">
        <v>397</v>
      </c>
      <c r="F161" s="72" t="s">
        <v>16</v>
      </c>
      <c r="G161" s="358">
        <f t="shared" si="6"/>
        <v>1.689217938898817</v>
      </c>
      <c r="H161" s="363">
        <v>23502</v>
      </c>
      <c r="I161" s="295">
        <v>24383</v>
      </c>
      <c r="J161" s="29">
        <f t="shared" si="7"/>
        <v>5.009388880442777</v>
      </c>
      <c r="K161" s="369">
        <f t="shared" si="8"/>
        <v>0.00033300798422772793</v>
      </c>
      <c r="L161" s="363">
        <v>486746</v>
      </c>
      <c r="N161" s="37"/>
      <c r="O161" s="37"/>
      <c r="P161" s="37"/>
      <c r="Q161" s="37"/>
      <c r="R161" s="37"/>
      <c r="S161" s="37"/>
    </row>
    <row r="162" spans="2:19" ht="15" customHeight="1">
      <c r="B162" s="82" t="s">
        <v>1060</v>
      </c>
      <c r="C162" s="72">
        <v>4</v>
      </c>
      <c r="D162" s="73" t="s">
        <v>1061</v>
      </c>
      <c r="E162" s="295">
        <v>3544</v>
      </c>
      <c r="F162" s="72" t="s">
        <v>16</v>
      </c>
      <c r="G162" s="358">
        <f t="shared" si="6"/>
        <v>78.25126959593729</v>
      </c>
      <c r="H162" s="363">
        <v>4529</v>
      </c>
      <c r="I162" s="295">
        <v>147854</v>
      </c>
      <c r="J162" s="29">
        <f t="shared" si="7"/>
        <v>63.6259574834323</v>
      </c>
      <c r="K162" s="369">
        <f t="shared" si="8"/>
        <v>0.0020192987942421557</v>
      </c>
      <c r="L162" s="363">
        <v>232380</v>
      </c>
      <c r="N162" s="37"/>
      <c r="O162" s="37"/>
      <c r="P162" s="37"/>
      <c r="Q162" s="37"/>
      <c r="R162" s="37"/>
      <c r="S162" s="37"/>
    </row>
    <row r="163" spans="2:19" ht="15" customHeight="1">
      <c r="B163" s="82" t="s">
        <v>1062</v>
      </c>
      <c r="C163" s="72">
        <v>4</v>
      </c>
      <c r="D163" s="73" t="s">
        <v>1063</v>
      </c>
      <c r="E163" s="295">
        <v>2577</v>
      </c>
      <c r="F163" s="72" t="s">
        <v>16</v>
      </c>
      <c r="G163" s="358">
        <f t="shared" si="6"/>
        <v>63.945409429280396</v>
      </c>
      <c r="H163" s="363">
        <v>4030</v>
      </c>
      <c r="I163" s="295">
        <v>2429783</v>
      </c>
      <c r="J163" s="29">
        <f t="shared" si="7"/>
        <v>49.95553971090224</v>
      </c>
      <c r="K163" s="369">
        <f t="shared" si="8"/>
        <v>0.033184478486683405</v>
      </c>
      <c r="L163" s="363">
        <v>4863891</v>
      </c>
      <c r="N163" s="37"/>
      <c r="O163" s="37"/>
      <c r="P163" s="37"/>
      <c r="Q163" s="37"/>
      <c r="R163" s="37"/>
      <c r="S163" s="37"/>
    </row>
    <row r="164" spans="2:19" ht="15" customHeight="1">
      <c r="B164" s="82" t="s">
        <v>1064</v>
      </c>
      <c r="C164" s="72">
        <v>4</v>
      </c>
      <c r="D164" s="73" t="s">
        <v>1065</v>
      </c>
      <c r="E164" s="295">
        <v>412</v>
      </c>
      <c r="F164" s="72" t="s">
        <v>16</v>
      </c>
      <c r="G164" s="358">
        <f t="shared" si="6"/>
        <v>128.75</v>
      </c>
      <c r="H164" s="363">
        <v>320</v>
      </c>
      <c r="I164" s="295">
        <v>33809</v>
      </c>
      <c r="J164" s="29">
        <f t="shared" si="7"/>
        <v>152.05306948504608</v>
      </c>
      <c r="K164" s="369">
        <f t="shared" si="8"/>
        <v>0.0004617424820061212</v>
      </c>
      <c r="L164" s="363">
        <v>22235</v>
      </c>
      <c r="N164" s="37"/>
      <c r="O164" s="37"/>
      <c r="P164" s="37"/>
      <c r="Q164" s="37"/>
      <c r="R164" s="37"/>
      <c r="S164" s="37"/>
    </row>
    <row r="165" spans="2:19" ht="15" customHeight="1">
      <c r="B165" s="82" t="s">
        <v>1066</v>
      </c>
      <c r="C165" s="72">
        <v>4</v>
      </c>
      <c r="D165" s="73" t="s">
        <v>1067</v>
      </c>
      <c r="E165" s="295">
        <v>5051</v>
      </c>
      <c r="F165" s="72" t="s">
        <v>16</v>
      </c>
      <c r="G165" s="358">
        <f t="shared" si="6"/>
        <v>122.80573790420617</v>
      </c>
      <c r="H165" s="363">
        <v>4113</v>
      </c>
      <c r="I165" s="295">
        <v>167359</v>
      </c>
      <c r="J165" s="29">
        <f t="shared" si="7"/>
        <v>82.96681505864623</v>
      </c>
      <c r="K165" s="369">
        <f t="shared" si="8"/>
        <v>0.0022856860612873037</v>
      </c>
      <c r="L165" s="363">
        <v>201718</v>
      </c>
      <c r="N165" s="37"/>
      <c r="O165" s="37"/>
      <c r="P165" s="37"/>
      <c r="Q165" s="37"/>
      <c r="R165" s="37"/>
      <c r="S165" s="37"/>
    </row>
    <row r="166" spans="2:19" ht="15" customHeight="1">
      <c r="B166" s="82" t="s">
        <v>1068</v>
      </c>
      <c r="C166" s="72">
        <v>3</v>
      </c>
      <c r="D166" s="73" t="s">
        <v>1069</v>
      </c>
      <c r="E166" s="295">
        <v>33220</v>
      </c>
      <c r="F166" s="72" t="s">
        <v>16</v>
      </c>
      <c r="G166" s="358">
        <f t="shared" si="6"/>
        <v>88.50642084510044</v>
      </c>
      <c r="H166" s="363">
        <v>37534</v>
      </c>
      <c r="I166" s="295">
        <v>12990541</v>
      </c>
      <c r="J166" s="29">
        <f t="shared" si="7"/>
        <v>80.58536283366782</v>
      </c>
      <c r="K166" s="369">
        <f t="shared" si="8"/>
        <v>0.17741680156000708</v>
      </c>
      <c r="L166" s="363">
        <v>16120224</v>
      </c>
      <c r="N166" s="37"/>
      <c r="O166" s="37"/>
      <c r="P166" s="37"/>
      <c r="Q166" s="37"/>
      <c r="R166" s="37"/>
      <c r="S166" s="37"/>
    </row>
    <row r="167" spans="2:19" ht="15" customHeight="1">
      <c r="B167" s="82" t="s">
        <v>1070</v>
      </c>
      <c r="C167" s="72">
        <v>4</v>
      </c>
      <c r="D167" s="73" t="s">
        <v>1071</v>
      </c>
      <c r="E167" s="295">
        <v>460</v>
      </c>
      <c r="F167" s="72" t="s">
        <v>16</v>
      </c>
      <c r="G167" s="358">
        <f t="shared" si="6"/>
        <v>76.66666666666667</v>
      </c>
      <c r="H167" s="363">
        <v>600</v>
      </c>
      <c r="I167" s="295">
        <v>16989</v>
      </c>
      <c r="J167" s="29">
        <f t="shared" si="7"/>
        <v>90.87942655397454</v>
      </c>
      <c r="K167" s="369">
        <f t="shared" si="8"/>
        <v>0.000232025289916945</v>
      </c>
      <c r="L167" s="363">
        <v>18694</v>
      </c>
      <c r="N167" s="37"/>
      <c r="O167" s="37"/>
      <c r="P167" s="37"/>
      <c r="Q167" s="37"/>
      <c r="R167" s="37"/>
      <c r="S167" s="37"/>
    </row>
    <row r="168" spans="2:19" ht="15" customHeight="1">
      <c r="B168" s="82" t="s">
        <v>1072</v>
      </c>
      <c r="C168" s="72">
        <v>4</v>
      </c>
      <c r="D168" s="73" t="s">
        <v>1073</v>
      </c>
      <c r="E168" s="295">
        <v>16407</v>
      </c>
      <c r="F168" s="72" t="s">
        <v>16</v>
      </c>
      <c r="G168" s="358">
        <f t="shared" si="6"/>
        <v>146.29514043691486</v>
      </c>
      <c r="H168" s="363">
        <v>11215</v>
      </c>
      <c r="I168" s="295">
        <v>8282821</v>
      </c>
      <c r="J168" s="29">
        <f t="shared" si="7"/>
        <v>111.8647842508051</v>
      </c>
      <c r="K168" s="369">
        <f t="shared" si="8"/>
        <v>0.11312166365619873</v>
      </c>
      <c r="L168" s="363">
        <v>7404315</v>
      </c>
      <c r="N168" s="37"/>
      <c r="O168" s="37"/>
      <c r="P168" s="37"/>
      <c r="Q168" s="37"/>
      <c r="R168" s="37"/>
      <c r="S168" s="37"/>
    </row>
    <row r="169" spans="2:19" ht="15" customHeight="1">
      <c r="B169" s="82" t="s">
        <v>1074</v>
      </c>
      <c r="C169" s="72">
        <v>4</v>
      </c>
      <c r="D169" s="73" t="s">
        <v>1075</v>
      </c>
      <c r="E169" s="295">
        <v>3248</v>
      </c>
      <c r="F169" s="72" t="s">
        <v>16</v>
      </c>
      <c r="G169" s="358">
        <f t="shared" si="6"/>
        <v>150.23126734505087</v>
      </c>
      <c r="H169" s="363">
        <v>2162</v>
      </c>
      <c r="I169" s="295">
        <v>1391276</v>
      </c>
      <c r="J169" s="29">
        <f t="shared" si="7"/>
        <v>122.31245115285847</v>
      </c>
      <c r="K169" s="369">
        <f t="shared" si="8"/>
        <v>0.019001190020277097</v>
      </c>
      <c r="L169" s="363">
        <v>1137477</v>
      </c>
      <c r="N169" s="37"/>
      <c r="O169" s="37"/>
      <c r="P169" s="37"/>
      <c r="Q169" s="37"/>
      <c r="R169" s="37"/>
      <c r="S169" s="37"/>
    </row>
    <row r="170" spans="2:19" ht="15" customHeight="1">
      <c r="B170" s="82" t="s">
        <v>1076</v>
      </c>
      <c r="C170" s="72">
        <v>4</v>
      </c>
      <c r="D170" s="73" t="s">
        <v>1077</v>
      </c>
      <c r="E170" s="295">
        <v>10433</v>
      </c>
      <c r="F170" s="72" t="s">
        <v>16</v>
      </c>
      <c r="G170" s="358">
        <f t="shared" si="6"/>
        <v>58.24261709373081</v>
      </c>
      <c r="H170" s="363">
        <v>17913</v>
      </c>
      <c r="I170" s="295">
        <v>2028505</v>
      </c>
      <c r="J170" s="29">
        <f t="shared" si="7"/>
        <v>53.25935416792474</v>
      </c>
      <c r="K170" s="369">
        <f t="shared" si="8"/>
        <v>0.027704070911941405</v>
      </c>
      <c r="L170" s="363">
        <v>3808730</v>
      </c>
      <c r="N170" s="37"/>
      <c r="O170" s="37"/>
      <c r="P170" s="37"/>
      <c r="Q170" s="37"/>
      <c r="R170" s="37"/>
      <c r="S170" s="37"/>
    </row>
    <row r="171" spans="2:19" ht="15" customHeight="1">
      <c r="B171" s="199" t="s">
        <v>119</v>
      </c>
      <c r="C171" s="70">
        <v>2</v>
      </c>
      <c r="D171" s="71" t="s">
        <v>120</v>
      </c>
      <c r="E171" s="291"/>
      <c r="F171" s="70"/>
      <c r="G171" s="22">
        <f t="shared" si="6"/>
      </c>
      <c r="H171" s="362"/>
      <c r="I171" s="291">
        <v>14204358</v>
      </c>
      <c r="J171" s="23">
        <f t="shared" si="7"/>
        <v>83.79877332637349</v>
      </c>
      <c r="K171" s="368">
        <f t="shared" si="8"/>
        <v>0.19399436594467462</v>
      </c>
      <c r="L171" s="362">
        <v>16950556</v>
      </c>
      <c r="N171" s="37"/>
      <c r="O171" s="37"/>
      <c r="P171" s="37"/>
      <c r="Q171" s="37"/>
      <c r="R171" s="37"/>
      <c r="S171" s="37"/>
    </row>
    <row r="172" spans="2:19" ht="15" customHeight="1">
      <c r="B172" s="82" t="s">
        <v>121</v>
      </c>
      <c r="C172" s="72">
        <v>3</v>
      </c>
      <c r="D172" s="73" t="s">
        <v>1078</v>
      </c>
      <c r="E172" s="295">
        <v>3369</v>
      </c>
      <c r="F172" s="72" t="s">
        <v>16</v>
      </c>
      <c r="G172" s="358">
        <f t="shared" si="6"/>
        <v>107.70460358056266</v>
      </c>
      <c r="H172" s="363">
        <v>3128</v>
      </c>
      <c r="I172" s="295">
        <v>1161805</v>
      </c>
      <c r="J172" s="29">
        <f t="shared" si="7"/>
        <v>81.05861339994</v>
      </c>
      <c r="K172" s="369">
        <f t="shared" si="8"/>
        <v>0.015867216549058583</v>
      </c>
      <c r="L172" s="363">
        <v>1433290</v>
      </c>
      <c r="N172" s="37"/>
      <c r="O172" s="37"/>
      <c r="P172" s="37"/>
      <c r="Q172" s="37"/>
      <c r="R172" s="37"/>
      <c r="S172" s="37"/>
    </row>
    <row r="173" spans="2:19" ht="15" customHeight="1">
      <c r="B173" s="82" t="s">
        <v>1079</v>
      </c>
      <c r="C173" s="72">
        <v>4</v>
      </c>
      <c r="D173" s="73" t="s">
        <v>1080</v>
      </c>
      <c r="E173" s="295">
        <v>456</v>
      </c>
      <c r="F173" s="72" t="s">
        <v>16</v>
      </c>
      <c r="G173" s="358">
        <f t="shared" si="6"/>
        <v>100</v>
      </c>
      <c r="H173" s="363">
        <v>456</v>
      </c>
      <c r="I173" s="295">
        <v>117410</v>
      </c>
      <c r="J173" s="29">
        <f t="shared" si="7"/>
        <v>99.03002699055331</v>
      </c>
      <c r="K173" s="369">
        <f t="shared" si="8"/>
        <v>0.0016035134080374662</v>
      </c>
      <c r="L173" s="363">
        <v>118560</v>
      </c>
      <c r="N173" s="37"/>
      <c r="O173" s="37"/>
      <c r="P173" s="37"/>
      <c r="Q173" s="37"/>
      <c r="R173" s="37"/>
      <c r="S173" s="37"/>
    </row>
    <row r="174" spans="2:19" ht="15" customHeight="1">
      <c r="B174" s="82" t="s">
        <v>1081</v>
      </c>
      <c r="C174" s="72">
        <v>3</v>
      </c>
      <c r="D174" s="73" t="s">
        <v>1082</v>
      </c>
      <c r="E174" s="295">
        <v>0</v>
      </c>
      <c r="F174" s="72"/>
      <c r="G174" s="358">
        <f t="shared" si="6"/>
      </c>
      <c r="H174" s="363"/>
      <c r="I174" s="295">
        <v>13022650</v>
      </c>
      <c r="J174" s="29">
        <f t="shared" si="7"/>
        <v>84.2226925172112</v>
      </c>
      <c r="K174" s="369">
        <f t="shared" si="8"/>
        <v>0.17785532648989957</v>
      </c>
      <c r="L174" s="363">
        <v>15462163</v>
      </c>
      <c r="N174" s="37"/>
      <c r="O174" s="37"/>
      <c r="P174" s="37"/>
      <c r="Q174" s="37"/>
      <c r="R174" s="37"/>
      <c r="S174" s="37"/>
    </row>
    <row r="175" spans="2:19" ht="15" customHeight="1">
      <c r="B175" s="82" t="s">
        <v>1083</v>
      </c>
      <c r="C175" s="72">
        <v>4</v>
      </c>
      <c r="D175" s="73" t="s">
        <v>1084</v>
      </c>
      <c r="E175" s="295">
        <v>1143</v>
      </c>
      <c r="F175" s="72" t="s">
        <v>16</v>
      </c>
      <c r="G175" s="358">
        <f t="shared" si="6"/>
        <v>214.84962406015038</v>
      </c>
      <c r="H175" s="363">
        <v>532</v>
      </c>
      <c r="I175" s="295">
        <v>1134188</v>
      </c>
      <c r="J175" s="29">
        <f t="shared" si="7"/>
        <v>126.45209051755376</v>
      </c>
      <c r="K175" s="369">
        <f t="shared" si="8"/>
        <v>0.015490040586280536</v>
      </c>
      <c r="L175" s="363">
        <v>896931</v>
      </c>
      <c r="N175" s="37"/>
      <c r="O175" s="37"/>
      <c r="P175" s="37"/>
      <c r="Q175" s="37"/>
      <c r="R175" s="37"/>
      <c r="S175" s="37"/>
    </row>
    <row r="176" spans="2:19" ht="15" customHeight="1">
      <c r="B176" s="82" t="s">
        <v>1085</v>
      </c>
      <c r="C176" s="72">
        <v>4</v>
      </c>
      <c r="D176" s="73" t="s">
        <v>1086</v>
      </c>
      <c r="E176" s="295">
        <v>1098</v>
      </c>
      <c r="F176" s="72" t="s">
        <v>16</v>
      </c>
      <c r="G176" s="358">
        <f t="shared" si="6"/>
        <v>161.23348017621146</v>
      </c>
      <c r="H176" s="363">
        <v>681</v>
      </c>
      <c r="I176" s="295">
        <v>519951</v>
      </c>
      <c r="J176" s="29">
        <f t="shared" si="7"/>
        <v>153.68842646645876</v>
      </c>
      <c r="K176" s="369">
        <f t="shared" si="8"/>
        <v>0.00710117025826155</v>
      </c>
      <c r="L176" s="363">
        <v>338315</v>
      </c>
      <c r="N176" s="37"/>
      <c r="O176" s="37"/>
      <c r="P176" s="37"/>
      <c r="Q176" s="37"/>
      <c r="R176" s="37"/>
      <c r="S176" s="37"/>
    </row>
    <row r="177" spans="2:19" ht="15" customHeight="1">
      <c r="B177" s="198" t="s">
        <v>123</v>
      </c>
      <c r="C177" s="68">
        <v>1</v>
      </c>
      <c r="D177" s="69" t="s">
        <v>124</v>
      </c>
      <c r="E177" s="287"/>
      <c r="F177" s="68"/>
      <c r="G177" s="18">
        <f t="shared" si="6"/>
      </c>
      <c r="H177" s="361"/>
      <c r="I177" s="287">
        <v>722192837</v>
      </c>
      <c r="J177" s="19">
        <f t="shared" si="7"/>
        <v>61.7704368309118</v>
      </c>
      <c r="K177" s="367">
        <f t="shared" si="8"/>
        <v>9.863264605383836</v>
      </c>
      <c r="L177" s="361">
        <v>1169156111</v>
      </c>
      <c r="N177" s="37"/>
      <c r="O177" s="37"/>
      <c r="P177" s="37"/>
      <c r="Q177" s="37"/>
      <c r="R177" s="37"/>
      <c r="S177" s="37"/>
    </row>
    <row r="178" spans="2:19" ht="15" customHeight="1">
      <c r="B178" s="199" t="s">
        <v>125</v>
      </c>
      <c r="C178" s="70">
        <v>2</v>
      </c>
      <c r="D178" s="71" t="s">
        <v>1087</v>
      </c>
      <c r="E178" s="291">
        <v>10862323</v>
      </c>
      <c r="F178" s="70" t="s">
        <v>16</v>
      </c>
      <c r="G178" s="22">
        <f t="shared" si="6"/>
        <v>102.56906043698861</v>
      </c>
      <c r="H178" s="362">
        <v>10590253</v>
      </c>
      <c r="I178" s="291">
        <v>93519374</v>
      </c>
      <c r="J178" s="23">
        <f t="shared" si="7"/>
        <v>89.06127049781193</v>
      </c>
      <c r="K178" s="368">
        <f t="shared" si="8"/>
        <v>1.2772299644005656</v>
      </c>
      <c r="L178" s="362">
        <v>105005659</v>
      </c>
      <c r="N178" s="37"/>
      <c r="O178" s="37"/>
      <c r="P178" s="37"/>
      <c r="Q178" s="37"/>
      <c r="R178" s="37"/>
      <c r="S178" s="37"/>
    </row>
    <row r="179" spans="2:19" ht="15" customHeight="1">
      <c r="B179" s="82" t="s">
        <v>127</v>
      </c>
      <c r="C179" s="72">
        <v>3</v>
      </c>
      <c r="D179" s="73" t="s">
        <v>1088</v>
      </c>
      <c r="E179" s="295">
        <v>10428066</v>
      </c>
      <c r="F179" s="72" t="s">
        <v>16</v>
      </c>
      <c r="G179" s="358">
        <f t="shared" si="6"/>
        <v>100.91208346812546</v>
      </c>
      <c r="H179" s="363">
        <v>10333813</v>
      </c>
      <c r="I179" s="295">
        <v>82740312</v>
      </c>
      <c r="J179" s="29">
        <f t="shared" si="7"/>
        <v>84.53915559679437</v>
      </c>
      <c r="K179" s="369">
        <f t="shared" si="8"/>
        <v>1.130016179858643</v>
      </c>
      <c r="L179" s="363">
        <v>97872177</v>
      </c>
      <c r="N179" s="37"/>
      <c r="O179" s="37"/>
      <c r="P179" s="37"/>
      <c r="Q179" s="37"/>
      <c r="R179" s="37"/>
      <c r="S179" s="37"/>
    </row>
    <row r="180" spans="2:19" ht="15" customHeight="1">
      <c r="B180" s="82" t="s">
        <v>1089</v>
      </c>
      <c r="C180" s="72">
        <v>4</v>
      </c>
      <c r="D180" s="73" t="s">
        <v>1090</v>
      </c>
      <c r="E180" s="295">
        <v>232129</v>
      </c>
      <c r="F180" s="72" t="s">
        <v>16</v>
      </c>
      <c r="G180" s="358">
        <f t="shared" si="6"/>
        <v>118.62926470287618</v>
      </c>
      <c r="H180" s="363">
        <v>195676</v>
      </c>
      <c r="I180" s="295">
        <v>2865862</v>
      </c>
      <c r="J180" s="29">
        <f t="shared" si="7"/>
        <v>95.27264047573456</v>
      </c>
      <c r="K180" s="369">
        <f t="shared" si="8"/>
        <v>0.03914017666795903</v>
      </c>
      <c r="L180" s="363">
        <v>3008064</v>
      </c>
      <c r="N180" s="37"/>
      <c r="O180" s="37"/>
      <c r="P180" s="37"/>
      <c r="Q180" s="37"/>
      <c r="R180" s="37"/>
      <c r="S180" s="37"/>
    </row>
    <row r="181" spans="2:19" ht="15" customHeight="1">
      <c r="B181" s="82" t="s">
        <v>1091</v>
      </c>
      <c r="C181" s="72">
        <v>4</v>
      </c>
      <c r="D181" s="73" t="s">
        <v>1092</v>
      </c>
      <c r="E181" s="295">
        <v>3940859</v>
      </c>
      <c r="F181" s="72" t="s">
        <v>16</v>
      </c>
      <c r="G181" s="358">
        <f t="shared" si="6"/>
        <v>114.28238764488081</v>
      </c>
      <c r="H181" s="363">
        <v>3448352</v>
      </c>
      <c r="I181" s="295">
        <v>30996051</v>
      </c>
      <c r="J181" s="29">
        <f t="shared" si="7"/>
        <v>98.40146142882395</v>
      </c>
      <c r="K181" s="369">
        <f t="shared" si="8"/>
        <v>0.4233249584763914</v>
      </c>
      <c r="L181" s="363">
        <v>31499584</v>
      </c>
      <c r="N181" s="37"/>
      <c r="O181" s="37"/>
      <c r="P181" s="37"/>
      <c r="Q181" s="37"/>
      <c r="R181" s="37"/>
      <c r="S181" s="37"/>
    </row>
    <row r="182" spans="2:19" ht="15" customHeight="1">
      <c r="B182" s="82" t="s">
        <v>1093</v>
      </c>
      <c r="C182" s="72">
        <v>5</v>
      </c>
      <c r="D182" s="81" t="s">
        <v>1094</v>
      </c>
      <c r="E182" s="295">
        <v>154022</v>
      </c>
      <c r="F182" s="72" t="s">
        <v>16</v>
      </c>
      <c r="G182" s="358" t="s">
        <v>1300</v>
      </c>
      <c r="H182" s="363">
        <v>0</v>
      </c>
      <c r="I182" s="295">
        <v>1665948</v>
      </c>
      <c r="J182" s="29" t="s">
        <v>1300</v>
      </c>
      <c r="K182" s="369">
        <f t="shared" si="8"/>
        <v>0.02275249088743038</v>
      </c>
      <c r="L182" s="363">
        <v>0</v>
      </c>
      <c r="N182" s="37"/>
      <c r="O182" s="37"/>
      <c r="P182" s="37"/>
      <c r="Q182" s="37"/>
      <c r="R182" s="37"/>
      <c r="S182" s="37"/>
    </row>
    <row r="183" spans="2:19" ht="15" customHeight="1">
      <c r="B183" s="82" t="s">
        <v>1095</v>
      </c>
      <c r="C183" s="72">
        <v>5</v>
      </c>
      <c r="D183" s="73" t="s">
        <v>1096</v>
      </c>
      <c r="E183" s="295">
        <v>3786837</v>
      </c>
      <c r="F183" s="72" t="s">
        <v>16</v>
      </c>
      <c r="G183" s="358">
        <f t="shared" si="6"/>
        <v>109.81584826607029</v>
      </c>
      <c r="H183" s="363">
        <v>3448352</v>
      </c>
      <c r="I183" s="295">
        <v>29330103</v>
      </c>
      <c r="J183" s="29">
        <f t="shared" si="7"/>
        <v>93.11266777364425</v>
      </c>
      <c r="K183" s="369">
        <f t="shared" si="8"/>
        <v>0.40057246758896103</v>
      </c>
      <c r="L183" s="363">
        <v>31499584</v>
      </c>
      <c r="N183" s="37"/>
      <c r="O183" s="37"/>
      <c r="P183" s="37"/>
      <c r="Q183" s="37"/>
      <c r="R183" s="37"/>
      <c r="S183" s="37"/>
    </row>
    <row r="184" spans="2:19" ht="15" customHeight="1">
      <c r="B184" s="82" t="s">
        <v>1097</v>
      </c>
      <c r="C184" s="72">
        <v>4</v>
      </c>
      <c r="D184" s="73" t="s">
        <v>1098</v>
      </c>
      <c r="E184" s="295">
        <v>6255078</v>
      </c>
      <c r="F184" s="72" t="s">
        <v>16</v>
      </c>
      <c r="G184" s="358">
        <f t="shared" si="6"/>
        <v>93.50192868679636</v>
      </c>
      <c r="H184" s="363">
        <v>6689785</v>
      </c>
      <c r="I184" s="295">
        <v>48878399</v>
      </c>
      <c r="J184" s="29">
        <f t="shared" si="7"/>
        <v>77.13842392799921</v>
      </c>
      <c r="K184" s="369">
        <f t="shared" si="8"/>
        <v>0.6675510447142925</v>
      </c>
      <c r="L184" s="363">
        <v>63364529</v>
      </c>
      <c r="N184" s="37"/>
      <c r="O184" s="37"/>
      <c r="P184" s="37"/>
      <c r="Q184" s="37"/>
      <c r="R184" s="37"/>
      <c r="S184" s="37"/>
    </row>
    <row r="185" spans="2:19" ht="15" customHeight="1">
      <c r="B185" s="199" t="s">
        <v>129</v>
      </c>
      <c r="C185" s="70">
        <v>2</v>
      </c>
      <c r="D185" s="71" t="s">
        <v>130</v>
      </c>
      <c r="E185" s="291"/>
      <c r="F185" s="70"/>
      <c r="G185" s="22">
        <f t="shared" si="6"/>
      </c>
      <c r="H185" s="362"/>
      <c r="I185" s="291">
        <v>292372664</v>
      </c>
      <c r="J185" s="23">
        <f t="shared" si="7"/>
        <v>60.82691583872831</v>
      </c>
      <c r="K185" s="368">
        <f t="shared" si="8"/>
        <v>3.9930456253098803</v>
      </c>
      <c r="L185" s="362">
        <v>480663305</v>
      </c>
      <c r="N185" s="37"/>
      <c r="O185" s="37"/>
      <c r="P185" s="37"/>
      <c r="Q185" s="37"/>
      <c r="R185" s="37"/>
      <c r="S185" s="37"/>
    </row>
    <row r="186" spans="2:19" ht="15" customHeight="1">
      <c r="B186" s="82" t="s">
        <v>131</v>
      </c>
      <c r="C186" s="72">
        <v>3</v>
      </c>
      <c r="D186" s="73" t="s">
        <v>1099</v>
      </c>
      <c r="E186" s="295">
        <v>8306644</v>
      </c>
      <c r="F186" s="72" t="s">
        <v>80</v>
      </c>
      <c r="G186" s="358">
        <f t="shared" si="6"/>
        <v>92.55866422774663</v>
      </c>
      <c r="H186" s="363">
        <v>8974464</v>
      </c>
      <c r="I186" s="295">
        <v>233214734</v>
      </c>
      <c r="J186" s="29">
        <f t="shared" si="7"/>
        <v>61.51309542140956</v>
      </c>
      <c r="K186" s="369">
        <f t="shared" si="8"/>
        <v>3.1851030825388906</v>
      </c>
      <c r="L186" s="363">
        <v>379130220</v>
      </c>
      <c r="N186" s="37"/>
      <c r="O186" s="37"/>
      <c r="P186" s="37"/>
      <c r="Q186" s="37"/>
      <c r="R186" s="37"/>
      <c r="S186" s="37"/>
    </row>
    <row r="187" spans="2:19" ht="15" customHeight="1">
      <c r="B187" s="82" t="s">
        <v>1100</v>
      </c>
      <c r="C187" s="72">
        <v>3</v>
      </c>
      <c r="D187" s="73" t="s">
        <v>132</v>
      </c>
      <c r="E187" s="295"/>
      <c r="F187" s="72"/>
      <c r="G187" s="358">
        <f t="shared" si="6"/>
      </c>
      <c r="H187" s="363"/>
      <c r="I187" s="295">
        <v>59157930</v>
      </c>
      <c r="J187" s="29">
        <f t="shared" si="7"/>
        <v>58.264682886371475</v>
      </c>
      <c r="K187" s="369">
        <f t="shared" si="8"/>
        <v>0.8079425427709893</v>
      </c>
      <c r="L187" s="363">
        <v>101533085</v>
      </c>
      <c r="N187" s="37"/>
      <c r="O187" s="37"/>
      <c r="P187" s="37"/>
      <c r="Q187" s="37"/>
      <c r="R187" s="37"/>
      <c r="S187" s="37"/>
    </row>
    <row r="188" spans="2:19" ht="15" customHeight="1">
      <c r="B188" s="82" t="s">
        <v>1101</v>
      </c>
      <c r="C188" s="72">
        <v>4</v>
      </c>
      <c r="D188" s="73" t="s">
        <v>134</v>
      </c>
      <c r="E188" s="295">
        <v>1254755</v>
      </c>
      <c r="F188" s="72" t="s">
        <v>80</v>
      </c>
      <c r="G188" s="358">
        <f t="shared" si="6"/>
        <v>74.9742169789111</v>
      </c>
      <c r="H188" s="363">
        <v>1673582</v>
      </c>
      <c r="I188" s="295">
        <v>43131025</v>
      </c>
      <c r="J188" s="29">
        <f t="shared" si="7"/>
        <v>54.296274751000595</v>
      </c>
      <c r="K188" s="369">
        <f t="shared" si="8"/>
        <v>0.5890569533250929</v>
      </c>
      <c r="L188" s="363">
        <v>79436435</v>
      </c>
      <c r="N188" s="37"/>
      <c r="O188" s="37"/>
      <c r="P188" s="37"/>
      <c r="Q188" s="37"/>
      <c r="R188" s="37"/>
      <c r="S188" s="37"/>
    </row>
    <row r="189" spans="2:19" ht="15" customHeight="1">
      <c r="B189" s="82" t="s">
        <v>1102</v>
      </c>
      <c r="C189" s="72">
        <v>4</v>
      </c>
      <c r="D189" s="73" t="s">
        <v>136</v>
      </c>
      <c r="E189" s="295">
        <v>22209</v>
      </c>
      <c r="F189" s="72" t="s">
        <v>80</v>
      </c>
      <c r="G189" s="358">
        <f t="shared" si="6"/>
        <v>64.65502183406113</v>
      </c>
      <c r="H189" s="363">
        <v>34350</v>
      </c>
      <c r="I189" s="295">
        <v>1305175</v>
      </c>
      <c r="J189" s="29">
        <f t="shared" si="7"/>
        <v>60.44150186023723</v>
      </c>
      <c r="K189" s="369">
        <f t="shared" si="8"/>
        <v>0.017825275635255086</v>
      </c>
      <c r="L189" s="363">
        <v>2159402</v>
      </c>
      <c r="N189" s="37"/>
      <c r="O189" s="37"/>
      <c r="P189" s="37"/>
      <c r="Q189" s="37"/>
      <c r="R189" s="37"/>
      <c r="S189" s="37"/>
    </row>
    <row r="190" spans="2:19" ht="15" customHeight="1">
      <c r="B190" s="82" t="s">
        <v>1103</v>
      </c>
      <c r="C190" s="72">
        <v>4</v>
      </c>
      <c r="D190" s="73" t="s">
        <v>138</v>
      </c>
      <c r="E190" s="295">
        <v>102194</v>
      </c>
      <c r="F190" s="72" t="s">
        <v>80</v>
      </c>
      <c r="G190" s="358">
        <f t="shared" si="6"/>
        <v>116.90403468432913</v>
      </c>
      <c r="H190" s="363">
        <v>87417</v>
      </c>
      <c r="I190" s="295">
        <v>3607171</v>
      </c>
      <c r="J190" s="29">
        <f t="shared" si="7"/>
        <v>78.1347623208585</v>
      </c>
      <c r="K190" s="369">
        <f t="shared" si="8"/>
        <v>0.04926451804432259</v>
      </c>
      <c r="L190" s="363">
        <v>4616602</v>
      </c>
      <c r="N190" s="37"/>
      <c r="O190" s="37"/>
      <c r="P190" s="37"/>
      <c r="Q190" s="37"/>
      <c r="R190" s="37"/>
      <c r="S190" s="37"/>
    </row>
    <row r="191" spans="2:19" ht="15" customHeight="1">
      <c r="B191" s="82" t="s">
        <v>1104</v>
      </c>
      <c r="C191" s="72">
        <v>4</v>
      </c>
      <c r="D191" s="73" t="s">
        <v>1105</v>
      </c>
      <c r="E191" s="295">
        <v>62098</v>
      </c>
      <c r="F191" s="72" t="s">
        <v>80</v>
      </c>
      <c r="G191" s="358">
        <f t="shared" si="6"/>
        <v>52.24465758034663</v>
      </c>
      <c r="H191" s="363">
        <v>118860</v>
      </c>
      <c r="I191" s="295">
        <v>2252614</v>
      </c>
      <c r="J191" s="29">
        <f t="shared" si="7"/>
        <v>35.07074044792994</v>
      </c>
      <c r="K191" s="369">
        <f t="shared" si="8"/>
        <v>0.03076481349231674</v>
      </c>
      <c r="L191" s="363">
        <v>6423058</v>
      </c>
      <c r="N191" s="37"/>
      <c r="O191" s="37"/>
      <c r="P191" s="37"/>
      <c r="Q191" s="37"/>
      <c r="R191" s="37"/>
      <c r="S191" s="37"/>
    </row>
    <row r="192" spans="2:19" ht="15" customHeight="1">
      <c r="B192" s="82" t="s">
        <v>1106</v>
      </c>
      <c r="C192" s="72">
        <v>4</v>
      </c>
      <c r="D192" s="73" t="s">
        <v>1107</v>
      </c>
      <c r="E192" s="295">
        <v>56473852</v>
      </c>
      <c r="F192" s="72" t="s">
        <v>33</v>
      </c>
      <c r="G192" s="358">
        <f t="shared" si="6"/>
        <v>169.53255404911258</v>
      </c>
      <c r="H192" s="363">
        <v>33311509</v>
      </c>
      <c r="I192" s="295">
        <v>6423447</v>
      </c>
      <c r="J192" s="29">
        <f t="shared" si="7"/>
        <v>122.05191415120349</v>
      </c>
      <c r="K192" s="369">
        <f t="shared" si="8"/>
        <v>0.08772747968927722</v>
      </c>
      <c r="L192" s="363">
        <v>5262881</v>
      </c>
      <c r="N192" s="37"/>
      <c r="O192" s="37"/>
      <c r="P192" s="37"/>
      <c r="Q192" s="37"/>
      <c r="R192" s="37"/>
      <c r="S192" s="37"/>
    </row>
    <row r="193" spans="2:19" ht="15" customHeight="1">
      <c r="B193" s="82" t="s">
        <v>1108</v>
      </c>
      <c r="C193" s="72">
        <v>4</v>
      </c>
      <c r="D193" s="73" t="s">
        <v>1109</v>
      </c>
      <c r="E193" s="295">
        <v>170277</v>
      </c>
      <c r="F193" s="72" t="s">
        <v>16</v>
      </c>
      <c r="G193" s="358">
        <f t="shared" si="6"/>
        <v>120.58082059852421</v>
      </c>
      <c r="H193" s="363">
        <v>141214</v>
      </c>
      <c r="I193" s="295">
        <v>1727045</v>
      </c>
      <c r="J193" s="29">
        <f t="shared" si="7"/>
        <v>87.56391568326721</v>
      </c>
      <c r="K193" s="369">
        <f t="shared" si="8"/>
        <v>0.023586916053011376</v>
      </c>
      <c r="L193" s="363">
        <v>1972325</v>
      </c>
      <c r="N193" s="37"/>
      <c r="O193" s="37"/>
      <c r="P193" s="37"/>
      <c r="Q193" s="37"/>
      <c r="R193" s="37"/>
      <c r="S193" s="37"/>
    </row>
    <row r="194" spans="2:19" ht="15" customHeight="1">
      <c r="B194" s="199" t="s">
        <v>141</v>
      </c>
      <c r="C194" s="70">
        <v>2</v>
      </c>
      <c r="D194" s="71" t="s">
        <v>142</v>
      </c>
      <c r="E194" s="291">
        <v>8621111</v>
      </c>
      <c r="F194" s="70" t="s">
        <v>16</v>
      </c>
      <c r="G194" s="22">
        <f t="shared" si="6"/>
        <v>97.83904577687129</v>
      </c>
      <c r="H194" s="362">
        <v>8811524</v>
      </c>
      <c r="I194" s="291">
        <v>336300799</v>
      </c>
      <c r="J194" s="23">
        <f t="shared" si="7"/>
        <v>57.636367952420386</v>
      </c>
      <c r="K194" s="368">
        <f t="shared" si="8"/>
        <v>4.592989015673392</v>
      </c>
      <c r="L194" s="362">
        <v>583487147</v>
      </c>
      <c r="N194" s="37"/>
      <c r="O194" s="37"/>
      <c r="P194" s="37"/>
      <c r="Q194" s="37"/>
      <c r="R194" s="37"/>
      <c r="S194" s="37"/>
    </row>
    <row r="195" spans="2:19" ht="15" customHeight="1">
      <c r="B195" s="82" t="s">
        <v>1110</v>
      </c>
      <c r="C195" s="72">
        <v>3</v>
      </c>
      <c r="D195" s="73" t="s">
        <v>1111</v>
      </c>
      <c r="E195" s="295">
        <v>8621111</v>
      </c>
      <c r="F195" s="72" t="s">
        <v>16</v>
      </c>
      <c r="G195" s="358">
        <f t="shared" si="6"/>
        <v>97.83904577687129</v>
      </c>
      <c r="H195" s="363">
        <v>8811524</v>
      </c>
      <c r="I195" s="295">
        <v>336300799</v>
      </c>
      <c r="J195" s="29">
        <f t="shared" si="7"/>
        <v>57.636367952420386</v>
      </c>
      <c r="K195" s="369">
        <f t="shared" si="8"/>
        <v>4.592989015673392</v>
      </c>
      <c r="L195" s="363">
        <v>583487147</v>
      </c>
      <c r="N195" s="37"/>
      <c r="O195" s="37"/>
      <c r="P195" s="37"/>
      <c r="Q195" s="37"/>
      <c r="R195" s="37"/>
      <c r="S195" s="37"/>
    </row>
    <row r="196" spans="2:19" ht="15" customHeight="1">
      <c r="B196" s="82" t="s">
        <v>1112</v>
      </c>
      <c r="C196" s="72">
        <v>4</v>
      </c>
      <c r="D196" s="73" t="s">
        <v>1113</v>
      </c>
      <c r="E196" s="295">
        <v>900223</v>
      </c>
      <c r="F196" s="72" t="s">
        <v>16</v>
      </c>
      <c r="G196" s="358">
        <f t="shared" si="6"/>
        <v>92.67503006045033</v>
      </c>
      <c r="H196" s="363">
        <v>971376</v>
      </c>
      <c r="I196" s="295">
        <v>37238766</v>
      </c>
      <c r="J196" s="29">
        <f t="shared" si="7"/>
        <v>65.57020056095722</v>
      </c>
      <c r="K196" s="369">
        <f t="shared" si="8"/>
        <v>0.5085841119135485</v>
      </c>
      <c r="L196" s="363">
        <v>56792210</v>
      </c>
      <c r="N196" s="37"/>
      <c r="O196" s="37"/>
      <c r="P196" s="37"/>
      <c r="Q196" s="37"/>
      <c r="R196" s="37"/>
      <c r="S196" s="37"/>
    </row>
    <row r="197" spans="2:19" ht="15" customHeight="1">
      <c r="B197" s="82" t="s">
        <v>1114</v>
      </c>
      <c r="C197" s="72">
        <v>4</v>
      </c>
      <c r="D197" s="73" t="s">
        <v>1115</v>
      </c>
      <c r="E197" s="295">
        <v>7720888</v>
      </c>
      <c r="F197" s="72" t="s">
        <v>16</v>
      </c>
      <c r="G197" s="358">
        <f t="shared" si="6"/>
        <v>98.47885524609995</v>
      </c>
      <c r="H197" s="363">
        <v>7840148</v>
      </c>
      <c r="I197" s="295">
        <v>299056741</v>
      </c>
      <c r="J197" s="29">
        <f t="shared" si="7"/>
        <v>56.78037369571178</v>
      </c>
      <c r="K197" s="369">
        <f t="shared" si="8"/>
        <v>4.084332628885852</v>
      </c>
      <c r="L197" s="363">
        <v>526690336</v>
      </c>
      <c r="N197" s="37"/>
      <c r="O197" s="37"/>
      <c r="P197" s="37"/>
      <c r="Q197" s="37"/>
      <c r="R197" s="37"/>
      <c r="S197" s="37"/>
    </row>
    <row r="198" spans="2:19" ht="15" customHeight="1">
      <c r="B198" s="198" t="s">
        <v>143</v>
      </c>
      <c r="C198" s="68">
        <v>1</v>
      </c>
      <c r="D198" s="69" t="s">
        <v>144</v>
      </c>
      <c r="E198" s="287">
        <v>53793</v>
      </c>
      <c r="F198" s="68" t="s">
        <v>16</v>
      </c>
      <c r="G198" s="18">
        <f t="shared" si="6"/>
        <v>97.88554271676827</v>
      </c>
      <c r="H198" s="361">
        <v>54955</v>
      </c>
      <c r="I198" s="287">
        <v>10817664</v>
      </c>
      <c r="J198" s="19">
        <f t="shared" si="7"/>
        <v>86.55413586076914</v>
      </c>
      <c r="K198" s="367">
        <f t="shared" si="8"/>
        <v>0.14774098686350573</v>
      </c>
      <c r="L198" s="361">
        <v>12498148</v>
      </c>
      <c r="N198" s="37"/>
      <c r="O198" s="37"/>
      <c r="P198" s="37"/>
      <c r="Q198" s="37"/>
      <c r="R198" s="37"/>
      <c r="S198" s="37"/>
    </row>
    <row r="199" spans="2:19" ht="15" customHeight="1">
      <c r="B199" s="199" t="s">
        <v>145</v>
      </c>
      <c r="C199" s="70">
        <v>2</v>
      </c>
      <c r="D199" s="71" t="s">
        <v>146</v>
      </c>
      <c r="E199" s="291">
        <v>657</v>
      </c>
      <c r="F199" s="70" t="s">
        <v>16</v>
      </c>
      <c r="G199" s="22">
        <f t="shared" si="6"/>
        <v>180.4945054945055</v>
      </c>
      <c r="H199" s="362">
        <v>364</v>
      </c>
      <c r="I199" s="291">
        <v>122946</v>
      </c>
      <c r="J199" s="23">
        <f t="shared" si="7"/>
        <v>174.68635000923544</v>
      </c>
      <c r="K199" s="368">
        <f t="shared" si="8"/>
        <v>0.0016791206836263889</v>
      </c>
      <c r="L199" s="362">
        <v>70381</v>
      </c>
      <c r="N199" s="37"/>
      <c r="O199" s="37"/>
      <c r="P199" s="37"/>
      <c r="Q199" s="37"/>
      <c r="R199" s="37"/>
      <c r="S199" s="37"/>
    </row>
    <row r="200" spans="2:19" ht="15" customHeight="1">
      <c r="B200" s="82" t="s">
        <v>1116</v>
      </c>
      <c r="C200" s="72">
        <v>3</v>
      </c>
      <c r="D200" s="73" t="s">
        <v>1117</v>
      </c>
      <c r="E200" s="295">
        <v>13</v>
      </c>
      <c r="F200" s="72" t="s">
        <v>16</v>
      </c>
      <c r="G200" s="358">
        <f aca="true" t="shared" si="9" ref="G200:G263">IF(F200="","",E200/H200*100)</f>
        <v>144.44444444444443</v>
      </c>
      <c r="H200" s="363">
        <v>9</v>
      </c>
      <c r="I200" s="295">
        <v>2951</v>
      </c>
      <c r="J200" s="29">
        <f aca="true" t="shared" si="10" ref="J200:J263">I200/L200*100</f>
        <v>128.36015658982168</v>
      </c>
      <c r="K200" s="369">
        <f aca="true" t="shared" si="11" ref="K200:K263">I200/7322046664*100</f>
        <v>4.0302938992577826E-05</v>
      </c>
      <c r="L200" s="363">
        <v>2299</v>
      </c>
      <c r="N200" s="37"/>
      <c r="O200" s="37"/>
      <c r="P200" s="37"/>
      <c r="Q200" s="37"/>
      <c r="R200" s="37"/>
      <c r="S200" s="37"/>
    </row>
    <row r="201" spans="2:19" ht="15" customHeight="1">
      <c r="B201" s="199" t="s">
        <v>147</v>
      </c>
      <c r="C201" s="70">
        <v>2</v>
      </c>
      <c r="D201" s="71" t="s">
        <v>148</v>
      </c>
      <c r="E201" s="291">
        <v>7124</v>
      </c>
      <c r="F201" s="70" t="s">
        <v>16</v>
      </c>
      <c r="G201" s="22">
        <f t="shared" si="9"/>
        <v>93.88508170795994</v>
      </c>
      <c r="H201" s="362">
        <v>7588</v>
      </c>
      <c r="I201" s="291">
        <v>2348824</v>
      </c>
      <c r="J201" s="23">
        <f t="shared" si="10"/>
        <v>76.61821210123495</v>
      </c>
      <c r="K201" s="368">
        <f t="shared" si="11"/>
        <v>0.0320787903681134</v>
      </c>
      <c r="L201" s="362">
        <v>3065621</v>
      </c>
      <c r="N201" s="37"/>
      <c r="O201" s="37"/>
      <c r="P201" s="37"/>
      <c r="Q201" s="37"/>
      <c r="R201" s="37"/>
      <c r="S201" s="37"/>
    </row>
    <row r="202" spans="2:19" ht="15" customHeight="1">
      <c r="B202" s="82" t="s">
        <v>1118</v>
      </c>
      <c r="C202" s="72">
        <v>3</v>
      </c>
      <c r="D202" s="73" t="s">
        <v>1119</v>
      </c>
      <c r="E202" s="295">
        <v>293</v>
      </c>
      <c r="F202" s="72" t="s">
        <v>16</v>
      </c>
      <c r="G202" s="358">
        <f t="shared" si="9"/>
        <v>58.366533864541836</v>
      </c>
      <c r="H202" s="363">
        <v>502</v>
      </c>
      <c r="I202" s="295">
        <v>32077</v>
      </c>
      <c r="J202" s="29">
        <f t="shared" si="10"/>
        <v>51.25840937055561</v>
      </c>
      <c r="K202" s="369">
        <f t="shared" si="11"/>
        <v>0.0004380878936173904</v>
      </c>
      <c r="L202" s="363">
        <v>62579</v>
      </c>
      <c r="N202" s="37"/>
      <c r="O202" s="37"/>
      <c r="P202" s="37"/>
      <c r="Q202" s="37"/>
      <c r="R202" s="37"/>
      <c r="S202" s="37"/>
    </row>
    <row r="203" spans="2:19" ht="15" customHeight="1">
      <c r="B203" s="199" t="s">
        <v>149</v>
      </c>
      <c r="C203" s="70">
        <v>2</v>
      </c>
      <c r="D203" s="71" t="s">
        <v>150</v>
      </c>
      <c r="E203" s="291">
        <v>46014</v>
      </c>
      <c r="F203" s="70" t="s">
        <v>16</v>
      </c>
      <c r="G203" s="22">
        <f t="shared" si="9"/>
        <v>97.90004467990043</v>
      </c>
      <c r="H203" s="362">
        <v>47001</v>
      </c>
      <c r="I203" s="291">
        <v>8345894</v>
      </c>
      <c r="J203" s="23">
        <f t="shared" si="10"/>
        <v>89.14509557958186</v>
      </c>
      <c r="K203" s="368">
        <f t="shared" si="11"/>
        <v>0.11398307581176595</v>
      </c>
      <c r="L203" s="362">
        <v>9362146</v>
      </c>
      <c r="N203" s="37"/>
      <c r="O203" s="37"/>
      <c r="P203" s="37"/>
      <c r="Q203" s="37"/>
      <c r="R203" s="37"/>
      <c r="S203" s="37"/>
    </row>
    <row r="204" spans="2:19" ht="15" customHeight="1">
      <c r="B204" s="82" t="s">
        <v>1120</v>
      </c>
      <c r="C204" s="72">
        <v>3</v>
      </c>
      <c r="D204" s="73" t="s">
        <v>1121</v>
      </c>
      <c r="E204" s="295">
        <v>222</v>
      </c>
      <c r="F204" s="72" t="s">
        <v>16</v>
      </c>
      <c r="G204" s="358">
        <f t="shared" si="9"/>
        <v>132.93413173652695</v>
      </c>
      <c r="H204" s="363">
        <v>167</v>
      </c>
      <c r="I204" s="295">
        <v>438333</v>
      </c>
      <c r="J204" s="29">
        <f t="shared" si="10"/>
        <v>107.45246756812409</v>
      </c>
      <c r="K204" s="369">
        <f t="shared" si="11"/>
        <v>0.0059864819239015985</v>
      </c>
      <c r="L204" s="363">
        <v>407932</v>
      </c>
      <c r="N204" s="37"/>
      <c r="O204" s="37"/>
      <c r="P204" s="37"/>
      <c r="Q204" s="37"/>
      <c r="R204" s="37"/>
      <c r="S204" s="37"/>
    </row>
    <row r="205" spans="2:19" ht="15" customHeight="1">
      <c r="B205" s="198" t="s">
        <v>151</v>
      </c>
      <c r="C205" s="68">
        <v>1</v>
      </c>
      <c r="D205" s="69" t="s">
        <v>152</v>
      </c>
      <c r="E205" s="287"/>
      <c r="F205" s="68"/>
      <c r="G205" s="18">
        <f t="shared" si="9"/>
      </c>
      <c r="H205" s="361"/>
      <c r="I205" s="287">
        <v>628027548</v>
      </c>
      <c r="J205" s="19">
        <f t="shared" si="10"/>
        <v>91.25053718491272</v>
      </c>
      <c r="K205" s="367">
        <f t="shared" si="11"/>
        <v>8.57721313205769</v>
      </c>
      <c r="L205" s="361">
        <v>688245316</v>
      </c>
      <c r="N205" s="37"/>
      <c r="O205" s="37"/>
      <c r="P205" s="37"/>
      <c r="Q205" s="37"/>
      <c r="R205" s="37"/>
      <c r="S205" s="37"/>
    </row>
    <row r="206" spans="2:19" ht="15" customHeight="1">
      <c r="B206" s="199" t="s">
        <v>153</v>
      </c>
      <c r="C206" s="70">
        <v>2</v>
      </c>
      <c r="D206" s="71" t="s">
        <v>154</v>
      </c>
      <c r="E206" s="291"/>
      <c r="F206" s="70"/>
      <c r="G206" s="22">
        <f t="shared" si="9"/>
      </c>
      <c r="H206" s="362"/>
      <c r="I206" s="291">
        <v>197144298</v>
      </c>
      <c r="J206" s="23">
        <f t="shared" si="10"/>
        <v>83.32680401144258</v>
      </c>
      <c r="K206" s="368">
        <f t="shared" si="11"/>
        <v>2.6924753016023666</v>
      </c>
      <c r="L206" s="362">
        <v>236591695</v>
      </c>
      <c r="N206" s="37"/>
      <c r="O206" s="37"/>
      <c r="P206" s="37"/>
      <c r="Q206" s="37"/>
      <c r="R206" s="37"/>
      <c r="S206" s="37"/>
    </row>
    <row r="207" spans="2:19" ht="15" customHeight="1">
      <c r="B207" s="82" t="s">
        <v>155</v>
      </c>
      <c r="C207" s="72">
        <v>3</v>
      </c>
      <c r="D207" s="73" t="s">
        <v>156</v>
      </c>
      <c r="E207" s="295"/>
      <c r="F207" s="72"/>
      <c r="G207" s="358">
        <f t="shared" si="9"/>
      </c>
      <c r="H207" s="363"/>
      <c r="I207" s="295">
        <v>124311307</v>
      </c>
      <c r="J207" s="29">
        <f t="shared" si="10"/>
        <v>79.9228709649589</v>
      </c>
      <c r="K207" s="369">
        <f t="shared" si="11"/>
        <v>1.6977672050520545</v>
      </c>
      <c r="L207" s="363">
        <v>155539091</v>
      </c>
      <c r="N207" s="37"/>
      <c r="O207" s="37"/>
      <c r="P207" s="37"/>
      <c r="Q207" s="37"/>
      <c r="R207" s="37"/>
      <c r="S207" s="37"/>
    </row>
    <row r="208" spans="2:19" ht="15" customHeight="1">
      <c r="B208" s="321" t="s">
        <v>1122</v>
      </c>
      <c r="C208" s="131">
        <v>4</v>
      </c>
      <c r="D208" s="322" t="s">
        <v>158</v>
      </c>
      <c r="E208" s="295"/>
      <c r="F208" s="83" t="s">
        <v>33</v>
      </c>
      <c r="G208" s="358" t="s">
        <v>931</v>
      </c>
      <c r="H208" s="363">
        <v>80</v>
      </c>
      <c r="I208" s="295"/>
      <c r="J208" s="29" t="s">
        <v>931</v>
      </c>
      <c r="K208" s="369">
        <f t="shared" si="11"/>
        <v>0</v>
      </c>
      <c r="L208" s="363">
        <v>16036</v>
      </c>
      <c r="N208" s="37"/>
      <c r="O208" s="37"/>
      <c r="P208" s="37"/>
      <c r="Q208" s="37"/>
      <c r="R208" s="37"/>
      <c r="S208" s="37"/>
    </row>
    <row r="209" spans="2:19" ht="15" customHeight="1">
      <c r="B209" s="82" t="s">
        <v>163</v>
      </c>
      <c r="C209" s="72">
        <v>3</v>
      </c>
      <c r="D209" s="73" t="s">
        <v>164</v>
      </c>
      <c r="E209" s="295">
        <v>423255</v>
      </c>
      <c r="F209" s="72" t="s">
        <v>16</v>
      </c>
      <c r="G209" s="358">
        <f t="shared" si="9"/>
        <v>107.31998600355996</v>
      </c>
      <c r="H209" s="363">
        <v>394386</v>
      </c>
      <c r="I209" s="295">
        <v>69375058</v>
      </c>
      <c r="J209" s="29">
        <f t="shared" si="10"/>
        <v>89.46691510442196</v>
      </c>
      <c r="K209" s="369">
        <f t="shared" si="11"/>
        <v>0.9474817791191286</v>
      </c>
      <c r="L209" s="363">
        <v>77542696</v>
      </c>
      <c r="N209" s="37"/>
      <c r="O209" s="37"/>
      <c r="P209" s="37"/>
      <c r="Q209" s="37"/>
      <c r="R209" s="37"/>
      <c r="S209" s="37"/>
    </row>
    <row r="210" spans="2:19" ht="15" customHeight="1">
      <c r="B210" s="199" t="s">
        <v>173</v>
      </c>
      <c r="C210" s="70">
        <v>2</v>
      </c>
      <c r="D210" s="71" t="s">
        <v>174</v>
      </c>
      <c r="E210" s="291">
        <v>84704</v>
      </c>
      <c r="F210" s="70" t="s">
        <v>16</v>
      </c>
      <c r="G210" s="22">
        <f t="shared" si="9"/>
        <v>112.44988450203117</v>
      </c>
      <c r="H210" s="362">
        <v>75326</v>
      </c>
      <c r="I210" s="291">
        <v>2539342</v>
      </c>
      <c r="J210" s="23">
        <f t="shared" si="10"/>
        <v>80.86185407595214</v>
      </c>
      <c r="K210" s="368">
        <f t="shared" si="11"/>
        <v>0.0346807677761066</v>
      </c>
      <c r="L210" s="362">
        <v>3140346</v>
      </c>
      <c r="N210" s="37"/>
      <c r="O210" s="37"/>
      <c r="P210" s="37"/>
      <c r="Q210" s="37"/>
      <c r="R210" s="37"/>
      <c r="S210" s="37"/>
    </row>
    <row r="211" spans="2:19" ht="15" customHeight="1">
      <c r="B211" s="199" t="s">
        <v>175</v>
      </c>
      <c r="C211" s="70">
        <v>2</v>
      </c>
      <c r="D211" s="71" t="s">
        <v>176</v>
      </c>
      <c r="E211" s="291">
        <v>26133127</v>
      </c>
      <c r="F211" s="70" t="s">
        <v>33</v>
      </c>
      <c r="G211" s="22">
        <f t="shared" si="9"/>
        <v>107.18609265873373</v>
      </c>
      <c r="H211" s="362">
        <v>24381080</v>
      </c>
      <c r="I211" s="291">
        <v>16586572</v>
      </c>
      <c r="J211" s="23">
        <f t="shared" si="10"/>
        <v>104.79946814808805</v>
      </c>
      <c r="K211" s="368">
        <f t="shared" si="11"/>
        <v>0.2265291763510673</v>
      </c>
      <c r="L211" s="362">
        <v>15826962</v>
      </c>
      <c r="N211" s="37"/>
      <c r="O211" s="37"/>
      <c r="P211" s="37"/>
      <c r="Q211" s="37"/>
      <c r="R211" s="37"/>
      <c r="S211" s="37"/>
    </row>
    <row r="212" spans="2:19" ht="15" customHeight="1">
      <c r="B212" s="82" t="s">
        <v>177</v>
      </c>
      <c r="C212" s="72">
        <v>3</v>
      </c>
      <c r="D212" s="73" t="s">
        <v>178</v>
      </c>
      <c r="E212" s="295">
        <v>4836069</v>
      </c>
      <c r="F212" s="72" t="s">
        <v>33</v>
      </c>
      <c r="G212" s="358">
        <f t="shared" si="9"/>
        <v>107.04375959943717</v>
      </c>
      <c r="H212" s="363">
        <v>4517843</v>
      </c>
      <c r="I212" s="295">
        <v>4276240</v>
      </c>
      <c r="J212" s="29">
        <f t="shared" si="10"/>
        <v>90.71933467170078</v>
      </c>
      <c r="K212" s="369">
        <f t="shared" si="11"/>
        <v>0.05840225002969197</v>
      </c>
      <c r="L212" s="363">
        <v>4713703</v>
      </c>
      <c r="N212" s="37"/>
      <c r="O212" s="37"/>
      <c r="P212" s="37"/>
      <c r="Q212" s="37"/>
      <c r="R212" s="37"/>
      <c r="S212" s="37"/>
    </row>
    <row r="213" spans="2:19" ht="15" customHeight="1">
      <c r="B213" s="82" t="s">
        <v>1123</v>
      </c>
      <c r="C213" s="72">
        <v>4</v>
      </c>
      <c r="D213" s="73" t="s">
        <v>1124</v>
      </c>
      <c r="E213" s="295">
        <v>335533</v>
      </c>
      <c r="F213" s="72" t="s">
        <v>33</v>
      </c>
      <c r="G213" s="358">
        <f t="shared" si="9"/>
        <v>104.01543803087606</v>
      </c>
      <c r="H213" s="363">
        <v>322580</v>
      </c>
      <c r="I213" s="295">
        <v>301237</v>
      </c>
      <c r="J213" s="29">
        <f t="shared" si="10"/>
        <v>92.66663795543197</v>
      </c>
      <c r="K213" s="369">
        <f t="shared" si="11"/>
        <v>0.004114109262388061</v>
      </c>
      <c r="L213" s="363">
        <v>325076</v>
      </c>
      <c r="N213" s="37"/>
      <c r="O213" s="37"/>
      <c r="P213" s="37"/>
      <c r="Q213" s="37"/>
      <c r="R213" s="37"/>
      <c r="S213" s="37"/>
    </row>
    <row r="214" spans="2:19" ht="15" customHeight="1">
      <c r="B214" s="82" t="s">
        <v>1125</v>
      </c>
      <c r="C214" s="72">
        <v>4</v>
      </c>
      <c r="D214" s="73" t="s">
        <v>1126</v>
      </c>
      <c r="E214" s="295">
        <v>643540</v>
      </c>
      <c r="F214" s="72" t="s">
        <v>33</v>
      </c>
      <c r="G214" s="358">
        <f t="shared" si="9"/>
        <v>129.03471590066047</v>
      </c>
      <c r="H214" s="363">
        <v>498734</v>
      </c>
      <c r="I214" s="295">
        <v>780790</v>
      </c>
      <c r="J214" s="29">
        <f t="shared" si="10"/>
        <v>99.98117645853635</v>
      </c>
      <c r="K214" s="369">
        <f t="shared" si="11"/>
        <v>0.0106635485381277</v>
      </c>
      <c r="L214" s="363">
        <v>780937</v>
      </c>
      <c r="N214" s="37"/>
      <c r="O214" s="37"/>
      <c r="P214" s="37"/>
      <c r="Q214" s="37"/>
      <c r="R214" s="37"/>
      <c r="S214" s="37"/>
    </row>
    <row r="215" spans="2:19" ht="15" customHeight="1">
      <c r="B215" s="82" t="s">
        <v>1127</v>
      </c>
      <c r="C215" s="72">
        <v>4</v>
      </c>
      <c r="D215" s="73" t="s">
        <v>1128</v>
      </c>
      <c r="E215" s="295">
        <v>288009</v>
      </c>
      <c r="F215" s="72" t="s">
        <v>33</v>
      </c>
      <c r="G215" s="358">
        <f t="shared" si="9"/>
        <v>92.79208456703213</v>
      </c>
      <c r="H215" s="363">
        <v>310381</v>
      </c>
      <c r="I215" s="295">
        <v>279715</v>
      </c>
      <c r="J215" s="29">
        <f t="shared" si="10"/>
        <v>85.3523456142171</v>
      </c>
      <c r="K215" s="369">
        <f t="shared" si="11"/>
        <v>0.0038201750526292463</v>
      </c>
      <c r="L215" s="363">
        <v>327718</v>
      </c>
      <c r="N215" s="37"/>
      <c r="O215" s="37"/>
      <c r="P215" s="37"/>
      <c r="Q215" s="37"/>
      <c r="R215" s="37"/>
      <c r="S215" s="37"/>
    </row>
    <row r="216" spans="2:19" ht="15" customHeight="1">
      <c r="B216" s="82" t="s">
        <v>179</v>
      </c>
      <c r="C216" s="72">
        <v>3</v>
      </c>
      <c r="D216" s="73" t="s">
        <v>1129</v>
      </c>
      <c r="E216" s="295">
        <v>104824</v>
      </c>
      <c r="F216" s="72" t="s">
        <v>33</v>
      </c>
      <c r="G216" s="358">
        <f t="shared" si="9"/>
        <v>80.83281924737817</v>
      </c>
      <c r="H216" s="363">
        <v>129680</v>
      </c>
      <c r="I216" s="295">
        <v>40208</v>
      </c>
      <c r="J216" s="29">
        <f t="shared" si="10"/>
        <v>111.61757765871805</v>
      </c>
      <c r="K216" s="369">
        <f t="shared" si="11"/>
        <v>0.0005491360796386205</v>
      </c>
      <c r="L216" s="363">
        <v>36023</v>
      </c>
      <c r="N216" s="37"/>
      <c r="O216" s="37"/>
      <c r="P216" s="37"/>
      <c r="Q216" s="37"/>
      <c r="R216" s="37"/>
      <c r="S216" s="37"/>
    </row>
    <row r="217" spans="2:19" ht="15" customHeight="1">
      <c r="B217" s="82" t="s">
        <v>1130</v>
      </c>
      <c r="C217" s="72">
        <v>4</v>
      </c>
      <c r="D217" s="73" t="s">
        <v>1131</v>
      </c>
      <c r="E217" s="295">
        <v>18000</v>
      </c>
      <c r="F217" s="72" t="s">
        <v>33</v>
      </c>
      <c r="G217" s="358">
        <f t="shared" si="9"/>
        <v>102.85714285714285</v>
      </c>
      <c r="H217" s="363">
        <v>17500</v>
      </c>
      <c r="I217" s="295">
        <v>3040</v>
      </c>
      <c r="J217" s="29">
        <f t="shared" si="10"/>
        <v>88.37209302325581</v>
      </c>
      <c r="K217" s="369">
        <f t="shared" si="11"/>
        <v>4.1518446132645405E-05</v>
      </c>
      <c r="L217" s="363">
        <v>3440</v>
      </c>
      <c r="N217" s="37"/>
      <c r="O217" s="37"/>
      <c r="P217" s="37"/>
      <c r="Q217" s="37"/>
      <c r="R217" s="37"/>
      <c r="S217" s="37"/>
    </row>
    <row r="218" spans="2:19" ht="15" customHeight="1">
      <c r="B218" s="82" t="s">
        <v>1132</v>
      </c>
      <c r="C218" s="72">
        <v>3</v>
      </c>
      <c r="D218" s="73" t="s">
        <v>180</v>
      </c>
      <c r="E218" s="295">
        <v>11825989</v>
      </c>
      <c r="F218" s="72" t="s">
        <v>33</v>
      </c>
      <c r="G218" s="358">
        <f t="shared" si="9"/>
        <v>123.91573889569452</v>
      </c>
      <c r="H218" s="363">
        <v>9543573</v>
      </c>
      <c r="I218" s="295">
        <v>7315474</v>
      </c>
      <c r="J218" s="29">
        <f t="shared" si="10"/>
        <v>135.85046163879824</v>
      </c>
      <c r="K218" s="369">
        <f t="shared" si="11"/>
        <v>0.09991023460650264</v>
      </c>
      <c r="L218" s="363">
        <v>5384946</v>
      </c>
      <c r="N218" s="37"/>
      <c r="O218" s="37"/>
      <c r="P218" s="37"/>
      <c r="Q218" s="37"/>
      <c r="R218" s="37"/>
      <c r="S218" s="37"/>
    </row>
    <row r="219" spans="2:19" ht="15" customHeight="1">
      <c r="B219" s="199" t="s">
        <v>181</v>
      </c>
      <c r="C219" s="70">
        <v>2</v>
      </c>
      <c r="D219" s="71" t="s">
        <v>182</v>
      </c>
      <c r="E219" s="291">
        <v>8154221</v>
      </c>
      <c r="F219" s="70" t="s">
        <v>33</v>
      </c>
      <c r="G219" s="22">
        <f t="shared" si="9"/>
        <v>95.45186641736385</v>
      </c>
      <c r="H219" s="362">
        <v>8542757</v>
      </c>
      <c r="I219" s="291">
        <v>174025756</v>
      </c>
      <c r="J219" s="23">
        <f t="shared" si="10"/>
        <v>103.70601526839107</v>
      </c>
      <c r="K219" s="368">
        <f t="shared" si="11"/>
        <v>2.376736505322004</v>
      </c>
      <c r="L219" s="362">
        <v>167806810</v>
      </c>
      <c r="N219" s="37"/>
      <c r="O219" s="37"/>
      <c r="P219" s="37"/>
      <c r="Q219" s="37"/>
      <c r="R219" s="37"/>
      <c r="S219" s="37"/>
    </row>
    <row r="220" spans="2:19" ht="15" customHeight="1">
      <c r="B220" s="82" t="s">
        <v>183</v>
      </c>
      <c r="C220" s="72">
        <v>3</v>
      </c>
      <c r="D220" s="73" t="s">
        <v>184</v>
      </c>
      <c r="E220" s="295">
        <v>586920</v>
      </c>
      <c r="F220" s="72" t="s">
        <v>33</v>
      </c>
      <c r="G220" s="358">
        <f t="shared" si="9"/>
        <v>116.84650607206848</v>
      </c>
      <c r="H220" s="363">
        <v>502300</v>
      </c>
      <c r="I220" s="295">
        <v>547503</v>
      </c>
      <c r="J220" s="29">
        <f t="shared" si="10"/>
        <v>156.9946091644205</v>
      </c>
      <c r="K220" s="369">
        <f t="shared" si="11"/>
        <v>0.007477458491105842</v>
      </c>
      <c r="L220" s="363">
        <v>348740</v>
      </c>
      <c r="N220" s="37"/>
      <c r="O220" s="37"/>
      <c r="P220" s="37"/>
      <c r="Q220" s="37"/>
      <c r="R220" s="37"/>
      <c r="S220" s="37"/>
    </row>
    <row r="221" spans="2:19" ht="15" customHeight="1">
      <c r="B221" s="82" t="s">
        <v>185</v>
      </c>
      <c r="C221" s="72">
        <v>3</v>
      </c>
      <c r="D221" s="73" t="s">
        <v>188</v>
      </c>
      <c r="E221" s="295">
        <v>645603000</v>
      </c>
      <c r="F221" s="72" t="s">
        <v>347</v>
      </c>
      <c r="G221" s="358">
        <f t="shared" si="9"/>
        <v>115.17395539349135</v>
      </c>
      <c r="H221" s="363">
        <v>560546000</v>
      </c>
      <c r="I221" s="295">
        <v>20518579</v>
      </c>
      <c r="J221" s="29">
        <f t="shared" si="10"/>
        <v>113.28597519119299</v>
      </c>
      <c r="K221" s="369">
        <f t="shared" si="11"/>
        <v>0.2802301042532662</v>
      </c>
      <c r="L221" s="363">
        <v>18112197</v>
      </c>
      <c r="N221" s="37"/>
      <c r="O221" s="37"/>
      <c r="P221" s="37"/>
      <c r="Q221" s="37"/>
      <c r="R221" s="37"/>
      <c r="S221" s="37"/>
    </row>
    <row r="222" spans="2:19" ht="15" customHeight="1">
      <c r="B222" s="82" t="s">
        <v>187</v>
      </c>
      <c r="C222" s="72">
        <v>3</v>
      </c>
      <c r="D222" s="73" t="s">
        <v>1133</v>
      </c>
      <c r="E222" s="295">
        <v>1243</v>
      </c>
      <c r="F222" s="72" t="s">
        <v>33</v>
      </c>
      <c r="G222" s="358">
        <f t="shared" si="9"/>
        <v>66.1874334398296</v>
      </c>
      <c r="H222" s="363">
        <v>1878</v>
      </c>
      <c r="I222" s="295">
        <v>252301</v>
      </c>
      <c r="J222" s="29">
        <f t="shared" si="10"/>
        <v>63.74843345730918</v>
      </c>
      <c r="K222" s="369">
        <f t="shared" si="11"/>
        <v>0.0034457715387212397</v>
      </c>
      <c r="L222" s="363">
        <v>395776</v>
      </c>
      <c r="N222" s="37"/>
      <c r="O222" s="37"/>
      <c r="P222" s="37"/>
      <c r="Q222" s="37"/>
      <c r="R222" s="37"/>
      <c r="S222" s="37"/>
    </row>
    <row r="223" spans="2:19" ht="15" customHeight="1">
      <c r="B223" s="82" t="s">
        <v>1134</v>
      </c>
      <c r="C223" s="72">
        <v>3</v>
      </c>
      <c r="D223" s="73" t="s">
        <v>190</v>
      </c>
      <c r="E223" s="295">
        <v>787137</v>
      </c>
      <c r="F223" s="72" t="s">
        <v>33</v>
      </c>
      <c r="G223" s="358">
        <f t="shared" si="9"/>
        <v>79.75506184247723</v>
      </c>
      <c r="H223" s="363">
        <v>986943</v>
      </c>
      <c r="I223" s="295">
        <v>16731227</v>
      </c>
      <c r="J223" s="29">
        <f t="shared" si="10"/>
        <v>90.89252521661582</v>
      </c>
      <c r="K223" s="369">
        <f t="shared" si="11"/>
        <v>0.22850478517518502</v>
      </c>
      <c r="L223" s="363">
        <v>18407704</v>
      </c>
      <c r="N223" s="37"/>
      <c r="O223" s="37"/>
      <c r="P223" s="37"/>
      <c r="Q223" s="37"/>
      <c r="R223" s="37"/>
      <c r="S223" s="37"/>
    </row>
    <row r="224" spans="2:19" ht="15" customHeight="1">
      <c r="B224" s="199" t="s">
        <v>191</v>
      </c>
      <c r="C224" s="70">
        <v>2</v>
      </c>
      <c r="D224" s="71" t="s">
        <v>192</v>
      </c>
      <c r="E224" s="291">
        <v>36673</v>
      </c>
      <c r="F224" s="70" t="s">
        <v>16</v>
      </c>
      <c r="G224" s="22">
        <f t="shared" si="9"/>
        <v>106.78449756864572</v>
      </c>
      <c r="H224" s="362">
        <v>34343</v>
      </c>
      <c r="I224" s="291">
        <v>14313851</v>
      </c>
      <c r="J224" s="23">
        <f t="shared" si="10"/>
        <v>92.71187919427007</v>
      </c>
      <c r="K224" s="368">
        <f t="shared" si="11"/>
        <v>0.19548975384678044</v>
      </c>
      <c r="L224" s="362">
        <v>15439069</v>
      </c>
      <c r="N224" s="37"/>
      <c r="O224" s="37"/>
      <c r="P224" s="37"/>
      <c r="Q224" s="37"/>
      <c r="R224" s="37"/>
      <c r="S224" s="37"/>
    </row>
    <row r="225" spans="2:19" ht="15" customHeight="1">
      <c r="B225" s="82" t="s">
        <v>193</v>
      </c>
      <c r="C225" s="72">
        <v>3</v>
      </c>
      <c r="D225" s="73" t="s">
        <v>1135</v>
      </c>
      <c r="E225" s="295">
        <v>48</v>
      </c>
      <c r="F225" s="72" t="s">
        <v>16</v>
      </c>
      <c r="G225" s="358">
        <f t="shared" si="9"/>
        <v>77.41935483870968</v>
      </c>
      <c r="H225" s="363">
        <v>62</v>
      </c>
      <c r="I225" s="295">
        <v>707832</v>
      </c>
      <c r="J225" s="29">
        <f t="shared" si="10"/>
        <v>83.39660254914851</v>
      </c>
      <c r="K225" s="369">
        <f t="shared" si="11"/>
        <v>0.009667133145711403</v>
      </c>
      <c r="L225" s="363">
        <v>848754</v>
      </c>
      <c r="N225" s="37"/>
      <c r="O225" s="37"/>
      <c r="P225" s="37"/>
      <c r="Q225" s="37"/>
      <c r="R225" s="37"/>
      <c r="S225" s="37"/>
    </row>
    <row r="226" spans="2:19" ht="15" customHeight="1">
      <c r="B226" s="82" t="s">
        <v>195</v>
      </c>
      <c r="C226" s="72">
        <v>3</v>
      </c>
      <c r="D226" s="73" t="s">
        <v>1136</v>
      </c>
      <c r="E226" s="295">
        <v>89</v>
      </c>
      <c r="F226" s="72" t="s">
        <v>16</v>
      </c>
      <c r="G226" s="358">
        <f t="shared" si="9"/>
        <v>52.976190476190474</v>
      </c>
      <c r="H226" s="363">
        <v>168</v>
      </c>
      <c r="I226" s="295">
        <v>138339</v>
      </c>
      <c r="J226" s="29">
        <f t="shared" si="10"/>
        <v>20.987133644132467</v>
      </c>
      <c r="K226" s="369">
        <f t="shared" si="11"/>
        <v>0.001889348789323695</v>
      </c>
      <c r="L226" s="363">
        <v>659161</v>
      </c>
      <c r="N226" s="37"/>
      <c r="O226" s="37"/>
      <c r="P226" s="37"/>
      <c r="Q226" s="37"/>
      <c r="R226" s="37"/>
      <c r="S226" s="37"/>
    </row>
    <row r="227" spans="2:19" ht="15" customHeight="1">
      <c r="B227" s="199" t="s">
        <v>197</v>
      </c>
      <c r="C227" s="70">
        <v>2</v>
      </c>
      <c r="D227" s="71" t="s">
        <v>198</v>
      </c>
      <c r="E227" s="291">
        <v>96614</v>
      </c>
      <c r="F227" s="70" t="s">
        <v>16</v>
      </c>
      <c r="G227" s="22">
        <f t="shared" si="9"/>
        <v>116.30852203642843</v>
      </c>
      <c r="H227" s="362">
        <v>83067</v>
      </c>
      <c r="I227" s="291">
        <v>4138681</v>
      </c>
      <c r="J227" s="23">
        <f t="shared" si="10"/>
        <v>84.71031811902809</v>
      </c>
      <c r="K227" s="368">
        <f t="shared" si="11"/>
        <v>0.056523553999573366</v>
      </c>
      <c r="L227" s="362">
        <v>4885687</v>
      </c>
      <c r="N227" s="37"/>
      <c r="O227" s="37"/>
      <c r="P227" s="37"/>
      <c r="Q227" s="37"/>
      <c r="R227" s="37"/>
      <c r="S227" s="37"/>
    </row>
    <row r="228" spans="2:19" ht="15" customHeight="1">
      <c r="B228" s="82" t="s">
        <v>199</v>
      </c>
      <c r="C228" s="72">
        <v>3</v>
      </c>
      <c r="D228" s="73" t="s">
        <v>1137</v>
      </c>
      <c r="E228" s="295">
        <v>41090</v>
      </c>
      <c r="F228" s="72" t="s">
        <v>16</v>
      </c>
      <c r="G228" s="358">
        <f t="shared" si="9"/>
        <v>132.86125392052253</v>
      </c>
      <c r="H228" s="363">
        <v>30927</v>
      </c>
      <c r="I228" s="295">
        <v>1670330</v>
      </c>
      <c r="J228" s="29">
        <f t="shared" si="10"/>
        <v>92.53347027797213</v>
      </c>
      <c r="K228" s="369">
        <f t="shared" si="11"/>
        <v>0.022812337542349213</v>
      </c>
      <c r="L228" s="363">
        <v>1805109</v>
      </c>
      <c r="N228" s="37"/>
      <c r="O228" s="37"/>
      <c r="P228" s="37"/>
      <c r="Q228" s="37"/>
      <c r="R228" s="37"/>
      <c r="S228" s="37"/>
    </row>
    <row r="229" spans="2:19" ht="15" customHeight="1">
      <c r="B229" s="82" t="s">
        <v>201</v>
      </c>
      <c r="C229" s="72">
        <v>4</v>
      </c>
      <c r="D229" s="73" t="s">
        <v>1138</v>
      </c>
      <c r="E229" s="295">
        <v>31286</v>
      </c>
      <c r="F229" s="72" t="s">
        <v>16</v>
      </c>
      <c r="G229" s="358">
        <f t="shared" si="9"/>
        <v>128.431855500821</v>
      </c>
      <c r="H229" s="363">
        <v>24360</v>
      </c>
      <c r="I229" s="295">
        <v>1122904</v>
      </c>
      <c r="J229" s="29">
        <f t="shared" si="10"/>
        <v>87.37043094500405</v>
      </c>
      <c r="K229" s="369">
        <f t="shared" si="11"/>
        <v>0.015335930669780281</v>
      </c>
      <c r="L229" s="363">
        <v>1285222</v>
      </c>
      <c r="N229" s="37"/>
      <c r="O229" s="37"/>
      <c r="P229" s="37"/>
      <c r="Q229" s="37"/>
      <c r="R229" s="37"/>
      <c r="S229" s="37"/>
    </row>
    <row r="230" spans="2:19" ht="15" customHeight="1">
      <c r="B230" s="82" t="s">
        <v>203</v>
      </c>
      <c r="C230" s="72">
        <v>4</v>
      </c>
      <c r="D230" s="73" t="s">
        <v>1139</v>
      </c>
      <c r="E230" s="295">
        <v>7785</v>
      </c>
      <c r="F230" s="72" t="s">
        <v>16</v>
      </c>
      <c r="G230" s="358">
        <f t="shared" si="9"/>
        <v>118.76430205949657</v>
      </c>
      <c r="H230" s="363">
        <v>6555</v>
      </c>
      <c r="I230" s="295">
        <v>449475</v>
      </c>
      <c r="J230" s="29">
        <f t="shared" si="10"/>
        <v>86.85675085508898</v>
      </c>
      <c r="K230" s="369">
        <f t="shared" si="11"/>
        <v>0.006138652491931182</v>
      </c>
      <c r="L230" s="363">
        <v>517490</v>
      </c>
      <c r="N230" s="37"/>
      <c r="O230" s="37"/>
      <c r="P230" s="37"/>
      <c r="Q230" s="37"/>
      <c r="R230" s="37"/>
      <c r="S230" s="37"/>
    </row>
    <row r="231" spans="2:19" ht="15" customHeight="1">
      <c r="B231" s="199" t="s">
        <v>205</v>
      </c>
      <c r="C231" s="70">
        <v>2</v>
      </c>
      <c r="D231" s="71" t="s">
        <v>206</v>
      </c>
      <c r="E231" s="291">
        <v>2587</v>
      </c>
      <c r="F231" s="70" t="s">
        <v>16</v>
      </c>
      <c r="G231" s="22">
        <f t="shared" si="9"/>
        <v>90.29668411867364</v>
      </c>
      <c r="H231" s="362">
        <v>2865</v>
      </c>
      <c r="I231" s="291">
        <v>4124176</v>
      </c>
      <c r="J231" s="23">
        <f t="shared" si="10"/>
        <v>92.01902865163738</v>
      </c>
      <c r="K231" s="368">
        <f t="shared" si="11"/>
        <v>0.05632545365050953</v>
      </c>
      <c r="L231" s="362">
        <v>4481873</v>
      </c>
      <c r="N231" s="37"/>
      <c r="O231" s="37"/>
      <c r="P231" s="37"/>
      <c r="Q231" s="37"/>
      <c r="R231" s="37"/>
      <c r="S231" s="37"/>
    </row>
    <row r="232" spans="2:19" ht="15" customHeight="1">
      <c r="B232" s="199" t="s">
        <v>207</v>
      </c>
      <c r="C232" s="70">
        <v>2</v>
      </c>
      <c r="D232" s="71" t="s">
        <v>208</v>
      </c>
      <c r="E232" s="291">
        <v>555962</v>
      </c>
      <c r="F232" s="70" t="s">
        <v>16</v>
      </c>
      <c r="G232" s="22">
        <f t="shared" si="9"/>
        <v>109.30535239623147</v>
      </c>
      <c r="H232" s="362">
        <v>508632</v>
      </c>
      <c r="I232" s="291">
        <v>133418780</v>
      </c>
      <c r="J232" s="23">
        <f t="shared" si="10"/>
        <v>90.45340587678751</v>
      </c>
      <c r="K232" s="368">
        <f t="shared" si="11"/>
        <v>1.8221514574056803</v>
      </c>
      <c r="L232" s="362">
        <v>147500007</v>
      </c>
      <c r="N232" s="37"/>
      <c r="O232" s="37"/>
      <c r="P232" s="37"/>
      <c r="Q232" s="37"/>
      <c r="R232" s="37"/>
      <c r="S232" s="37"/>
    </row>
    <row r="233" spans="2:19" ht="15" customHeight="1">
      <c r="B233" s="82" t="s">
        <v>209</v>
      </c>
      <c r="C233" s="72">
        <v>3</v>
      </c>
      <c r="D233" s="73" t="s">
        <v>1140</v>
      </c>
      <c r="E233" s="295">
        <v>3293</v>
      </c>
      <c r="F233" s="72" t="s">
        <v>16</v>
      </c>
      <c r="G233" s="358">
        <f t="shared" si="9"/>
        <v>115.5844155844156</v>
      </c>
      <c r="H233" s="363">
        <v>2849</v>
      </c>
      <c r="I233" s="295">
        <v>1796501</v>
      </c>
      <c r="J233" s="29">
        <f t="shared" si="10"/>
        <v>80.816586712348</v>
      </c>
      <c r="K233" s="369">
        <f t="shared" si="11"/>
        <v>0.024535503288073558</v>
      </c>
      <c r="L233" s="363">
        <v>2222936</v>
      </c>
      <c r="N233" s="37"/>
      <c r="O233" s="37"/>
      <c r="P233" s="37"/>
      <c r="Q233" s="37"/>
      <c r="R233" s="37"/>
      <c r="S233" s="37"/>
    </row>
    <row r="234" spans="2:19" ht="15" customHeight="1">
      <c r="B234" s="82" t="s">
        <v>211</v>
      </c>
      <c r="C234" s="72">
        <v>3</v>
      </c>
      <c r="D234" s="73" t="s">
        <v>212</v>
      </c>
      <c r="E234" s="295">
        <v>11591</v>
      </c>
      <c r="F234" s="72" t="s">
        <v>16</v>
      </c>
      <c r="G234" s="358">
        <f t="shared" si="9"/>
        <v>104.67804569673982</v>
      </c>
      <c r="H234" s="363">
        <v>11073</v>
      </c>
      <c r="I234" s="295">
        <v>3916562</v>
      </c>
      <c r="J234" s="29">
        <f t="shared" si="10"/>
        <v>95.90763823129181</v>
      </c>
      <c r="K234" s="369">
        <f t="shared" si="11"/>
        <v>0.053489989612554585</v>
      </c>
      <c r="L234" s="363">
        <v>4083681</v>
      </c>
      <c r="N234" s="37"/>
      <c r="O234" s="37"/>
      <c r="P234" s="37"/>
      <c r="Q234" s="37"/>
      <c r="R234" s="37"/>
      <c r="S234" s="37"/>
    </row>
    <row r="235" spans="2:19" ht="15" customHeight="1">
      <c r="B235" s="82" t="s">
        <v>217</v>
      </c>
      <c r="C235" s="72">
        <v>3</v>
      </c>
      <c r="D235" s="73" t="s">
        <v>218</v>
      </c>
      <c r="E235" s="295">
        <v>45819</v>
      </c>
      <c r="F235" s="72" t="s">
        <v>16</v>
      </c>
      <c r="G235" s="358">
        <f t="shared" si="9"/>
        <v>103.50132146648896</v>
      </c>
      <c r="H235" s="363">
        <v>44269</v>
      </c>
      <c r="I235" s="295">
        <v>9958476</v>
      </c>
      <c r="J235" s="29">
        <f t="shared" si="10"/>
        <v>87.1548106315735</v>
      </c>
      <c r="K235" s="369">
        <f t="shared" si="11"/>
        <v>0.13600672676619807</v>
      </c>
      <c r="L235" s="363">
        <v>11426192</v>
      </c>
      <c r="N235" s="37"/>
      <c r="O235" s="37"/>
      <c r="P235" s="37"/>
      <c r="Q235" s="37"/>
      <c r="R235" s="37"/>
      <c r="S235" s="37"/>
    </row>
    <row r="236" spans="2:19" ht="15" customHeight="1">
      <c r="B236" s="82" t="s">
        <v>219</v>
      </c>
      <c r="C236" s="72">
        <v>3</v>
      </c>
      <c r="D236" s="73" t="s">
        <v>220</v>
      </c>
      <c r="E236" s="295">
        <v>6766</v>
      </c>
      <c r="F236" s="72" t="s">
        <v>16</v>
      </c>
      <c r="G236" s="358">
        <f t="shared" si="9"/>
        <v>99.06295754026354</v>
      </c>
      <c r="H236" s="363">
        <v>6830</v>
      </c>
      <c r="I236" s="295">
        <v>1515405</v>
      </c>
      <c r="J236" s="29">
        <f t="shared" si="10"/>
        <v>95.6203089950562</v>
      </c>
      <c r="K236" s="369">
        <f t="shared" si="11"/>
        <v>0.020696467388697865</v>
      </c>
      <c r="L236" s="363">
        <v>1584815</v>
      </c>
      <c r="N236" s="37"/>
      <c r="O236" s="37"/>
      <c r="P236" s="37"/>
      <c r="Q236" s="37"/>
      <c r="R236" s="37"/>
      <c r="S236" s="37"/>
    </row>
    <row r="237" spans="2:19" ht="15" customHeight="1">
      <c r="B237" s="82" t="s">
        <v>1141</v>
      </c>
      <c r="C237" s="72">
        <v>3</v>
      </c>
      <c r="D237" s="73" t="s">
        <v>1142</v>
      </c>
      <c r="E237" s="295">
        <v>136099</v>
      </c>
      <c r="F237" s="72" t="s">
        <v>16</v>
      </c>
      <c r="G237" s="358">
        <f t="shared" si="9"/>
        <v>111.76451265879956</v>
      </c>
      <c r="H237" s="363">
        <v>121773</v>
      </c>
      <c r="I237" s="295">
        <v>29965261</v>
      </c>
      <c r="J237" s="29">
        <f t="shared" si="10"/>
        <v>94.21435221240662</v>
      </c>
      <c r="K237" s="369">
        <f t="shared" si="11"/>
        <v>0.4092470640391975</v>
      </c>
      <c r="L237" s="363">
        <v>31805410</v>
      </c>
      <c r="N237" s="37"/>
      <c r="O237" s="37"/>
      <c r="P237" s="37"/>
      <c r="Q237" s="37"/>
      <c r="R237" s="37"/>
      <c r="S237" s="37"/>
    </row>
    <row r="238" spans="2:19" ht="15" customHeight="1">
      <c r="B238" s="199" t="s">
        <v>221</v>
      </c>
      <c r="C238" s="70">
        <v>2</v>
      </c>
      <c r="D238" s="71" t="s">
        <v>222</v>
      </c>
      <c r="E238" s="291">
        <v>217206</v>
      </c>
      <c r="F238" s="70" t="s">
        <v>16</v>
      </c>
      <c r="G238" s="22">
        <f t="shared" si="9"/>
        <v>95.86156066430404</v>
      </c>
      <c r="H238" s="362">
        <v>226583</v>
      </c>
      <c r="I238" s="291">
        <v>81736092</v>
      </c>
      <c r="J238" s="23">
        <f t="shared" si="10"/>
        <v>88.29378915098309</v>
      </c>
      <c r="K238" s="368">
        <f t="shared" si="11"/>
        <v>1.1163011621036016</v>
      </c>
      <c r="L238" s="362">
        <v>92572867</v>
      </c>
      <c r="N238" s="37"/>
      <c r="O238" s="37"/>
      <c r="P238" s="37"/>
      <c r="Q238" s="37"/>
      <c r="R238" s="37"/>
      <c r="S238" s="37"/>
    </row>
    <row r="239" spans="2:19" ht="15" customHeight="1">
      <c r="B239" s="82" t="s">
        <v>1143</v>
      </c>
      <c r="C239" s="72">
        <v>3</v>
      </c>
      <c r="D239" s="73" t="s">
        <v>1144</v>
      </c>
      <c r="E239" s="295">
        <v>4503</v>
      </c>
      <c r="F239" s="72" t="s">
        <v>16</v>
      </c>
      <c r="G239" s="358">
        <f t="shared" si="9"/>
        <v>108.79439478134816</v>
      </c>
      <c r="H239" s="363">
        <v>4139</v>
      </c>
      <c r="I239" s="295">
        <v>2158042</v>
      </c>
      <c r="J239" s="29">
        <f t="shared" si="10"/>
        <v>95.35133721241064</v>
      </c>
      <c r="K239" s="369">
        <f t="shared" si="11"/>
        <v>0.02947320741085078</v>
      </c>
      <c r="L239" s="363">
        <v>2263253</v>
      </c>
      <c r="N239" s="37"/>
      <c r="O239" s="37"/>
      <c r="P239" s="37"/>
      <c r="Q239" s="37"/>
      <c r="R239" s="37"/>
      <c r="S239" s="37"/>
    </row>
    <row r="240" spans="2:19" ht="15" customHeight="1">
      <c r="B240" s="82" t="s">
        <v>1145</v>
      </c>
      <c r="C240" s="72">
        <v>3</v>
      </c>
      <c r="D240" s="73" t="s">
        <v>1146</v>
      </c>
      <c r="E240" s="295">
        <v>18968</v>
      </c>
      <c r="F240" s="72" t="s">
        <v>16</v>
      </c>
      <c r="G240" s="358">
        <f t="shared" si="9"/>
        <v>126.51237244047222</v>
      </c>
      <c r="H240" s="363">
        <v>14993</v>
      </c>
      <c r="I240" s="295">
        <v>960980</v>
      </c>
      <c r="J240" s="29">
        <f t="shared" si="10"/>
        <v>98.06518766455089</v>
      </c>
      <c r="K240" s="369">
        <f t="shared" si="11"/>
        <v>0.013124472488338677</v>
      </c>
      <c r="L240" s="363">
        <v>979940</v>
      </c>
      <c r="N240" s="37"/>
      <c r="O240" s="37"/>
      <c r="P240" s="37"/>
      <c r="Q240" s="37"/>
      <c r="R240" s="37"/>
      <c r="S240" s="37"/>
    </row>
    <row r="241" spans="2:19" ht="15" customHeight="1">
      <c r="B241" s="82" t="s">
        <v>1147</v>
      </c>
      <c r="C241" s="72">
        <v>3</v>
      </c>
      <c r="D241" s="73" t="s">
        <v>1148</v>
      </c>
      <c r="E241" s="295">
        <v>156</v>
      </c>
      <c r="F241" s="72" t="s">
        <v>16</v>
      </c>
      <c r="G241" s="358">
        <f t="shared" si="9"/>
        <v>100.64516129032258</v>
      </c>
      <c r="H241" s="363">
        <v>155</v>
      </c>
      <c r="I241" s="295">
        <v>96948</v>
      </c>
      <c r="J241" s="29">
        <f t="shared" si="10"/>
        <v>68.9628681177977</v>
      </c>
      <c r="K241" s="369">
        <f t="shared" si="11"/>
        <v>0.0013240560248906931</v>
      </c>
      <c r="L241" s="363">
        <v>140580</v>
      </c>
      <c r="N241" s="37"/>
      <c r="O241" s="37"/>
      <c r="P241" s="37"/>
      <c r="Q241" s="37"/>
      <c r="R241" s="37"/>
      <c r="S241" s="37"/>
    </row>
    <row r="242" spans="2:19" ht="15" customHeight="1">
      <c r="B242" s="82" t="s">
        <v>1149</v>
      </c>
      <c r="C242" s="72">
        <v>3</v>
      </c>
      <c r="D242" s="73" t="s">
        <v>1150</v>
      </c>
      <c r="E242" s="295">
        <v>13988</v>
      </c>
      <c r="F242" s="72" t="s">
        <v>16</v>
      </c>
      <c r="G242" s="358">
        <f t="shared" si="9"/>
        <v>110.82237363333863</v>
      </c>
      <c r="H242" s="363">
        <v>12622</v>
      </c>
      <c r="I242" s="295">
        <v>6583508</v>
      </c>
      <c r="J242" s="29">
        <f t="shared" si="10"/>
        <v>103.3495836430468</v>
      </c>
      <c r="K242" s="369">
        <f t="shared" si="11"/>
        <v>0.08991349416507897</v>
      </c>
      <c r="L242" s="363">
        <v>6370135</v>
      </c>
      <c r="N242" s="37"/>
      <c r="O242" s="37"/>
      <c r="P242" s="37"/>
      <c r="Q242" s="37"/>
      <c r="R242" s="37"/>
      <c r="S242" s="37"/>
    </row>
    <row r="243" spans="2:19" ht="15" customHeight="1">
      <c r="B243" s="82" t="s">
        <v>1151</v>
      </c>
      <c r="C243" s="72">
        <v>3</v>
      </c>
      <c r="D243" s="73" t="s">
        <v>1152</v>
      </c>
      <c r="E243" s="295">
        <v>4591</v>
      </c>
      <c r="F243" s="72" t="s">
        <v>16</v>
      </c>
      <c r="G243" s="358">
        <f t="shared" si="9"/>
        <v>120.78400420941857</v>
      </c>
      <c r="H243" s="363">
        <v>3801</v>
      </c>
      <c r="I243" s="295">
        <v>20227272</v>
      </c>
      <c r="J243" s="29">
        <f t="shared" si="10"/>
        <v>86.34319359316251</v>
      </c>
      <c r="K243" s="369">
        <f t="shared" si="11"/>
        <v>0.27625161280998906</v>
      </c>
      <c r="L243" s="363">
        <v>23426597</v>
      </c>
      <c r="N243" s="37"/>
      <c r="O243" s="37"/>
      <c r="P243" s="37"/>
      <c r="Q243" s="37"/>
      <c r="R243" s="37"/>
      <c r="S243" s="37"/>
    </row>
    <row r="244" spans="2:19" ht="15" customHeight="1">
      <c r="B244" s="198" t="s">
        <v>223</v>
      </c>
      <c r="C244" s="68">
        <v>1</v>
      </c>
      <c r="D244" s="69" t="s">
        <v>224</v>
      </c>
      <c r="E244" s="287"/>
      <c r="F244" s="68"/>
      <c r="G244" s="18">
        <f t="shared" si="9"/>
      </c>
      <c r="H244" s="361"/>
      <c r="I244" s="287">
        <v>914106605</v>
      </c>
      <c r="J244" s="19">
        <f t="shared" si="10"/>
        <v>85.40273410136167</v>
      </c>
      <c r="K244" s="367">
        <f t="shared" si="11"/>
        <v>12.484304552364431</v>
      </c>
      <c r="L244" s="361">
        <v>1070348174</v>
      </c>
      <c r="N244" s="37"/>
      <c r="O244" s="37"/>
      <c r="P244" s="37"/>
      <c r="Q244" s="37"/>
      <c r="R244" s="37"/>
      <c r="S244" s="37"/>
    </row>
    <row r="245" spans="2:19" ht="15" customHeight="1">
      <c r="B245" s="199" t="s">
        <v>225</v>
      </c>
      <c r="C245" s="70">
        <v>2</v>
      </c>
      <c r="D245" s="71" t="s">
        <v>226</v>
      </c>
      <c r="E245" s="291">
        <v>491837</v>
      </c>
      <c r="F245" s="70" t="s">
        <v>33</v>
      </c>
      <c r="G245" s="22">
        <f t="shared" si="9"/>
        <v>72.59500994822201</v>
      </c>
      <c r="H245" s="362">
        <v>677508</v>
      </c>
      <c r="I245" s="291">
        <v>1561628</v>
      </c>
      <c r="J245" s="23">
        <f t="shared" si="10"/>
        <v>74.5413208603602</v>
      </c>
      <c r="K245" s="368">
        <f t="shared" si="11"/>
        <v>0.02132775263066802</v>
      </c>
      <c r="L245" s="362">
        <v>2094983</v>
      </c>
      <c r="N245" s="37"/>
      <c r="O245" s="37"/>
      <c r="P245" s="37"/>
      <c r="Q245" s="37"/>
      <c r="R245" s="37"/>
      <c r="S245" s="37"/>
    </row>
    <row r="246" spans="2:19" ht="15" customHeight="1">
      <c r="B246" s="82" t="s">
        <v>1153</v>
      </c>
      <c r="C246" s="72">
        <v>3</v>
      </c>
      <c r="D246" s="73" t="s">
        <v>1154</v>
      </c>
      <c r="E246" s="295">
        <v>2717</v>
      </c>
      <c r="F246" s="72" t="s">
        <v>33</v>
      </c>
      <c r="G246" s="358">
        <f t="shared" si="9"/>
        <v>164.26844014510277</v>
      </c>
      <c r="H246" s="363">
        <v>1654</v>
      </c>
      <c r="I246" s="295">
        <v>19905</v>
      </c>
      <c r="J246" s="29">
        <f t="shared" si="10"/>
        <v>128.41935483870967</v>
      </c>
      <c r="K246" s="369">
        <f t="shared" si="11"/>
        <v>0.00027185022048365355</v>
      </c>
      <c r="L246" s="363">
        <v>15500</v>
      </c>
      <c r="N246" s="37"/>
      <c r="O246" s="37"/>
      <c r="P246" s="37"/>
      <c r="Q246" s="37"/>
      <c r="R246" s="37"/>
      <c r="S246" s="37"/>
    </row>
    <row r="247" spans="2:19" ht="15" customHeight="1">
      <c r="B247" s="199" t="s">
        <v>227</v>
      </c>
      <c r="C247" s="70">
        <v>2</v>
      </c>
      <c r="D247" s="71" t="s">
        <v>228</v>
      </c>
      <c r="E247" s="291">
        <v>75577</v>
      </c>
      <c r="F247" s="70" t="s">
        <v>16</v>
      </c>
      <c r="G247" s="22">
        <f t="shared" si="9"/>
        <v>93.47110913228455</v>
      </c>
      <c r="H247" s="362">
        <v>80856</v>
      </c>
      <c r="I247" s="291">
        <v>47563357</v>
      </c>
      <c r="J247" s="23">
        <f t="shared" si="10"/>
        <v>87.28499031867472</v>
      </c>
      <c r="K247" s="368">
        <f t="shared" si="11"/>
        <v>0.649591011675093</v>
      </c>
      <c r="L247" s="362">
        <v>54492023</v>
      </c>
      <c r="N247" s="37"/>
      <c r="O247" s="37"/>
      <c r="P247" s="37"/>
      <c r="Q247" s="37"/>
      <c r="R247" s="37"/>
      <c r="S247" s="37"/>
    </row>
    <row r="248" spans="2:19" ht="15" customHeight="1">
      <c r="B248" s="82" t="s">
        <v>229</v>
      </c>
      <c r="C248" s="72">
        <v>3</v>
      </c>
      <c r="D248" s="73" t="s">
        <v>230</v>
      </c>
      <c r="E248" s="295">
        <v>5489</v>
      </c>
      <c r="F248" s="72" t="s">
        <v>16</v>
      </c>
      <c r="G248" s="358">
        <f t="shared" si="9"/>
        <v>87.65570105397636</v>
      </c>
      <c r="H248" s="363">
        <v>6262</v>
      </c>
      <c r="I248" s="295">
        <v>4951551</v>
      </c>
      <c r="J248" s="29">
        <f t="shared" si="10"/>
        <v>77.31860919440976</v>
      </c>
      <c r="K248" s="369">
        <f t="shared" si="11"/>
        <v>0.06762523140346925</v>
      </c>
      <c r="L248" s="363">
        <v>6404087</v>
      </c>
      <c r="N248" s="37"/>
      <c r="O248" s="37"/>
      <c r="P248" s="37"/>
      <c r="Q248" s="37"/>
      <c r="R248" s="37"/>
      <c r="S248" s="37"/>
    </row>
    <row r="249" spans="2:19" ht="15" customHeight="1">
      <c r="B249" s="199" t="s">
        <v>239</v>
      </c>
      <c r="C249" s="70">
        <v>2</v>
      </c>
      <c r="D249" s="71" t="s">
        <v>240</v>
      </c>
      <c r="E249" s="291"/>
      <c r="F249" s="70"/>
      <c r="G249" s="22">
        <f t="shared" si="9"/>
      </c>
      <c r="H249" s="362"/>
      <c r="I249" s="291">
        <v>101668877</v>
      </c>
      <c r="J249" s="23">
        <f t="shared" si="10"/>
        <v>89.85706514657036</v>
      </c>
      <c r="K249" s="368">
        <f t="shared" si="11"/>
        <v>1.3885308529904776</v>
      </c>
      <c r="L249" s="362">
        <v>113145112</v>
      </c>
      <c r="N249" s="37"/>
      <c r="O249" s="37"/>
      <c r="P249" s="37"/>
      <c r="Q249" s="37"/>
      <c r="R249" s="37"/>
      <c r="S249" s="37"/>
    </row>
    <row r="250" spans="2:19" ht="15" customHeight="1">
      <c r="B250" s="82" t="s">
        <v>241</v>
      </c>
      <c r="C250" s="72">
        <v>3</v>
      </c>
      <c r="D250" s="73" t="s">
        <v>1155</v>
      </c>
      <c r="E250" s="295"/>
      <c r="F250" s="72"/>
      <c r="G250" s="358">
        <f t="shared" si="9"/>
      </c>
      <c r="H250" s="363"/>
      <c r="I250" s="295">
        <v>26193702</v>
      </c>
      <c r="J250" s="29">
        <f t="shared" si="10"/>
        <v>78.40052841491777</v>
      </c>
      <c r="K250" s="369">
        <f t="shared" si="11"/>
        <v>0.35773743602025204</v>
      </c>
      <c r="L250" s="363">
        <v>33410109</v>
      </c>
      <c r="N250" s="37"/>
      <c r="O250" s="37"/>
      <c r="P250" s="37"/>
      <c r="Q250" s="37"/>
      <c r="R250" s="37"/>
      <c r="S250" s="37"/>
    </row>
    <row r="251" spans="2:19" ht="15" customHeight="1">
      <c r="B251" s="82" t="s">
        <v>243</v>
      </c>
      <c r="C251" s="72">
        <v>4</v>
      </c>
      <c r="D251" s="73" t="s">
        <v>1156</v>
      </c>
      <c r="E251" s="295"/>
      <c r="F251" s="72"/>
      <c r="G251" s="358">
        <f t="shared" si="9"/>
      </c>
      <c r="H251" s="363"/>
      <c r="I251" s="295">
        <v>26193291</v>
      </c>
      <c r="J251" s="29">
        <f t="shared" si="10"/>
        <v>78.39929824832357</v>
      </c>
      <c r="K251" s="369">
        <f t="shared" si="11"/>
        <v>0.357731822835594</v>
      </c>
      <c r="L251" s="363">
        <v>33410109</v>
      </c>
      <c r="N251" s="37"/>
      <c r="O251" s="37"/>
      <c r="P251" s="37"/>
      <c r="Q251" s="37"/>
      <c r="R251" s="37"/>
      <c r="S251" s="37"/>
    </row>
    <row r="252" spans="2:19" ht="15" customHeight="1">
      <c r="B252" s="82" t="s">
        <v>248</v>
      </c>
      <c r="C252" s="72">
        <v>3</v>
      </c>
      <c r="D252" s="73" t="s">
        <v>1157</v>
      </c>
      <c r="E252" s="295">
        <v>1550693</v>
      </c>
      <c r="F252" s="72" t="s">
        <v>16</v>
      </c>
      <c r="G252" s="358">
        <f t="shared" si="9"/>
        <v>107.04895749846574</v>
      </c>
      <c r="H252" s="363">
        <v>1448583</v>
      </c>
      <c r="I252" s="295">
        <v>36485766</v>
      </c>
      <c r="J252" s="29">
        <f t="shared" si="10"/>
        <v>94.58975094316847</v>
      </c>
      <c r="K252" s="369">
        <f t="shared" si="11"/>
        <v>0.4983001020655609</v>
      </c>
      <c r="L252" s="363">
        <v>38572642</v>
      </c>
      <c r="N252" s="37"/>
      <c r="O252" s="37"/>
      <c r="P252" s="37"/>
      <c r="Q252" s="37"/>
      <c r="R252" s="37"/>
      <c r="S252" s="37"/>
    </row>
    <row r="253" spans="2:19" ht="15" customHeight="1">
      <c r="B253" s="82" t="s">
        <v>250</v>
      </c>
      <c r="C253" s="72">
        <v>4</v>
      </c>
      <c r="D253" s="73" t="s">
        <v>1158</v>
      </c>
      <c r="E253" s="295">
        <v>1427324</v>
      </c>
      <c r="F253" s="72" t="s">
        <v>16</v>
      </c>
      <c r="G253" s="358">
        <f t="shared" si="9"/>
        <v>108.46289693576381</v>
      </c>
      <c r="H253" s="363">
        <v>1315956</v>
      </c>
      <c r="I253" s="295">
        <v>28079654</v>
      </c>
      <c r="J253" s="29">
        <f t="shared" si="10"/>
        <v>95.32205979930657</v>
      </c>
      <c r="K253" s="369">
        <f t="shared" si="11"/>
        <v>0.3834946059283951</v>
      </c>
      <c r="L253" s="363">
        <v>29457666</v>
      </c>
      <c r="N253" s="37"/>
      <c r="O253" s="37"/>
      <c r="P253" s="37"/>
      <c r="Q253" s="37"/>
      <c r="R253" s="37"/>
      <c r="S253" s="37"/>
    </row>
    <row r="254" spans="2:19" ht="15" customHeight="1">
      <c r="B254" s="82" t="s">
        <v>1159</v>
      </c>
      <c r="C254" s="72">
        <v>3</v>
      </c>
      <c r="D254" s="73" t="s">
        <v>1160</v>
      </c>
      <c r="E254" s="295">
        <v>96498586</v>
      </c>
      <c r="F254" s="72" t="s">
        <v>33</v>
      </c>
      <c r="G254" s="358">
        <f t="shared" si="9"/>
        <v>102.07520774566066</v>
      </c>
      <c r="H254" s="363">
        <v>94536752</v>
      </c>
      <c r="I254" s="295">
        <v>20578341</v>
      </c>
      <c r="J254" s="29">
        <f t="shared" si="10"/>
        <v>101.9505283078207</v>
      </c>
      <c r="K254" s="369">
        <f t="shared" si="11"/>
        <v>0.2810462968117462</v>
      </c>
      <c r="L254" s="363">
        <v>20184634</v>
      </c>
      <c r="N254" s="37"/>
      <c r="O254" s="37"/>
      <c r="P254" s="37"/>
      <c r="Q254" s="37"/>
      <c r="R254" s="37"/>
      <c r="S254" s="37"/>
    </row>
    <row r="255" spans="2:19" ht="15" customHeight="1">
      <c r="B255" s="199" t="s">
        <v>273</v>
      </c>
      <c r="C255" s="70">
        <v>2</v>
      </c>
      <c r="D255" s="71" t="s">
        <v>253</v>
      </c>
      <c r="E255" s="291">
        <v>159183</v>
      </c>
      <c r="F255" s="70" t="s">
        <v>16</v>
      </c>
      <c r="G255" s="22">
        <f t="shared" si="9"/>
        <v>93.71809741364592</v>
      </c>
      <c r="H255" s="362">
        <v>169853</v>
      </c>
      <c r="I255" s="291">
        <v>26834283</v>
      </c>
      <c r="J255" s="23">
        <f t="shared" si="10"/>
        <v>97.7001708260405</v>
      </c>
      <c r="K255" s="368">
        <f t="shared" si="11"/>
        <v>0.366486096461731</v>
      </c>
      <c r="L255" s="362">
        <v>27465953</v>
      </c>
      <c r="N255" s="37"/>
      <c r="O255" s="37"/>
      <c r="P255" s="37"/>
      <c r="Q255" s="37"/>
      <c r="R255" s="37"/>
      <c r="S255" s="37"/>
    </row>
    <row r="256" spans="2:19" ht="15" customHeight="1">
      <c r="B256" s="82" t="s">
        <v>275</v>
      </c>
      <c r="C256" s="72">
        <v>3</v>
      </c>
      <c r="D256" s="73" t="s">
        <v>255</v>
      </c>
      <c r="E256" s="295">
        <v>121632</v>
      </c>
      <c r="F256" s="72" t="s">
        <v>16</v>
      </c>
      <c r="G256" s="358">
        <f t="shared" si="9"/>
        <v>89.889367614346</v>
      </c>
      <c r="H256" s="363">
        <v>135313</v>
      </c>
      <c r="I256" s="295">
        <v>14282259</v>
      </c>
      <c r="J256" s="29">
        <f t="shared" si="10"/>
        <v>87.1043394336369</v>
      </c>
      <c r="K256" s="369">
        <f t="shared" si="11"/>
        <v>0.19505828978420725</v>
      </c>
      <c r="L256" s="363">
        <v>16396725</v>
      </c>
      <c r="N256" s="37"/>
      <c r="O256" s="37"/>
      <c r="P256" s="37"/>
      <c r="Q256" s="37"/>
      <c r="R256" s="37"/>
      <c r="S256" s="37"/>
    </row>
    <row r="257" spans="2:19" ht="15" customHeight="1">
      <c r="B257" s="199" t="s">
        <v>317</v>
      </c>
      <c r="C257" s="70">
        <v>2</v>
      </c>
      <c r="D257" s="71" t="s">
        <v>274</v>
      </c>
      <c r="E257" s="291"/>
      <c r="F257" s="70"/>
      <c r="G257" s="22">
        <f t="shared" si="9"/>
      </c>
      <c r="H257" s="362"/>
      <c r="I257" s="291">
        <v>146394996</v>
      </c>
      <c r="J257" s="23">
        <f t="shared" si="10"/>
        <v>87.83852001722894</v>
      </c>
      <c r="K257" s="368">
        <f t="shared" si="11"/>
        <v>1.999372616945671</v>
      </c>
      <c r="L257" s="362">
        <v>166663778</v>
      </c>
      <c r="N257" s="37"/>
      <c r="O257" s="37"/>
      <c r="P257" s="37"/>
      <c r="Q257" s="37"/>
      <c r="R257" s="37"/>
      <c r="S257" s="37"/>
    </row>
    <row r="258" spans="2:19" ht="15" customHeight="1">
      <c r="B258" s="82" t="s">
        <v>319</v>
      </c>
      <c r="C258" s="72">
        <v>3</v>
      </c>
      <c r="D258" s="73" t="s">
        <v>1161</v>
      </c>
      <c r="E258" s="295">
        <v>75641918</v>
      </c>
      <c r="F258" s="72" t="s">
        <v>33</v>
      </c>
      <c r="G258" s="358">
        <f t="shared" si="9"/>
        <v>97.1998742139076</v>
      </c>
      <c r="H258" s="363">
        <v>77821004</v>
      </c>
      <c r="I258" s="295">
        <v>37738869</v>
      </c>
      <c r="J258" s="29">
        <f t="shared" si="10"/>
        <v>84.95052519073529</v>
      </c>
      <c r="K258" s="369">
        <f t="shared" si="11"/>
        <v>0.5154142104221913</v>
      </c>
      <c r="L258" s="363">
        <v>44424527</v>
      </c>
      <c r="N258" s="37"/>
      <c r="O258" s="37"/>
      <c r="P258" s="37"/>
      <c r="Q258" s="37"/>
      <c r="R258" s="37"/>
      <c r="S258" s="37"/>
    </row>
    <row r="259" spans="2:19" ht="15" customHeight="1">
      <c r="B259" s="82" t="s">
        <v>1162</v>
      </c>
      <c r="C259" s="72">
        <v>4</v>
      </c>
      <c r="D259" s="73" t="s">
        <v>1163</v>
      </c>
      <c r="E259" s="295">
        <v>107486</v>
      </c>
      <c r="F259" s="72" t="s">
        <v>33</v>
      </c>
      <c r="G259" s="358">
        <f t="shared" si="9"/>
        <v>80.6425232768387</v>
      </c>
      <c r="H259" s="363">
        <v>133287</v>
      </c>
      <c r="I259" s="295">
        <v>531992</v>
      </c>
      <c r="J259" s="29">
        <f t="shared" si="10"/>
        <v>72.74845612326946</v>
      </c>
      <c r="K259" s="369">
        <f t="shared" si="11"/>
        <v>0.007265618814144176</v>
      </c>
      <c r="L259" s="363">
        <v>731276</v>
      </c>
      <c r="N259" s="37"/>
      <c r="O259" s="37"/>
      <c r="P259" s="37"/>
      <c r="Q259" s="37"/>
      <c r="R259" s="37"/>
      <c r="S259" s="37"/>
    </row>
    <row r="260" spans="2:19" ht="15" customHeight="1">
      <c r="B260" s="82" t="s">
        <v>1164</v>
      </c>
      <c r="C260" s="72">
        <v>4</v>
      </c>
      <c r="D260" s="73" t="s">
        <v>280</v>
      </c>
      <c r="E260" s="295">
        <v>6308569</v>
      </c>
      <c r="F260" s="72" t="s">
        <v>33</v>
      </c>
      <c r="G260" s="358">
        <f t="shared" si="9"/>
        <v>100.29392308302548</v>
      </c>
      <c r="H260" s="363">
        <v>6290081</v>
      </c>
      <c r="I260" s="295">
        <v>2924121</v>
      </c>
      <c r="J260" s="29">
        <f t="shared" si="10"/>
        <v>81.91473656285532</v>
      </c>
      <c r="K260" s="369">
        <f t="shared" si="11"/>
        <v>0.03993584217889382</v>
      </c>
      <c r="L260" s="363">
        <v>3569713</v>
      </c>
      <c r="N260" s="37"/>
      <c r="O260" s="37"/>
      <c r="P260" s="37"/>
      <c r="Q260" s="37"/>
      <c r="R260" s="37"/>
      <c r="S260" s="37"/>
    </row>
    <row r="261" spans="2:19" ht="15" customHeight="1">
      <c r="B261" s="82" t="s">
        <v>1165</v>
      </c>
      <c r="C261" s="72">
        <v>4</v>
      </c>
      <c r="D261" s="73" t="s">
        <v>1166</v>
      </c>
      <c r="E261" s="295">
        <v>56790109</v>
      </c>
      <c r="F261" s="72" t="s">
        <v>33</v>
      </c>
      <c r="G261" s="358">
        <f t="shared" si="9"/>
        <v>96.12046757279258</v>
      </c>
      <c r="H261" s="363">
        <v>59082223</v>
      </c>
      <c r="I261" s="295">
        <v>18074644</v>
      </c>
      <c r="J261" s="29">
        <f t="shared" si="10"/>
        <v>81.1009267180476</v>
      </c>
      <c r="K261" s="369">
        <f t="shared" si="11"/>
        <v>0.24685234647392845</v>
      </c>
      <c r="L261" s="363">
        <v>22286606</v>
      </c>
      <c r="N261" s="37"/>
      <c r="O261" s="37"/>
      <c r="P261" s="37"/>
      <c r="Q261" s="37"/>
      <c r="R261" s="37"/>
      <c r="S261" s="37"/>
    </row>
    <row r="262" spans="2:19" ht="15" customHeight="1">
      <c r="B262" s="82" t="s">
        <v>321</v>
      </c>
      <c r="C262" s="72">
        <v>3</v>
      </c>
      <c r="D262" s="73" t="s">
        <v>1167</v>
      </c>
      <c r="E262" s="295">
        <v>50256637</v>
      </c>
      <c r="F262" s="72" t="s">
        <v>245</v>
      </c>
      <c r="G262" s="358">
        <f t="shared" si="9"/>
        <v>88.12726842949364</v>
      </c>
      <c r="H262" s="363">
        <v>57027340</v>
      </c>
      <c r="I262" s="295">
        <v>4975552</v>
      </c>
      <c r="J262" s="29">
        <f t="shared" si="10"/>
        <v>76.01375826242813</v>
      </c>
      <c r="K262" s="369">
        <f t="shared" si="11"/>
        <v>0.0679530222671632</v>
      </c>
      <c r="L262" s="363">
        <v>6545594</v>
      </c>
      <c r="N262" s="37"/>
      <c r="O262" s="37"/>
      <c r="P262" s="37"/>
      <c r="Q262" s="37"/>
      <c r="R262" s="37"/>
      <c r="S262" s="37"/>
    </row>
    <row r="263" spans="2:19" ht="15" customHeight="1">
      <c r="B263" s="82" t="s">
        <v>1168</v>
      </c>
      <c r="C263" s="72">
        <v>4</v>
      </c>
      <c r="D263" s="73" t="s">
        <v>1169</v>
      </c>
      <c r="E263" s="295">
        <v>50256637</v>
      </c>
      <c r="F263" s="72" t="s">
        <v>245</v>
      </c>
      <c r="G263" s="358">
        <f t="shared" si="9"/>
        <v>88.12834091627974</v>
      </c>
      <c r="H263" s="363">
        <v>57026646</v>
      </c>
      <c r="I263" s="295">
        <v>4975552</v>
      </c>
      <c r="J263" s="29">
        <f t="shared" si="10"/>
        <v>76.02401389457839</v>
      </c>
      <c r="K263" s="369">
        <f t="shared" si="11"/>
        <v>0.0679530222671632</v>
      </c>
      <c r="L263" s="363">
        <v>6544711</v>
      </c>
      <c r="N263" s="37"/>
      <c r="O263" s="37"/>
      <c r="P263" s="37"/>
      <c r="Q263" s="37"/>
      <c r="R263" s="37"/>
      <c r="S263" s="37"/>
    </row>
    <row r="264" spans="2:19" ht="15" customHeight="1">
      <c r="B264" s="82" t="s">
        <v>1170</v>
      </c>
      <c r="C264" s="72">
        <v>3</v>
      </c>
      <c r="D264" s="73" t="s">
        <v>1171</v>
      </c>
      <c r="E264" s="295">
        <v>11855903</v>
      </c>
      <c r="F264" s="72" t="s">
        <v>245</v>
      </c>
      <c r="G264" s="358">
        <f aca="true" t="shared" si="12" ref="G264:G327">IF(F264="","",E264/H264*100)</f>
        <v>96.7165222555463</v>
      </c>
      <c r="H264" s="363">
        <v>12258405</v>
      </c>
      <c r="I264" s="295">
        <v>8699491</v>
      </c>
      <c r="J264" s="29">
        <f aca="true" t="shared" si="13" ref="J264:J327">I264/L264*100</f>
        <v>86.0189306113901</v>
      </c>
      <c r="K264" s="369">
        <f aca="true" t="shared" si="14" ref="K264:K327">I264/7322046664*100</f>
        <v>0.11881228567925445</v>
      </c>
      <c r="L264" s="363">
        <v>10113461</v>
      </c>
      <c r="N264" s="37"/>
      <c r="O264" s="37"/>
      <c r="P264" s="37"/>
      <c r="Q264" s="37"/>
      <c r="R264" s="37"/>
      <c r="S264" s="37"/>
    </row>
    <row r="265" spans="2:19" ht="15" customHeight="1">
      <c r="B265" s="82" t="s">
        <v>1172</v>
      </c>
      <c r="C265" s="72">
        <v>4</v>
      </c>
      <c r="D265" s="73" t="s">
        <v>1173</v>
      </c>
      <c r="E265" s="295">
        <v>10861948</v>
      </c>
      <c r="F265" s="72" t="s">
        <v>245</v>
      </c>
      <c r="G265" s="358">
        <f t="shared" si="12"/>
        <v>94.74536646535287</v>
      </c>
      <c r="H265" s="363">
        <v>11464358</v>
      </c>
      <c r="I265" s="295">
        <v>8432799</v>
      </c>
      <c r="J265" s="29">
        <f t="shared" si="13"/>
        <v>86.03108721177037</v>
      </c>
      <c r="K265" s="369">
        <f t="shared" si="14"/>
        <v>0.11516997073319934</v>
      </c>
      <c r="L265" s="363">
        <v>9802037</v>
      </c>
      <c r="N265" s="37"/>
      <c r="O265" s="37"/>
      <c r="P265" s="37"/>
      <c r="Q265" s="37"/>
      <c r="R265" s="37"/>
      <c r="S265" s="37"/>
    </row>
    <row r="266" spans="2:19" ht="15" customHeight="1">
      <c r="B266" s="82" t="s">
        <v>323</v>
      </c>
      <c r="C266" s="72">
        <v>3</v>
      </c>
      <c r="D266" s="73" t="s">
        <v>1174</v>
      </c>
      <c r="E266" s="295">
        <v>258993</v>
      </c>
      <c r="F266" s="72" t="s">
        <v>245</v>
      </c>
      <c r="G266" s="358">
        <f t="shared" si="12"/>
        <v>124.49491672074411</v>
      </c>
      <c r="H266" s="363">
        <v>208035</v>
      </c>
      <c r="I266" s="295">
        <v>143137</v>
      </c>
      <c r="J266" s="29">
        <f t="shared" si="13"/>
        <v>94.48548098566911</v>
      </c>
      <c r="K266" s="369">
        <f t="shared" si="14"/>
        <v>0.001954876915818574</v>
      </c>
      <c r="L266" s="363">
        <v>151491</v>
      </c>
      <c r="N266" s="37"/>
      <c r="O266" s="37"/>
      <c r="P266" s="37"/>
      <c r="Q266" s="37"/>
      <c r="R266" s="37"/>
      <c r="S266" s="37"/>
    </row>
    <row r="267" spans="2:19" ht="15" customHeight="1">
      <c r="B267" s="82" t="s">
        <v>339</v>
      </c>
      <c r="C267" s="72">
        <v>3</v>
      </c>
      <c r="D267" s="73" t="s">
        <v>1175</v>
      </c>
      <c r="E267" s="295">
        <v>12748358</v>
      </c>
      <c r="F267" s="72" t="s">
        <v>33</v>
      </c>
      <c r="G267" s="358">
        <f t="shared" si="12"/>
        <v>97.37771946074363</v>
      </c>
      <c r="H267" s="363">
        <v>13091658</v>
      </c>
      <c r="I267" s="295">
        <v>9920557</v>
      </c>
      <c r="J267" s="29">
        <f t="shared" si="13"/>
        <v>83.80006022791154</v>
      </c>
      <c r="K267" s="369">
        <f t="shared" si="14"/>
        <v>0.1354888524376113</v>
      </c>
      <c r="L267" s="363">
        <v>11838365</v>
      </c>
      <c r="N267" s="37"/>
      <c r="O267" s="37"/>
      <c r="P267" s="37"/>
      <c r="Q267" s="37"/>
      <c r="R267" s="37"/>
      <c r="S267" s="37"/>
    </row>
    <row r="268" spans="2:19" ht="15" customHeight="1">
      <c r="B268" s="82" t="s">
        <v>345</v>
      </c>
      <c r="C268" s="72">
        <v>3</v>
      </c>
      <c r="D268" s="73" t="s">
        <v>1176</v>
      </c>
      <c r="E268" s="295">
        <v>2575309</v>
      </c>
      <c r="F268" s="72" t="s">
        <v>33</v>
      </c>
      <c r="G268" s="358">
        <f t="shared" si="12"/>
        <v>216.29183380029966</v>
      </c>
      <c r="H268" s="363">
        <v>1190664</v>
      </c>
      <c r="I268" s="295">
        <v>1870187</v>
      </c>
      <c r="J268" s="29">
        <f t="shared" si="13"/>
        <v>130.61324118221796</v>
      </c>
      <c r="K268" s="369">
        <f t="shared" si="14"/>
        <v>0.025541861255747932</v>
      </c>
      <c r="L268" s="363">
        <v>1431851</v>
      </c>
      <c r="N268" s="37"/>
      <c r="O268" s="37"/>
      <c r="P268" s="37"/>
      <c r="Q268" s="37"/>
      <c r="R268" s="37"/>
      <c r="S268" s="37"/>
    </row>
    <row r="269" spans="2:19" ht="15" customHeight="1">
      <c r="B269" s="82" t="s">
        <v>1177</v>
      </c>
      <c r="C269" s="72">
        <v>3</v>
      </c>
      <c r="D269" s="73" t="s">
        <v>1178</v>
      </c>
      <c r="E269" s="295">
        <v>13498</v>
      </c>
      <c r="F269" s="72" t="s">
        <v>16</v>
      </c>
      <c r="G269" s="358">
        <f t="shared" si="12"/>
        <v>97.7124656145939</v>
      </c>
      <c r="H269" s="363">
        <v>13814</v>
      </c>
      <c r="I269" s="295">
        <v>8588316</v>
      </c>
      <c r="J269" s="29">
        <f t="shared" si="13"/>
        <v>89.57098557520072</v>
      </c>
      <c r="K269" s="369">
        <f t="shared" si="14"/>
        <v>0.11729392605793969</v>
      </c>
      <c r="L269" s="363">
        <v>9588279</v>
      </c>
      <c r="N269" s="37"/>
      <c r="O269" s="37"/>
      <c r="P269" s="37"/>
      <c r="Q269" s="37"/>
      <c r="R269" s="37"/>
      <c r="S269" s="37"/>
    </row>
    <row r="270" spans="2:19" ht="15" customHeight="1">
      <c r="B270" s="82" t="s">
        <v>1179</v>
      </c>
      <c r="C270" s="72">
        <v>3</v>
      </c>
      <c r="D270" s="73" t="s">
        <v>1180</v>
      </c>
      <c r="E270" s="295">
        <v>1647489</v>
      </c>
      <c r="F270" s="72" t="s">
        <v>33</v>
      </c>
      <c r="G270" s="358">
        <f t="shared" si="12"/>
        <v>95.84771543481409</v>
      </c>
      <c r="H270" s="363">
        <v>1718861</v>
      </c>
      <c r="I270" s="295">
        <v>1588566</v>
      </c>
      <c r="J270" s="29">
        <f t="shared" si="13"/>
        <v>78.52669574282871</v>
      </c>
      <c r="K270" s="369">
        <f t="shared" si="14"/>
        <v>0.021695655229984203</v>
      </c>
      <c r="L270" s="363">
        <v>2022963</v>
      </c>
      <c r="N270" s="37"/>
      <c r="O270" s="37"/>
      <c r="P270" s="37"/>
      <c r="Q270" s="37"/>
      <c r="R270" s="37"/>
      <c r="S270" s="37"/>
    </row>
    <row r="271" spans="2:19" ht="15" customHeight="1">
      <c r="B271" s="199" t="s">
        <v>348</v>
      </c>
      <c r="C271" s="70">
        <v>2</v>
      </c>
      <c r="D271" s="71" t="s">
        <v>318</v>
      </c>
      <c r="E271" s="291"/>
      <c r="F271" s="70"/>
      <c r="G271" s="22">
        <f t="shared" si="12"/>
      </c>
      <c r="H271" s="362"/>
      <c r="I271" s="291">
        <v>94967409</v>
      </c>
      <c r="J271" s="23">
        <f t="shared" si="13"/>
        <v>90.5586360614308</v>
      </c>
      <c r="K271" s="368">
        <f t="shared" si="14"/>
        <v>1.297006333856383</v>
      </c>
      <c r="L271" s="362">
        <v>104868418</v>
      </c>
      <c r="N271" s="37"/>
      <c r="O271" s="37"/>
      <c r="P271" s="37"/>
      <c r="Q271" s="37"/>
      <c r="R271" s="37"/>
      <c r="S271" s="37"/>
    </row>
    <row r="272" spans="2:19" ht="15" customHeight="1">
      <c r="B272" s="82" t="s">
        <v>350</v>
      </c>
      <c r="C272" s="72">
        <v>3</v>
      </c>
      <c r="D272" s="73" t="s">
        <v>324</v>
      </c>
      <c r="E272" s="295"/>
      <c r="F272" s="72"/>
      <c r="G272" s="358">
        <f t="shared" si="12"/>
      </c>
      <c r="H272" s="363"/>
      <c r="I272" s="295">
        <v>30250124</v>
      </c>
      <c r="J272" s="29">
        <f t="shared" si="13"/>
        <v>90.00798523767976</v>
      </c>
      <c r="K272" s="369">
        <f t="shared" si="14"/>
        <v>0.41313754730258023</v>
      </c>
      <c r="L272" s="363">
        <v>33608267</v>
      </c>
      <c r="N272" s="37"/>
      <c r="O272" s="37"/>
      <c r="P272" s="37"/>
      <c r="Q272" s="37"/>
      <c r="R272" s="37"/>
      <c r="S272" s="37"/>
    </row>
    <row r="273" spans="2:19" ht="15" customHeight="1">
      <c r="B273" s="82" t="s">
        <v>354</v>
      </c>
      <c r="C273" s="72">
        <v>3</v>
      </c>
      <c r="D273" s="73" t="s">
        <v>1181</v>
      </c>
      <c r="E273" s="295">
        <v>181</v>
      </c>
      <c r="F273" s="72" t="s">
        <v>347</v>
      </c>
      <c r="G273" s="358">
        <f t="shared" si="12"/>
        <v>89.60396039603961</v>
      </c>
      <c r="H273" s="363">
        <v>202</v>
      </c>
      <c r="I273" s="295">
        <v>151560</v>
      </c>
      <c r="J273" s="29">
        <f t="shared" si="13"/>
        <v>81.50052161194222</v>
      </c>
      <c r="K273" s="369">
        <f t="shared" si="14"/>
        <v>0.0020699130578499137</v>
      </c>
      <c r="L273" s="363">
        <v>185962</v>
      </c>
      <c r="N273" s="37"/>
      <c r="O273" s="37"/>
      <c r="P273" s="37"/>
      <c r="Q273" s="37"/>
      <c r="R273" s="37"/>
      <c r="S273" s="37"/>
    </row>
    <row r="274" spans="2:19" ht="15" customHeight="1">
      <c r="B274" s="82" t="s">
        <v>358</v>
      </c>
      <c r="C274" s="72">
        <v>3</v>
      </c>
      <c r="D274" s="73" t="s">
        <v>1182</v>
      </c>
      <c r="E274" s="295">
        <v>31302</v>
      </c>
      <c r="F274" s="72" t="s">
        <v>33</v>
      </c>
      <c r="G274" s="358">
        <f t="shared" si="12"/>
        <v>103.56327543424317</v>
      </c>
      <c r="H274" s="363">
        <v>30225</v>
      </c>
      <c r="I274" s="295">
        <v>91425</v>
      </c>
      <c r="J274" s="29">
        <f t="shared" si="13"/>
        <v>82.41758241758241</v>
      </c>
      <c r="K274" s="369">
        <f t="shared" si="14"/>
        <v>0.0012486262952885218</v>
      </c>
      <c r="L274" s="363">
        <v>110929</v>
      </c>
      <c r="N274" s="37"/>
      <c r="O274" s="37"/>
      <c r="P274" s="37"/>
      <c r="Q274" s="37"/>
      <c r="R274" s="37"/>
      <c r="S274" s="37"/>
    </row>
    <row r="275" spans="2:19" ht="15" customHeight="1">
      <c r="B275" s="199" t="s">
        <v>392</v>
      </c>
      <c r="C275" s="70">
        <v>2</v>
      </c>
      <c r="D275" s="71" t="s">
        <v>349</v>
      </c>
      <c r="E275" s="291">
        <v>726782</v>
      </c>
      <c r="F275" s="70" t="s">
        <v>16</v>
      </c>
      <c r="G275" s="22">
        <f t="shared" si="12"/>
        <v>96.80720131281701</v>
      </c>
      <c r="H275" s="362">
        <v>750752</v>
      </c>
      <c r="I275" s="291">
        <v>82723949</v>
      </c>
      <c r="J275" s="23">
        <f t="shared" si="13"/>
        <v>82.64454659896411</v>
      </c>
      <c r="K275" s="368">
        <f t="shared" si="14"/>
        <v>1.1297927040908573</v>
      </c>
      <c r="L275" s="362">
        <v>100096077</v>
      </c>
      <c r="N275" s="37"/>
      <c r="O275" s="37"/>
      <c r="P275" s="37"/>
      <c r="Q275" s="37"/>
      <c r="R275" s="37"/>
      <c r="S275" s="37"/>
    </row>
    <row r="276" spans="2:19" ht="15" customHeight="1">
      <c r="B276" s="82" t="s">
        <v>394</v>
      </c>
      <c r="C276" s="72">
        <v>3</v>
      </c>
      <c r="D276" s="73" t="s">
        <v>351</v>
      </c>
      <c r="E276" s="295">
        <v>8278</v>
      </c>
      <c r="F276" s="72" t="s">
        <v>16</v>
      </c>
      <c r="G276" s="358">
        <f t="shared" si="12"/>
        <v>186.94670280036135</v>
      </c>
      <c r="H276" s="363">
        <v>4428</v>
      </c>
      <c r="I276" s="295">
        <v>260896</v>
      </c>
      <c r="J276" s="29">
        <f t="shared" si="13"/>
        <v>126.2905162064826</v>
      </c>
      <c r="K276" s="369">
        <f t="shared" si="14"/>
        <v>0.0035631567507311366</v>
      </c>
      <c r="L276" s="363">
        <v>206584</v>
      </c>
      <c r="N276" s="37"/>
      <c r="O276" s="37"/>
      <c r="P276" s="37"/>
      <c r="Q276" s="37"/>
      <c r="R276" s="37"/>
      <c r="S276" s="37"/>
    </row>
    <row r="277" spans="2:19" ht="15" customHeight="1">
      <c r="B277" s="82" t="s">
        <v>404</v>
      </c>
      <c r="C277" s="72">
        <v>3</v>
      </c>
      <c r="D277" s="73" t="s">
        <v>1183</v>
      </c>
      <c r="E277" s="295">
        <v>172675</v>
      </c>
      <c r="F277" s="72" t="s">
        <v>16</v>
      </c>
      <c r="G277" s="358">
        <f t="shared" si="12"/>
        <v>92.85099747271065</v>
      </c>
      <c r="H277" s="363">
        <v>185970</v>
      </c>
      <c r="I277" s="295">
        <v>21268913</v>
      </c>
      <c r="J277" s="29">
        <f t="shared" si="13"/>
        <v>69.20146891610158</v>
      </c>
      <c r="K277" s="369">
        <f t="shared" si="14"/>
        <v>0.2904777035165861</v>
      </c>
      <c r="L277" s="363">
        <v>30734771</v>
      </c>
      <c r="N277" s="37"/>
      <c r="O277" s="37"/>
      <c r="P277" s="37"/>
      <c r="Q277" s="37"/>
      <c r="R277" s="37"/>
      <c r="S277" s="37"/>
    </row>
    <row r="278" spans="2:19" ht="15" customHeight="1">
      <c r="B278" s="82" t="s">
        <v>410</v>
      </c>
      <c r="C278" s="72">
        <v>3</v>
      </c>
      <c r="D278" s="73" t="s">
        <v>359</v>
      </c>
      <c r="E278" s="295">
        <v>66741</v>
      </c>
      <c r="F278" s="72" t="s">
        <v>16</v>
      </c>
      <c r="G278" s="358">
        <f t="shared" si="12"/>
        <v>94.1725106178832</v>
      </c>
      <c r="H278" s="363">
        <v>70871</v>
      </c>
      <c r="I278" s="295">
        <v>8564083</v>
      </c>
      <c r="J278" s="29">
        <f t="shared" si="13"/>
        <v>83.42082661990834</v>
      </c>
      <c r="K278" s="369">
        <f t="shared" si="14"/>
        <v>0.1169629666812514</v>
      </c>
      <c r="L278" s="363">
        <v>10266121</v>
      </c>
      <c r="N278" s="37"/>
      <c r="O278" s="37"/>
      <c r="P278" s="37"/>
      <c r="Q278" s="37"/>
      <c r="R278" s="37"/>
      <c r="S278" s="37"/>
    </row>
    <row r="279" spans="1:19" ht="15" customHeight="1">
      <c r="A279" s="84"/>
      <c r="B279" s="82" t="s">
        <v>414</v>
      </c>
      <c r="C279" s="72">
        <v>3</v>
      </c>
      <c r="D279" s="73" t="s">
        <v>367</v>
      </c>
      <c r="E279" s="295">
        <v>421760</v>
      </c>
      <c r="F279" s="72" t="s">
        <v>16</v>
      </c>
      <c r="G279" s="358">
        <f t="shared" si="12"/>
        <v>97.69928560177163</v>
      </c>
      <c r="H279" s="363">
        <v>431692</v>
      </c>
      <c r="I279" s="295">
        <v>30513423</v>
      </c>
      <c r="J279" s="29">
        <f t="shared" si="13"/>
        <v>87.22457663092948</v>
      </c>
      <c r="K279" s="369">
        <f t="shared" si="14"/>
        <v>0.4167335227460932</v>
      </c>
      <c r="L279" s="363">
        <v>34982598</v>
      </c>
      <c r="N279" s="37"/>
      <c r="O279" s="37"/>
      <c r="P279" s="37"/>
      <c r="Q279" s="37"/>
      <c r="R279" s="37"/>
      <c r="S279" s="37"/>
    </row>
    <row r="280" spans="2:19" ht="15" customHeight="1">
      <c r="B280" s="82" t="s">
        <v>416</v>
      </c>
      <c r="C280" s="72">
        <v>3</v>
      </c>
      <c r="D280" s="73" t="s">
        <v>389</v>
      </c>
      <c r="E280" s="295">
        <v>46617</v>
      </c>
      <c r="F280" s="72" t="s">
        <v>16</v>
      </c>
      <c r="G280" s="358">
        <f t="shared" si="12"/>
        <v>97.89990969611694</v>
      </c>
      <c r="H280" s="363">
        <v>47617</v>
      </c>
      <c r="I280" s="295">
        <v>18552394</v>
      </c>
      <c r="J280" s="29">
        <f t="shared" si="13"/>
        <v>91.76860240949792</v>
      </c>
      <c r="K280" s="369">
        <f t="shared" si="14"/>
        <v>0.25337716148704403</v>
      </c>
      <c r="L280" s="363">
        <v>20216494</v>
      </c>
      <c r="N280" s="37"/>
      <c r="O280" s="37"/>
      <c r="P280" s="37"/>
      <c r="Q280" s="37"/>
      <c r="R280" s="37"/>
      <c r="S280" s="37"/>
    </row>
    <row r="281" spans="2:19" ht="15" customHeight="1">
      <c r="B281" s="199" t="s">
        <v>418</v>
      </c>
      <c r="C281" s="70">
        <v>2</v>
      </c>
      <c r="D281" s="71" t="s">
        <v>393</v>
      </c>
      <c r="E281" s="291">
        <v>1100174</v>
      </c>
      <c r="F281" s="70" t="s">
        <v>16</v>
      </c>
      <c r="G281" s="22">
        <f t="shared" si="12"/>
        <v>104.87666072141823</v>
      </c>
      <c r="H281" s="362">
        <v>1049017</v>
      </c>
      <c r="I281" s="291">
        <v>269774533</v>
      </c>
      <c r="J281" s="23">
        <f t="shared" si="13"/>
        <v>80.7827929822771</v>
      </c>
      <c r="K281" s="368">
        <f t="shared" si="14"/>
        <v>3.684414281684234</v>
      </c>
      <c r="L281" s="362">
        <v>333950490</v>
      </c>
      <c r="N281" s="37"/>
      <c r="O281" s="37"/>
      <c r="P281" s="37"/>
      <c r="Q281" s="37"/>
      <c r="R281" s="37"/>
      <c r="S281" s="37"/>
    </row>
    <row r="282" spans="2:19" ht="15" customHeight="1">
      <c r="B282" s="82" t="s">
        <v>420</v>
      </c>
      <c r="C282" s="72">
        <v>3</v>
      </c>
      <c r="D282" s="73" t="s">
        <v>1184</v>
      </c>
      <c r="E282" s="295">
        <v>26574</v>
      </c>
      <c r="F282" s="72" t="s">
        <v>33</v>
      </c>
      <c r="G282" s="358">
        <f t="shared" si="12"/>
        <v>116.93729372937294</v>
      </c>
      <c r="H282" s="363">
        <v>22725</v>
      </c>
      <c r="I282" s="295">
        <v>290986</v>
      </c>
      <c r="J282" s="29">
        <f t="shared" si="13"/>
        <v>87.96273344497983</v>
      </c>
      <c r="K282" s="369">
        <f t="shared" si="14"/>
        <v>0.003974107423142748</v>
      </c>
      <c r="L282" s="363">
        <v>330806</v>
      </c>
      <c r="N282" s="37"/>
      <c r="O282" s="37"/>
      <c r="P282" s="37"/>
      <c r="Q282" s="37"/>
      <c r="R282" s="37"/>
      <c r="S282" s="37"/>
    </row>
    <row r="283" spans="2:19" ht="15" customHeight="1">
      <c r="B283" s="82" t="s">
        <v>422</v>
      </c>
      <c r="C283" s="72">
        <v>4</v>
      </c>
      <c r="D283" s="73" t="s">
        <v>1185</v>
      </c>
      <c r="E283" s="295">
        <v>17</v>
      </c>
      <c r="F283" s="72" t="s">
        <v>33</v>
      </c>
      <c r="G283" s="358">
        <f t="shared" si="12"/>
        <v>60.71428571428571</v>
      </c>
      <c r="H283" s="363">
        <v>28</v>
      </c>
      <c r="I283" s="295">
        <v>55565</v>
      </c>
      <c r="J283" s="29">
        <f t="shared" si="13"/>
        <v>56.06792932605471</v>
      </c>
      <c r="K283" s="369">
        <f t="shared" si="14"/>
        <v>0.0007588725195264612</v>
      </c>
      <c r="L283" s="363">
        <v>99103</v>
      </c>
      <c r="N283" s="37"/>
      <c r="O283" s="37"/>
      <c r="P283" s="37"/>
      <c r="Q283" s="37"/>
      <c r="R283" s="37"/>
      <c r="S283" s="37"/>
    </row>
    <row r="284" spans="2:19" ht="15" customHeight="1">
      <c r="B284" s="82" t="s">
        <v>1186</v>
      </c>
      <c r="C284" s="72">
        <v>5</v>
      </c>
      <c r="D284" s="73" t="s">
        <v>1187</v>
      </c>
      <c r="E284" s="295">
        <v>6109</v>
      </c>
      <c r="F284" s="72" t="s">
        <v>347</v>
      </c>
      <c r="G284" s="358">
        <f t="shared" si="12"/>
        <v>105.80187045375821</v>
      </c>
      <c r="H284" s="363">
        <v>5774</v>
      </c>
      <c r="I284" s="295">
        <v>20419</v>
      </c>
      <c r="J284" s="29">
        <f t="shared" si="13"/>
        <v>83.4109477124183</v>
      </c>
      <c r="K284" s="369">
        <f t="shared" si="14"/>
        <v>0.0002788701156521337</v>
      </c>
      <c r="L284" s="363">
        <v>24480</v>
      </c>
      <c r="N284" s="37"/>
      <c r="O284" s="37"/>
      <c r="P284" s="37"/>
      <c r="Q284" s="37"/>
      <c r="R284" s="37"/>
      <c r="S284" s="37"/>
    </row>
    <row r="285" spans="2:19" ht="15" customHeight="1">
      <c r="B285" s="202" t="s">
        <v>1188</v>
      </c>
      <c r="C285" s="77">
        <v>5</v>
      </c>
      <c r="D285" s="78" t="s">
        <v>1189</v>
      </c>
      <c r="E285" s="295">
        <v>0</v>
      </c>
      <c r="F285" s="72" t="s">
        <v>33</v>
      </c>
      <c r="G285" s="358">
        <f t="shared" si="12"/>
        <v>0</v>
      </c>
      <c r="H285" s="363">
        <v>10</v>
      </c>
      <c r="I285" s="295">
        <v>220</v>
      </c>
      <c r="J285" s="29">
        <f t="shared" si="13"/>
        <v>0.7111226040016808</v>
      </c>
      <c r="K285" s="369">
        <f t="shared" si="14"/>
        <v>3.0046243911782857E-06</v>
      </c>
      <c r="L285" s="363">
        <v>30937</v>
      </c>
      <c r="N285" s="37"/>
      <c r="O285" s="37"/>
      <c r="P285" s="37"/>
      <c r="Q285" s="37"/>
      <c r="R285" s="37"/>
      <c r="S285" s="37"/>
    </row>
    <row r="286" spans="2:19" ht="15" customHeight="1">
      <c r="B286" s="202" t="s">
        <v>1190</v>
      </c>
      <c r="C286" s="77">
        <v>5</v>
      </c>
      <c r="D286" s="78" t="s">
        <v>1191</v>
      </c>
      <c r="E286" s="295">
        <v>297</v>
      </c>
      <c r="F286" s="72" t="s">
        <v>347</v>
      </c>
      <c r="G286" s="358" t="s">
        <v>932</v>
      </c>
      <c r="H286" s="363">
        <v>0</v>
      </c>
      <c r="I286" s="295">
        <v>1023</v>
      </c>
      <c r="J286" s="29" t="s">
        <v>932</v>
      </c>
      <c r="K286" s="369">
        <f t="shared" si="14"/>
        <v>1.397150341897903E-05</v>
      </c>
      <c r="L286" s="363">
        <v>0</v>
      </c>
      <c r="N286" s="37"/>
      <c r="O286" s="37"/>
      <c r="P286" s="37"/>
      <c r="Q286" s="37"/>
      <c r="R286" s="37"/>
      <c r="S286" s="37"/>
    </row>
    <row r="287" spans="2:19" ht="15" customHeight="1">
      <c r="B287" s="82" t="s">
        <v>1192</v>
      </c>
      <c r="C287" s="72">
        <v>4</v>
      </c>
      <c r="D287" s="73" t="s">
        <v>1193</v>
      </c>
      <c r="E287" s="295">
        <v>26557</v>
      </c>
      <c r="F287" s="72" t="s">
        <v>33</v>
      </c>
      <c r="G287" s="358">
        <f t="shared" si="12"/>
        <v>117.00665286161167</v>
      </c>
      <c r="H287" s="363">
        <v>22697</v>
      </c>
      <c r="I287" s="295">
        <v>235421</v>
      </c>
      <c r="J287" s="29">
        <f t="shared" si="13"/>
        <v>101.60464042330051</v>
      </c>
      <c r="K287" s="369">
        <f t="shared" si="14"/>
        <v>0.0032152349036162872</v>
      </c>
      <c r="L287" s="363">
        <v>231703</v>
      </c>
      <c r="N287" s="37"/>
      <c r="O287" s="37"/>
      <c r="P287" s="37"/>
      <c r="Q287" s="37"/>
      <c r="R287" s="37"/>
      <c r="S287" s="37"/>
    </row>
    <row r="288" spans="2:19" ht="15" customHeight="1">
      <c r="B288" s="82" t="s">
        <v>1194</v>
      </c>
      <c r="C288" s="72">
        <v>5</v>
      </c>
      <c r="D288" s="73" t="s">
        <v>1195</v>
      </c>
      <c r="E288" s="295">
        <v>26350</v>
      </c>
      <c r="F288" s="72" t="s">
        <v>33</v>
      </c>
      <c r="G288" s="358">
        <f t="shared" si="12"/>
        <v>116.0946380578931</v>
      </c>
      <c r="H288" s="363">
        <v>22697</v>
      </c>
      <c r="I288" s="295">
        <v>235072</v>
      </c>
      <c r="J288" s="29">
        <f t="shared" si="13"/>
        <v>101.45401656430862</v>
      </c>
      <c r="K288" s="369">
        <f t="shared" si="14"/>
        <v>0.003210468476741191</v>
      </c>
      <c r="L288" s="363">
        <v>231703</v>
      </c>
      <c r="N288" s="37"/>
      <c r="O288" s="37"/>
      <c r="P288" s="37"/>
      <c r="Q288" s="37"/>
      <c r="R288" s="37"/>
      <c r="S288" s="37"/>
    </row>
    <row r="289" spans="2:19" ht="15" customHeight="1">
      <c r="B289" s="82" t="s">
        <v>424</v>
      </c>
      <c r="C289" s="72">
        <v>3</v>
      </c>
      <c r="D289" s="73" t="s">
        <v>395</v>
      </c>
      <c r="E289" s="295">
        <v>11103</v>
      </c>
      <c r="F289" s="72" t="s">
        <v>16</v>
      </c>
      <c r="G289" s="358">
        <f t="shared" si="12"/>
        <v>86.14990689013035</v>
      </c>
      <c r="H289" s="363">
        <v>12888</v>
      </c>
      <c r="I289" s="295">
        <v>9888727</v>
      </c>
      <c r="J289" s="29">
        <f t="shared" si="13"/>
        <v>73.49743978212821</v>
      </c>
      <c r="K289" s="369">
        <f t="shared" si="14"/>
        <v>0.13505413791774218</v>
      </c>
      <c r="L289" s="363">
        <v>13454519</v>
      </c>
      <c r="N289" s="37"/>
      <c r="O289" s="37"/>
      <c r="P289" s="37"/>
      <c r="Q289" s="37"/>
      <c r="R289" s="37"/>
      <c r="S289" s="37"/>
    </row>
    <row r="290" spans="2:19" ht="15" customHeight="1">
      <c r="B290" s="82" t="s">
        <v>1196</v>
      </c>
      <c r="C290" s="72">
        <v>3</v>
      </c>
      <c r="D290" s="73" t="s">
        <v>1197</v>
      </c>
      <c r="E290" s="295">
        <v>8599</v>
      </c>
      <c r="F290" s="72" t="s">
        <v>16</v>
      </c>
      <c r="G290" s="358">
        <f t="shared" si="12"/>
        <v>98.2855183449537</v>
      </c>
      <c r="H290" s="363">
        <v>8749</v>
      </c>
      <c r="I290" s="295">
        <v>9299089</v>
      </c>
      <c r="J290" s="29">
        <f t="shared" si="13"/>
        <v>64.19587514211632</v>
      </c>
      <c r="K290" s="369">
        <f t="shared" si="14"/>
        <v>0.12700122556880772</v>
      </c>
      <c r="L290" s="363">
        <v>14485493</v>
      </c>
      <c r="N290" s="37"/>
      <c r="O290" s="37"/>
      <c r="P290" s="37"/>
      <c r="Q290" s="37"/>
      <c r="R290" s="37"/>
      <c r="S290" s="37"/>
    </row>
    <row r="291" spans="2:19" ht="15" customHeight="1">
      <c r="B291" s="82" t="s">
        <v>430</v>
      </c>
      <c r="C291" s="72">
        <v>3</v>
      </c>
      <c r="D291" s="73" t="s">
        <v>405</v>
      </c>
      <c r="E291" s="295">
        <v>1039031</v>
      </c>
      <c r="F291" s="72" t="s">
        <v>16</v>
      </c>
      <c r="G291" s="358">
        <f t="shared" si="12"/>
        <v>104.7800038522394</v>
      </c>
      <c r="H291" s="363">
        <v>991631</v>
      </c>
      <c r="I291" s="295">
        <v>218631194</v>
      </c>
      <c r="J291" s="29">
        <f t="shared" si="13"/>
        <v>81.10564098764608</v>
      </c>
      <c r="K291" s="369">
        <f t="shared" si="14"/>
        <v>2.985930082567417</v>
      </c>
      <c r="L291" s="363">
        <v>269563487</v>
      </c>
      <c r="N291" s="37"/>
      <c r="O291" s="37"/>
      <c r="P291" s="37"/>
      <c r="Q291" s="37"/>
      <c r="R291" s="37"/>
      <c r="S291" s="37"/>
    </row>
    <row r="292" spans="2:19" ht="15" customHeight="1">
      <c r="B292" s="82" t="s">
        <v>436</v>
      </c>
      <c r="C292" s="72">
        <v>3</v>
      </c>
      <c r="D292" s="73" t="s">
        <v>1198</v>
      </c>
      <c r="E292" s="295">
        <v>3613</v>
      </c>
      <c r="F292" s="72" t="s">
        <v>16</v>
      </c>
      <c r="G292" s="358">
        <f t="shared" si="12"/>
        <v>175.3032508491024</v>
      </c>
      <c r="H292" s="363">
        <v>2061</v>
      </c>
      <c r="I292" s="295">
        <v>771580</v>
      </c>
      <c r="J292" s="29">
        <f t="shared" si="13"/>
        <v>156.2722155948159</v>
      </c>
      <c r="K292" s="369">
        <f t="shared" si="14"/>
        <v>0.0105377640352061</v>
      </c>
      <c r="L292" s="363">
        <v>493741</v>
      </c>
      <c r="N292" s="37"/>
      <c r="O292" s="37"/>
      <c r="P292" s="37"/>
      <c r="Q292" s="37"/>
      <c r="R292" s="37"/>
      <c r="S292" s="37"/>
    </row>
    <row r="293" spans="2:19" ht="15" customHeight="1">
      <c r="B293" s="82" t="s">
        <v>446</v>
      </c>
      <c r="C293" s="72">
        <v>3</v>
      </c>
      <c r="D293" s="73" t="s">
        <v>411</v>
      </c>
      <c r="E293" s="295">
        <v>298</v>
      </c>
      <c r="F293" s="72" t="s">
        <v>16</v>
      </c>
      <c r="G293" s="358">
        <f t="shared" si="12"/>
        <v>82.77777777777777</v>
      </c>
      <c r="H293" s="363">
        <v>360</v>
      </c>
      <c r="I293" s="295">
        <v>134045</v>
      </c>
      <c r="J293" s="29">
        <f t="shared" si="13"/>
        <v>86.10069114359857</v>
      </c>
      <c r="K293" s="369">
        <f t="shared" si="14"/>
        <v>0.0018307039841613335</v>
      </c>
      <c r="L293" s="363">
        <v>155684</v>
      </c>
      <c r="N293" s="37"/>
      <c r="O293" s="37"/>
      <c r="P293" s="37"/>
      <c r="Q293" s="37"/>
      <c r="R293" s="37"/>
      <c r="S293" s="37"/>
    </row>
    <row r="294" spans="2:19" ht="15" customHeight="1">
      <c r="B294" s="82" t="s">
        <v>450</v>
      </c>
      <c r="C294" s="72">
        <v>3</v>
      </c>
      <c r="D294" s="73" t="s">
        <v>1199</v>
      </c>
      <c r="E294" s="295">
        <v>2543</v>
      </c>
      <c r="F294" s="72" t="s">
        <v>16</v>
      </c>
      <c r="G294" s="358">
        <f t="shared" si="12"/>
        <v>91.70573386224305</v>
      </c>
      <c r="H294" s="363">
        <v>2773</v>
      </c>
      <c r="I294" s="295">
        <v>4926326</v>
      </c>
      <c r="J294" s="29">
        <f t="shared" si="13"/>
        <v>85.81996455587797</v>
      </c>
      <c r="K294" s="369">
        <f t="shared" si="14"/>
        <v>0.06728072390225347</v>
      </c>
      <c r="L294" s="363">
        <v>5740303</v>
      </c>
      <c r="N294" s="37"/>
      <c r="O294" s="37"/>
      <c r="P294" s="37"/>
      <c r="Q294" s="37"/>
      <c r="R294" s="37"/>
      <c r="S294" s="37"/>
    </row>
    <row r="295" spans="2:19" ht="15" customHeight="1">
      <c r="B295" s="82" t="s">
        <v>454</v>
      </c>
      <c r="C295" s="72">
        <v>3</v>
      </c>
      <c r="D295" s="73" t="s">
        <v>1200</v>
      </c>
      <c r="E295" s="295">
        <v>463</v>
      </c>
      <c r="F295" s="72" t="s">
        <v>16</v>
      </c>
      <c r="G295" s="358">
        <f t="shared" si="12"/>
        <v>80.24263431542461</v>
      </c>
      <c r="H295" s="363">
        <v>577</v>
      </c>
      <c r="I295" s="295">
        <v>1614024</v>
      </c>
      <c r="J295" s="29">
        <f t="shared" si="13"/>
        <v>66.74705969927051</v>
      </c>
      <c r="K295" s="369">
        <f t="shared" si="14"/>
        <v>0.022043344901577916</v>
      </c>
      <c r="L295" s="363">
        <v>2418120</v>
      </c>
      <c r="N295" s="37"/>
      <c r="O295" s="37"/>
      <c r="P295" s="37"/>
      <c r="Q295" s="37"/>
      <c r="R295" s="37"/>
      <c r="S295" s="37"/>
    </row>
    <row r="296" spans="2:19" ht="15" customHeight="1">
      <c r="B296" s="199" t="s">
        <v>1201</v>
      </c>
      <c r="C296" s="70">
        <v>2</v>
      </c>
      <c r="D296" s="71" t="s">
        <v>419</v>
      </c>
      <c r="E296" s="291"/>
      <c r="F296" s="70"/>
      <c r="G296" s="22">
        <f t="shared" si="12"/>
      </c>
      <c r="H296" s="362"/>
      <c r="I296" s="291">
        <v>142617573</v>
      </c>
      <c r="J296" s="23">
        <f t="shared" si="13"/>
        <v>85.108571071879</v>
      </c>
      <c r="K296" s="368">
        <f t="shared" si="14"/>
        <v>1.9477829020293171</v>
      </c>
      <c r="L296" s="362">
        <v>167571340</v>
      </c>
      <c r="N296" s="37"/>
      <c r="O296" s="37"/>
      <c r="P296" s="37"/>
      <c r="Q296" s="37"/>
      <c r="R296" s="37"/>
      <c r="S296" s="37"/>
    </row>
    <row r="297" spans="2:19" ht="15" customHeight="1">
      <c r="B297" s="82" t="s">
        <v>1202</v>
      </c>
      <c r="C297" s="72">
        <v>3</v>
      </c>
      <c r="D297" s="73" t="s">
        <v>1203</v>
      </c>
      <c r="E297" s="295">
        <v>60238</v>
      </c>
      <c r="F297" s="72" t="s">
        <v>16</v>
      </c>
      <c r="G297" s="358">
        <f t="shared" si="12"/>
        <v>85.6407631721118</v>
      </c>
      <c r="H297" s="363">
        <v>70338</v>
      </c>
      <c r="I297" s="295">
        <v>13564814</v>
      </c>
      <c r="J297" s="29">
        <f t="shared" si="13"/>
        <v>80.08063075947175</v>
      </c>
      <c r="K297" s="369">
        <f t="shared" si="14"/>
        <v>0.18525986820998494</v>
      </c>
      <c r="L297" s="363">
        <v>16938945</v>
      </c>
      <c r="N297" s="37"/>
      <c r="O297" s="37"/>
      <c r="P297" s="37"/>
      <c r="Q297" s="37"/>
      <c r="R297" s="37"/>
      <c r="S297" s="37"/>
    </row>
    <row r="298" spans="2:19" ht="15" customHeight="1">
      <c r="B298" s="82" t="s">
        <v>1204</v>
      </c>
      <c r="C298" s="72">
        <v>3</v>
      </c>
      <c r="D298" s="73" t="s">
        <v>1205</v>
      </c>
      <c r="E298" s="295">
        <v>25920</v>
      </c>
      <c r="F298" s="72" t="s">
        <v>16</v>
      </c>
      <c r="G298" s="358">
        <f t="shared" si="12"/>
        <v>95.55760368663596</v>
      </c>
      <c r="H298" s="363">
        <v>27125</v>
      </c>
      <c r="I298" s="295">
        <v>14882949</v>
      </c>
      <c r="J298" s="29">
        <f t="shared" si="13"/>
        <v>91.33117344360451</v>
      </c>
      <c r="K298" s="369">
        <f t="shared" si="14"/>
        <v>0.20326214353664765</v>
      </c>
      <c r="L298" s="363">
        <v>16295585</v>
      </c>
      <c r="N298" s="37"/>
      <c r="O298" s="37"/>
      <c r="P298" s="37"/>
      <c r="Q298" s="37"/>
      <c r="R298" s="37"/>
      <c r="S298" s="37"/>
    </row>
    <row r="299" spans="2:19" ht="15" customHeight="1">
      <c r="B299" s="82" t="s">
        <v>1206</v>
      </c>
      <c r="C299" s="72">
        <v>3</v>
      </c>
      <c r="D299" s="73" t="s">
        <v>447</v>
      </c>
      <c r="E299" s="295">
        <v>8059663</v>
      </c>
      <c r="F299" s="72" t="s">
        <v>33</v>
      </c>
      <c r="G299" s="358">
        <f t="shared" si="12"/>
        <v>110.89204964319059</v>
      </c>
      <c r="H299" s="363">
        <v>7268026</v>
      </c>
      <c r="I299" s="295">
        <v>21030308</v>
      </c>
      <c r="J299" s="29">
        <f t="shared" si="13"/>
        <v>98.07178217694809</v>
      </c>
      <c r="K299" s="369">
        <f t="shared" si="14"/>
        <v>0.28721898350359926</v>
      </c>
      <c r="L299" s="363">
        <v>21443791</v>
      </c>
      <c r="N299" s="37"/>
      <c r="O299" s="37"/>
      <c r="P299" s="37"/>
      <c r="Q299" s="37"/>
      <c r="R299" s="37"/>
      <c r="S299" s="37"/>
    </row>
    <row r="300" spans="2:19" ht="15" customHeight="1">
      <c r="B300" s="82" t="s">
        <v>1207</v>
      </c>
      <c r="C300" s="72">
        <v>3</v>
      </c>
      <c r="D300" s="73" t="s">
        <v>451</v>
      </c>
      <c r="E300" s="295"/>
      <c r="F300" s="72"/>
      <c r="G300" s="358">
        <f t="shared" si="12"/>
      </c>
      <c r="H300" s="363"/>
      <c r="I300" s="295">
        <v>3797081</v>
      </c>
      <c r="J300" s="29">
        <f t="shared" si="13"/>
        <v>91.87705143141973</v>
      </c>
      <c r="K300" s="369">
        <f t="shared" si="14"/>
        <v>0.05185819176308926</v>
      </c>
      <c r="L300" s="363">
        <v>4132785</v>
      </c>
      <c r="N300" s="37"/>
      <c r="O300" s="37"/>
      <c r="P300" s="37"/>
      <c r="Q300" s="37"/>
      <c r="R300" s="37"/>
      <c r="S300" s="37"/>
    </row>
    <row r="301" spans="2:19" ht="15" customHeight="1">
      <c r="B301" s="82" t="s">
        <v>1208</v>
      </c>
      <c r="C301" s="72">
        <v>3</v>
      </c>
      <c r="D301" s="73" t="s">
        <v>455</v>
      </c>
      <c r="E301" s="295">
        <v>14191392</v>
      </c>
      <c r="F301" s="72" t="s">
        <v>33</v>
      </c>
      <c r="G301" s="358">
        <f t="shared" si="12"/>
        <v>102.45177929156671</v>
      </c>
      <c r="H301" s="363">
        <v>13851777</v>
      </c>
      <c r="I301" s="295">
        <v>10103936</v>
      </c>
      <c r="J301" s="29">
        <f t="shared" si="13"/>
        <v>91.73360081267916</v>
      </c>
      <c r="K301" s="369">
        <f t="shared" si="14"/>
        <v>0.13799332978411075</v>
      </c>
      <c r="L301" s="363">
        <v>11014433</v>
      </c>
      <c r="N301" s="37"/>
      <c r="O301" s="37"/>
      <c r="P301" s="37"/>
      <c r="Q301" s="37"/>
      <c r="R301" s="37"/>
      <c r="S301" s="37"/>
    </row>
    <row r="302" spans="2:19" ht="15" customHeight="1">
      <c r="B302" s="198" t="s">
        <v>464</v>
      </c>
      <c r="C302" s="68">
        <v>1</v>
      </c>
      <c r="D302" s="69" t="s">
        <v>465</v>
      </c>
      <c r="E302" s="287"/>
      <c r="F302" s="68"/>
      <c r="G302" s="18">
        <f t="shared" si="12"/>
      </c>
      <c r="H302" s="361"/>
      <c r="I302" s="287">
        <v>2531465074</v>
      </c>
      <c r="J302" s="19">
        <f t="shared" si="13"/>
        <v>91.81494438909526</v>
      </c>
      <c r="K302" s="367">
        <f t="shared" si="14"/>
        <v>34.573189576165205</v>
      </c>
      <c r="L302" s="361">
        <v>2757138384</v>
      </c>
      <c r="N302" s="37"/>
      <c r="O302" s="37"/>
      <c r="P302" s="37"/>
      <c r="Q302" s="37"/>
      <c r="R302" s="37"/>
      <c r="S302" s="37"/>
    </row>
    <row r="303" spans="2:19" ht="15" customHeight="1">
      <c r="B303" s="199" t="s">
        <v>466</v>
      </c>
      <c r="C303" s="70">
        <v>2</v>
      </c>
      <c r="D303" s="71" t="s">
        <v>467</v>
      </c>
      <c r="E303" s="291"/>
      <c r="F303" s="70"/>
      <c r="G303" s="22">
        <f t="shared" si="12"/>
      </c>
      <c r="H303" s="362"/>
      <c r="I303" s="291">
        <v>631975562</v>
      </c>
      <c r="J303" s="23">
        <f t="shared" si="13"/>
        <v>91.65580213350704</v>
      </c>
      <c r="K303" s="368">
        <f t="shared" si="14"/>
        <v>8.631132673699113</v>
      </c>
      <c r="L303" s="362">
        <v>689509608</v>
      </c>
      <c r="N303" s="37"/>
      <c r="O303" s="37"/>
      <c r="P303" s="37"/>
      <c r="Q303" s="37"/>
      <c r="R303" s="37"/>
      <c r="S303" s="37"/>
    </row>
    <row r="304" spans="2:19" ht="15" customHeight="1">
      <c r="B304" s="82" t="s">
        <v>468</v>
      </c>
      <c r="C304" s="72">
        <v>3</v>
      </c>
      <c r="D304" s="73" t="s">
        <v>469</v>
      </c>
      <c r="E304" s="295">
        <v>63066</v>
      </c>
      <c r="F304" s="72" t="s">
        <v>16</v>
      </c>
      <c r="G304" s="358">
        <f t="shared" si="12"/>
        <v>94.76768648193786</v>
      </c>
      <c r="H304" s="363">
        <v>66548</v>
      </c>
      <c r="I304" s="295">
        <v>179324214</v>
      </c>
      <c r="J304" s="29">
        <f t="shared" si="13"/>
        <v>102.09698882392755</v>
      </c>
      <c r="K304" s="369">
        <f t="shared" si="14"/>
        <v>2.449099578696703</v>
      </c>
      <c r="L304" s="363">
        <v>175641041</v>
      </c>
      <c r="N304" s="37"/>
      <c r="O304" s="37"/>
      <c r="P304" s="37"/>
      <c r="Q304" s="37"/>
      <c r="R304" s="37"/>
      <c r="S304" s="37"/>
    </row>
    <row r="305" spans="2:19" ht="15" customHeight="1">
      <c r="B305" s="82" t="s">
        <v>470</v>
      </c>
      <c r="C305" s="72">
        <v>4</v>
      </c>
      <c r="D305" s="73" t="s">
        <v>471</v>
      </c>
      <c r="E305" s="295">
        <v>2790085</v>
      </c>
      <c r="F305" s="72" t="s">
        <v>33</v>
      </c>
      <c r="G305" s="358">
        <f t="shared" si="12"/>
        <v>755.8338299832042</v>
      </c>
      <c r="H305" s="363">
        <v>369140</v>
      </c>
      <c r="I305" s="295">
        <v>2056174</v>
      </c>
      <c r="J305" s="29">
        <f t="shared" si="13"/>
        <v>753.4781286301123</v>
      </c>
      <c r="K305" s="369">
        <f t="shared" si="14"/>
        <v>0.028081957058666458</v>
      </c>
      <c r="L305" s="363">
        <v>272891</v>
      </c>
      <c r="N305" s="37"/>
      <c r="O305" s="37"/>
      <c r="P305" s="37"/>
      <c r="Q305" s="37"/>
      <c r="R305" s="37"/>
      <c r="S305" s="37"/>
    </row>
    <row r="306" spans="2:19" ht="15" customHeight="1">
      <c r="B306" s="201" t="s">
        <v>472</v>
      </c>
      <c r="C306" s="83">
        <v>4</v>
      </c>
      <c r="D306" s="74" t="s">
        <v>1209</v>
      </c>
      <c r="E306" s="295">
        <v>1437</v>
      </c>
      <c r="F306" s="75" t="s">
        <v>33</v>
      </c>
      <c r="G306" s="358">
        <f t="shared" si="12"/>
        <v>3.4193118545662213</v>
      </c>
      <c r="H306" s="363">
        <v>42026</v>
      </c>
      <c r="I306" s="295">
        <v>5846</v>
      </c>
      <c r="J306" s="29">
        <f t="shared" si="13"/>
        <v>0.226882159440021</v>
      </c>
      <c r="K306" s="369">
        <f t="shared" si="14"/>
        <v>7.984106450376482E-05</v>
      </c>
      <c r="L306" s="363">
        <v>2576668</v>
      </c>
      <c r="N306" s="37"/>
      <c r="O306" s="37"/>
      <c r="P306" s="37"/>
      <c r="Q306" s="37"/>
      <c r="R306" s="37"/>
      <c r="S306" s="37"/>
    </row>
    <row r="307" spans="2:19" ht="15" customHeight="1">
      <c r="B307" s="82" t="s">
        <v>478</v>
      </c>
      <c r="C307" s="72">
        <v>4</v>
      </c>
      <c r="D307" s="73" t="s">
        <v>1210</v>
      </c>
      <c r="E307" s="295">
        <v>532291</v>
      </c>
      <c r="F307" s="72" t="s">
        <v>33</v>
      </c>
      <c r="G307" s="358">
        <f t="shared" si="12"/>
        <v>113.75586633726844</v>
      </c>
      <c r="H307" s="363">
        <v>467924</v>
      </c>
      <c r="I307" s="295">
        <v>51974551</v>
      </c>
      <c r="J307" s="29">
        <f t="shared" si="13"/>
        <v>123.21409669631882</v>
      </c>
      <c r="K307" s="369">
        <f t="shared" si="14"/>
        <v>0.7098363802506353</v>
      </c>
      <c r="L307" s="363">
        <v>42182309</v>
      </c>
      <c r="N307" s="37"/>
      <c r="O307" s="37"/>
      <c r="P307" s="37"/>
      <c r="Q307" s="37"/>
      <c r="R307" s="37"/>
      <c r="S307" s="37"/>
    </row>
    <row r="308" spans="2:19" ht="15" customHeight="1">
      <c r="B308" s="82" t="s">
        <v>1211</v>
      </c>
      <c r="C308" s="72">
        <v>4</v>
      </c>
      <c r="D308" s="73" t="s">
        <v>1212</v>
      </c>
      <c r="E308" s="295">
        <v>51975879</v>
      </c>
      <c r="F308" s="72" t="s">
        <v>33</v>
      </c>
      <c r="G308" s="358">
        <f t="shared" si="12"/>
        <v>88.45909868519071</v>
      </c>
      <c r="H308" s="363">
        <v>58756962</v>
      </c>
      <c r="I308" s="295">
        <v>94824431</v>
      </c>
      <c r="J308" s="29">
        <f t="shared" si="13"/>
        <v>78.36379852919627</v>
      </c>
      <c r="K308" s="369">
        <f t="shared" si="14"/>
        <v>1.2950536284645562</v>
      </c>
      <c r="L308" s="363">
        <v>121005404</v>
      </c>
      <c r="N308" s="37"/>
      <c r="O308" s="37"/>
      <c r="P308" s="37"/>
      <c r="Q308" s="37"/>
      <c r="R308" s="37"/>
      <c r="S308" s="37"/>
    </row>
    <row r="309" spans="2:19" ht="15" customHeight="1">
      <c r="B309" s="82" t="s">
        <v>1213</v>
      </c>
      <c r="C309" s="72">
        <v>4</v>
      </c>
      <c r="D309" s="73" t="s">
        <v>1214</v>
      </c>
      <c r="E309" s="295">
        <v>558324</v>
      </c>
      <c r="F309" s="72" t="s">
        <v>33</v>
      </c>
      <c r="G309" s="358">
        <f t="shared" si="12"/>
        <v>393.14992289438294</v>
      </c>
      <c r="H309" s="363">
        <v>142013</v>
      </c>
      <c r="I309" s="295">
        <v>1293911</v>
      </c>
      <c r="J309" s="29">
        <f t="shared" si="13"/>
        <v>82.50741597565673</v>
      </c>
      <c r="K309" s="369">
        <f t="shared" si="14"/>
        <v>0.017671438866426758</v>
      </c>
      <c r="L309" s="363">
        <v>1568236</v>
      </c>
      <c r="N309" s="37"/>
      <c r="O309" s="37"/>
      <c r="P309" s="37"/>
      <c r="Q309" s="37"/>
      <c r="R309" s="37"/>
      <c r="S309" s="37"/>
    </row>
    <row r="310" spans="2:19" ht="15" customHeight="1">
      <c r="B310" s="82" t="s">
        <v>480</v>
      </c>
      <c r="C310" s="72">
        <v>3</v>
      </c>
      <c r="D310" s="73" t="s">
        <v>481</v>
      </c>
      <c r="E310" s="295"/>
      <c r="F310" s="72"/>
      <c r="G310" s="358">
        <f t="shared" si="12"/>
      </c>
      <c r="H310" s="363"/>
      <c r="I310" s="295">
        <v>2846089</v>
      </c>
      <c r="J310" s="29">
        <f t="shared" si="13"/>
        <v>83.05694271292963</v>
      </c>
      <c r="K310" s="369">
        <f t="shared" si="14"/>
        <v>0.03887012922211008</v>
      </c>
      <c r="L310" s="363">
        <v>3426672</v>
      </c>
      <c r="N310" s="37"/>
      <c r="O310" s="37"/>
      <c r="P310" s="37"/>
      <c r="Q310" s="37"/>
      <c r="R310" s="37"/>
      <c r="S310" s="37"/>
    </row>
    <row r="311" spans="2:19" ht="15" customHeight="1">
      <c r="B311" s="82" t="s">
        <v>482</v>
      </c>
      <c r="C311" s="72">
        <v>4</v>
      </c>
      <c r="D311" s="73" t="s">
        <v>483</v>
      </c>
      <c r="E311" s="295">
        <v>1574</v>
      </c>
      <c r="F311" s="72" t="s">
        <v>13</v>
      </c>
      <c r="G311" s="358">
        <f t="shared" si="12"/>
        <v>74.49124467581638</v>
      </c>
      <c r="H311" s="363">
        <v>2113</v>
      </c>
      <c r="I311" s="295">
        <v>207128</v>
      </c>
      <c r="J311" s="29">
        <f t="shared" si="13"/>
        <v>41.63527524613956</v>
      </c>
      <c r="K311" s="369">
        <f t="shared" si="14"/>
        <v>0.002828826549527164</v>
      </c>
      <c r="L311" s="363">
        <v>497482</v>
      </c>
      <c r="N311" s="37"/>
      <c r="O311" s="37"/>
      <c r="P311" s="37"/>
      <c r="Q311" s="37"/>
      <c r="R311" s="37"/>
      <c r="S311" s="37"/>
    </row>
    <row r="312" spans="2:19" ht="15" customHeight="1">
      <c r="B312" s="82" t="s">
        <v>484</v>
      </c>
      <c r="C312" s="72">
        <v>3</v>
      </c>
      <c r="D312" s="73" t="s">
        <v>485</v>
      </c>
      <c r="E312" s="295"/>
      <c r="F312" s="72"/>
      <c r="G312" s="358">
        <f t="shared" si="12"/>
      </c>
      <c r="H312" s="363"/>
      <c r="I312" s="295">
        <v>76963764</v>
      </c>
      <c r="J312" s="29">
        <f t="shared" si="13"/>
        <v>96.79497406113373</v>
      </c>
      <c r="K312" s="369">
        <f t="shared" si="14"/>
        <v>1.0511236479604058</v>
      </c>
      <c r="L312" s="363">
        <v>79512149</v>
      </c>
      <c r="N312" s="37"/>
      <c r="O312" s="37"/>
      <c r="P312" s="37"/>
      <c r="Q312" s="37"/>
      <c r="R312" s="37"/>
      <c r="S312" s="37"/>
    </row>
    <row r="313" spans="2:19" ht="15" customHeight="1">
      <c r="B313" s="82" t="s">
        <v>487</v>
      </c>
      <c r="C313" s="72">
        <v>4</v>
      </c>
      <c r="D313" s="73" t="s">
        <v>1215</v>
      </c>
      <c r="E313" s="295">
        <v>5309540</v>
      </c>
      <c r="F313" s="72" t="s">
        <v>13</v>
      </c>
      <c r="G313" s="358">
        <f t="shared" si="12"/>
        <v>78.25137965007845</v>
      </c>
      <c r="H313" s="363">
        <v>6785235</v>
      </c>
      <c r="I313" s="295">
        <v>38637774</v>
      </c>
      <c r="J313" s="29">
        <f t="shared" si="13"/>
        <v>89.59404256189445</v>
      </c>
      <c r="K313" s="369">
        <f t="shared" si="14"/>
        <v>0.5276909008237919</v>
      </c>
      <c r="L313" s="363">
        <v>43125383</v>
      </c>
      <c r="N313" s="37"/>
      <c r="O313" s="37"/>
      <c r="P313" s="37"/>
      <c r="Q313" s="37"/>
      <c r="R313" s="37"/>
      <c r="S313" s="37"/>
    </row>
    <row r="314" spans="2:19" ht="15" customHeight="1">
      <c r="B314" s="82" t="s">
        <v>493</v>
      </c>
      <c r="C314" s="72">
        <v>4</v>
      </c>
      <c r="D314" s="73" t="s">
        <v>494</v>
      </c>
      <c r="E314" s="295">
        <v>9309518</v>
      </c>
      <c r="F314" s="72" t="s">
        <v>33</v>
      </c>
      <c r="G314" s="358">
        <f t="shared" si="12"/>
        <v>123.24139261246756</v>
      </c>
      <c r="H314" s="363">
        <v>7553889</v>
      </c>
      <c r="I314" s="295">
        <v>26535396</v>
      </c>
      <c r="J314" s="29">
        <f t="shared" si="13"/>
        <v>113.16649850806688</v>
      </c>
      <c r="K314" s="369">
        <f t="shared" si="14"/>
        <v>0.3624040820507942</v>
      </c>
      <c r="L314" s="363">
        <v>23448102</v>
      </c>
      <c r="N314" s="37"/>
      <c r="O314" s="37"/>
      <c r="P314" s="37"/>
      <c r="Q314" s="37"/>
      <c r="R314" s="37"/>
      <c r="S314" s="37"/>
    </row>
    <row r="315" spans="2:19" ht="15" customHeight="1">
      <c r="B315" s="82" t="s">
        <v>495</v>
      </c>
      <c r="C315" s="72">
        <v>3</v>
      </c>
      <c r="D315" s="73" t="s">
        <v>496</v>
      </c>
      <c r="E315" s="295"/>
      <c r="F315" s="72"/>
      <c r="G315" s="358">
        <f t="shared" si="12"/>
      </c>
      <c r="H315" s="363"/>
      <c r="I315" s="295">
        <v>33778922</v>
      </c>
      <c r="J315" s="29">
        <f t="shared" si="13"/>
        <v>82.3060874433354</v>
      </c>
      <c r="K315" s="369">
        <f t="shared" si="14"/>
        <v>0.46133169522231277</v>
      </c>
      <c r="L315" s="363">
        <v>41040612</v>
      </c>
      <c r="N315" s="37"/>
      <c r="O315" s="37"/>
      <c r="P315" s="37"/>
      <c r="Q315" s="37"/>
      <c r="R315" s="37"/>
      <c r="S315" s="37"/>
    </row>
    <row r="316" spans="2:19" ht="15" customHeight="1">
      <c r="B316" s="82" t="s">
        <v>497</v>
      </c>
      <c r="C316" s="72">
        <v>4</v>
      </c>
      <c r="D316" s="73" t="s">
        <v>498</v>
      </c>
      <c r="E316" s="295">
        <v>15471</v>
      </c>
      <c r="F316" s="72" t="s">
        <v>13</v>
      </c>
      <c r="G316" s="358">
        <f t="shared" si="12"/>
        <v>100.53938133610605</v>
      </c>
      <c r="H316" s="363">
        <v>15388</v>
      </c>
      <c r="I316" s="295">
        <v>15486789</v>
      </c>
      <c r="J316" s="29">
        <f t="shared" si="13"/>
        <v>89.65486718747513</v>
      </c>
      <c r="K316" s="369">
        <f t="shared" si="14"/>
        <v>0.21150901804741626</v>
      </c>
      <c r="L316" s="363">
        <v>17273785</v>
      </c>
      <c r="N316" s="37"/>
      <c r="O316" s="37"/>
      <c r="P316" s="37"/>
      <c r="Q316" s="37"/>
      <c r="R316" s="37"/>
      <c r="S316" s="37"/>
    </row>
    <row r="317" spans="2:19" ht="15" customHeight="1">
      <c r="B317" s="82" t="s">
        <v>499</v>
      </c>
      <c r="C317" s="72">
        <v>5</v>
      </c>
      <c r="D317" s="73" t="s">
        <v>500</v>
      </c>
      <c r="E317" s="295">
        <v>1089</v>
      </c>
      <c r="F317" s="72" t="s">
        <v>13</v>
      </c>
      <c r="G317" s="358">
        <f t="shared" si="12"/>
        <v>226.40332640332642</v>
      </c>
      <c r="H317" s="363">
        <v>481</v>
      </c>
      <c r="I317" s="295">
        <v>1256671</v>
      </c>
      <c r="J317" s="29">
        <f t="shared" si="13"/>
        <v>52.03720826999516</v>
      </c>
      <c r="K317" s="369">
        <f t="shared" si="14"/>
        <v>0.017162837901301853</v>
      </c>
      <c r="L317" s="363">
        <v>2414947</v>
      </c>
      <c r="N317" s="37"/>
      <c r="O317" s="37"/>
      <c r="P317" s="37"/>
      <c r="Q317" s="37"/>
      <c r="R317" s="37"/>
      <c r="S317" s="37"/>
    </row>
    <row r="318" spans="2:19" ht="15" customHeight="1">
      <c r="B318" s="82" t="s">
        <v>501</v>
      </c>
      <c r="C318" s="72">
        <v>5</v>
      </c>
      <c r="D318" s="73" t="s">
        <v>1216</v>
      </c>
      <c r="E318" s="295">
        <v>1577</v>
      </c>
      <c r="F318" s="72" t="s">
        <v>13</v>
      </c>
      <c r="G318" s="358">
        <f t="shared" si="12"/>
        <v>99.68394437420986</v>
      </c>
      <c r="H318" s="363">
        <v>1582</v>
      </c>
      <c r="I318" s="295">
        <v>55349</v>
      </c>
      <c r="J318" s="29">
        <f t="shared" si="13"/>
        <v>74.13871624517789</v>
      </c>
      <c r="K318" s="369">
        <f t="shared" si="14"/>
        <v>0.000755922524669668</v>
      </c>
      <c r="L318" s="363">
        <v>74656</v>
      </c>
      <c r="N318" s="37"/>
      <c r="O318" s="37"/>
      <c r="P318" s="37"/>
      <c r="Q318" s="37"/>
      <c r="R318" s="37"/>
      <c r="S318" s="37"/>
    </row>
    <row r="319" spans="2:19" ht="15" customHeight="1">
      <c r="B319" s="82" t="s">
        <v>1217</v>
      </c>
      <c r="C319" s="72">
        <v>5</v>
      </c>
      <c r="D319" s="73" t="s">
        <v>1218</v>
      </c>
      <c r="E319" s="295">
        <v>69</v>
      </c>
      <c r="F319" s="72" t="s">
        <v>13</v>
      </c>
      <c r="G319" s="358">
        <f t="shared" si="12"/>
        <v>1725</v>
      </c>
      <c r="H319" s="363">
        <v>4</v>
      </c>
      <c r="I319" s="295">
        <v>199882</v>
      </c>
      <c r="J319" s="29">
        <f t="shared" si="13"/>
        <v>1670.8350748140099</v>
      </c>
      <c r="K319" s="369">
        <f t="shared" si="14"/>
        <v>0.002729865147988628</v>
      </c>
      <c r="L319" s="363">
        <v>11963</v>
      </c>
      <c r="N319" s="37"/>
      <c r="O319" s="37"/>
      <c r="P319" s="37"/>
      <c r="Q319" s="37"/>
      <c r="R319" s="37"/>
      <c r="S319" s="37"/>
    </row>
    <row r="320" spans="2:19" ht="15" customHeight="1">
      <c r="B320" s="82" t="s">
        <v>1219</v>
      </c>
      <c r="C320" s="72">
        <v>5</v>
      </c>
      <c r="D320" s="73" t="s">
        <v>502</v>
      </c>
      <c r="E320" s="295">
        <v>1403</v>
      </c>
      <c r="F320" s="72" t="s">
        <v>13</v>
      </c>
      <c r="G320" s="358">
        <f t="shared" si="12"/>
        <v>56.30016051364366</v>
      </c>
      <c r="H320" s="363">
        <v>2492</v>
      </c>
      <c r="I320" s="295">
        <v>1539502</v>
      </c>
      <c r="J320" s="29">
        <f t="shared" si="13"/>
        <v>86.56469345904644</v>
      </c>
      <c r="K320" s="369">
        <f t="shared" si="14"/>
        <v>0.02102556936121706</v>
      </c>
      <c r="L320" s="363">
        <v>1778441</v>
      </c>
      <c r="N320" s="37"/>
      <c r="O320" s="37"/>
      <c r="P320" s="37"/>
      <c r="Q320" s="37"/>
      <c r="R320" s="37"/>
      <c r="S320" s="37"/>
    </row>
    <row r="321" spans="2:19" ht="15" customHeight="1">
      <c r="B321" s="82" t="s">
        <v>503</v>
      </c>
      <c r="C321" s="72">
        <v>4</v>
      </c>
      <c r="D321" s="73" t="s">
        <v>1220</v>
      </c>
      <c r="E321" s="295">
        <v>153</v>
      </c>
      <c r="F321" s="72" t="s">
        <v>13</v>
      </c>
      <c r="G321" s="358">
        <f t="shared" si="12"/>
        <v>118.6046511627907</v>
      </c>
      <c r="H321" s="363">
        <v>129</v>
      </c>
      <c r="I321" s="295">
        <v>1602427</v>
      </c>
      <c r="J321" s="29">
        <f t="shared" si="13"/>
        <v>117.45363576792889</v>
      </c>
      <c r="K321" s="369">
        <f t="shared" si="14"/>
        <v>0.021884960224012033</v>
      </c>
      <c r="L321" s="363">
        <v>1364306</v>
      </c>
      <c r="N321" s="37"/>
      <c r="O321" s="37"/>
      <c r="P321" s="37"/>
      <c r="Q321" s="37"/>
      <c r="R321" s="37"/>
      <c r="S321" s="37"/>
    </row>
    <row r="322" spans="2:19" ht="15" customHeight="1">
      <c r="B322" s="82" t="s">
        <v>1221</v>
      </c>
      <c r="C322" s="72">
        <v>4</v>
      </c>
      <c r="D322" s="73" t="s">
        <v>504</v>
      </c>
      <c r="E322" s="295">
        <v>715877</v>
      </c>
      <c r="F322" s="72" t="s">
        <v>33</v>
      </c>
      <c r="G322" s="358">
        <f t="shared" si="12"/>
        <v>90.9434719697345</v>
      </c>
      <c r="H322" s="363">
        <v>787167</v>
      </c>
      <c r="I322" s="295">
        <v>474138</v>
      </c>
      <c r="J322" s="29">
        <f t="shared" si="13"/>
        <v>101.04639961809612</v>
      </c>
      <c r="K322" s="369">
        <f t="shared" si="14"/>
        <v>0.006475484543565864</v>
      </c>
      <c r="L322" s="363">
        <v>469228</v>
      </c>
      <c r="N322" s="37"/>
      <c r="O322" s="37"/>
      <c r="P322" s="37"/>
      <c r="Q322" s="37"/>
      <c r="R322" s="37"/>
      <c r="S322" s="37"/>
    </row>
    <row r="323" spans="2:19" ht="15" customHeight="1">
      <c r="B323" s="82" t="s">
        <v>505</v>
      </c>
      <c r="C323" s="72">
        <v>3</v>
      </c>
      <c r="D323" s="73" t="s">
        <v>506</v>
      </c>
      <c r="E323" s="295"/>
      <c r="F323" s="72"/>
      <c r="G323" s="358">
        <f t="shared" si="12"/>
      </c>
      <c r="H323" s="363"/>
      <c r="I323" s="295">
        <v>14542369</v>
      </c>
      <c r="J323" s="29">
        <f t="shared" si="13"/>
        <v>78.62059126028497</v>
      </c>
      <c r="K323" s="369">
        <f t="shared" si="14"/>
        <v>0.1986107118314317</v>
      </c>
      <c r="L323" s="363">
        <v>18496896</v>
      </c>
      <c r="N323" s="37"/>
      <c r="O323" s="37"/>
      <c r="P323" s="37"/>
      <c r="Q323" s="37"/>
      <c r="R323" s="37"/>
      <c r="S323" s="37"/>
    </row>
    <row r="324" spans="2:19" ht="15" customHeight="1">
      <c r="B324" s="82" t="s">
        <v>507</v>
      </c>
      <c r="C324" s="72">
        <v>4</v>
      </c>
      <c r="D324" s="73" t="s">
        <v>1222</v>
      </c>
      <c r="E324" s="295">
        <v>20</v>
      </c>
      <c r="F324" s="72" t="s">
        <v>13</v>
      </c>
      <c r="G324" s="358">
        <f t="shared" si="12"/>
        <v>1.0615711252653928</v>
      </c>
      <c r="H324" s="363">
        <v>1884</v>
      </c>
      <c r="I324" s="295">
        <v>162757</v>
      </c>
      <c r="J324" s="29">
        <f t="shared" si="13"/>
        <v>2011.0836525392315</v>
      </c>
      <c r="K324" s="369">
        <f t="shared" si="14"/>
        <v>0.0022228347819772923</v>
      </c>
      <c r="L324" s="363">
        <v>8093</v>
      </c>
      <c r="N324" s="37"/>
      <c r="O324" s="37"/>
      <c r="P324" s="37"/>
      <c r="Q324" s="37"/>
      <c r="R324" s="37"/>
      <c r="S324" s="37"/>
    </row>
    <row r="325" spans="2:19" ht="15" customHeight="1">
      <c r="B325" s="82" t="s">
        <v>1223</v>
      </c>
      <c r="C325" s="72">
        <v>3</v>
      </c>
      <c r="D325" s="73" t="s">
        <v>530</v>
      </c>
      <c r="E325" s="295">
        <v>877</v>
      </c>
      <c r="F325" s="72" t="s">
        <v>16</v>
      </c>
      <c r="G325" s="358">
        <f t="shared" si="12"/>
        <v>86.4039408866995</v>
      </c>
      <c r="H325" s="363">
        <v>1015</v>
      </c>
      <c r="I325" s="295">
        <v>1082853</v>
      </c>
      <c r="J325" s="29">
        <f t="shared" si="13"/>
        <v>60.36138130940104</v>
      </c>
      <c r="K325" s="369">
        <f t="shared" si="14"/>
        <v>0.014788938799366276</v>
      </c>
      <c r="L325" s="363">
        <v>1793950</v>
      </c>
      <c r="N325" s="37"/>
      <c r="O325" s="37"/>
      <c r="P325" s="37"/>
      <c r="Q325" s="37"/>
      <c r="R325" s="37"/>
      <c r="S325" s="37"/>
    </row>
    <row r="326" spans="2:19" ht="15" customHeight="1">
      <c r="B326" s="82" t="s">
        <v>521</v>
      </c>
      <c r="C326" s="72">
        <v>3</v>
      </c>
      <c r="D326" s="73" t="s">
        <v>532</v>
      </c>
      <c r="E326" s="295"/>
      <c r="F326" s="72"/>
      <c r="G326" s="358">
        <f t="shared" si="12"/>
      </c>
      <c r="H326" s="363"/>
      <c r="I326" s="295">
        <v>479012</v>
      </c>
      <c r="J326" s="29">
        <f t="shared" si="13"/>
        <v>39.45791617997631</v>
      </c>
      <c r="K326" s="369">
        <f t="shared" si="14"/>
        <v>0.006542050631214059</v>
      </c>
      <c r="L326" s="363">
        <v>1213982</v>
      </c>
      <c r="N326" s="37"/>
      <c r="O326" s="37"/>
      <c r="P326" s="37"/>
      <c r="Q326" s="37"/>
      <c r="R326" s="37"/>
      <c r="S326" s="37"/>
    </row>
    <row r="327" spans="2:19" ht="15" customHeight="1">
      <c r="B327" s="82" t="s">
        <v>523</v>
      </c>
      <c r="C327" s="72">
        <v>4</v>
      </c>
      <c r="D327" s="73" t="s">
        <v>1224</v>
      </c>
      <c r="E327" s="295"/>
      <c r="F327" s="72"/>
      <c r="G327" s="358">
        <f t="shared" si="12"/>
      </c>
      <c r="H327" s="363"/>
      <c r="I327" s="295">
        <v>208150</v>
      </c>
      <c r="J327" s="29">
        <f t="shared" si="13"/>
        <v>23.437992631360856</v>
      </c>
      <c r="K327" s="369">
        <f t="shared" si="14"/>
        <v>0.0028427843955625464</v>
      </c>
      <c r="L327" s="363">
        <v>888088</v>
      </c>
      <c r="N327" s="37"/>
      <c r="O327" s="37"/>
      <c r="P327" s="37"/>
      <c r="Q327" s="37"/>
      <c r="R327" s="37"/>
      <c r="S327" s="37"/>
    </row>
    <row r="328" spans="2:19" ht="15" customHeight="1">
      <c r="B328" s="82" t="s">
        <v>531</v>
      </c>
      <c r="C328" s="72">
        <v>3</v>
      </c>
      <c r="D328" s="73" t="s">
        <v>1225</v>
      </c>
      <c r="E328" s="295">
        <v>493</v>
      </c>
      <c r="F328" s="72" t="s">
        <v>16</v>
      </c>
      <c r="G328" s="358">
        <f aca="true" t="shared" si="15" ref="G328:G391">IF(F328="","",E328/H328*100)</f>
        <v>119.37046004842615</v>
      </c>
      <c r="H328" s="363">
        <v>413</v>
      </c>
      <c r="I328" s="295">
        <v>1007600</v>
      </c>
      <c r="J328" s="29">
        <f aca="true" t="shared" si="16" ref="J328:J391">I328/L328*100</f>
        <v>95.9354083157985</v>
      </c>
      <c r="K328" s="369">
        <f aca="true" t="shared" si="17" ref="K328:K391">I328/7322046664*100</f>
        <v>0.01376117971159655</v>
      </c>
      <c r="L328" s="363">
        <v>1050290</v>
      </c>
      <c r="N328" s="37"/>
      <c r="O328" s="37"/>
      <c r="P328" s="37"/>
      <c r="Q328" s="37"/>
      <c r="R328" s="37"/>
      <c r="S328" s="37"/>
    </row>
    <row r="329" spans="2:19" ht="15" customHeight="1">
      <c r="B329" s="82" t="s">
        <v>533</v>
      </c>
      <c r="C329" s="72">
        <v>3</v>
      </c>
      <c r="D329" s="73" t="s">
        <v>536</v>
      </c>
      <c r="E329" s="295">
        <v>17679</v>
      </c>
      <c r="F329" s="72" t="s">
        <v>16</v>
      </c>
      <c r="G329" s="358">
        <f t="shared" si="15"/>
        <v>98.29311686867564</v>
      </c>
      <c r="H329" s="363">
        <v>17986</v>
      </c>
      <c r="I329" s="295">
        <v>5477265</v>
      </c>
      <c r="J329" s="29">
        <f t="shared" si="16"/>
        <v>93.94501609525979</v>
      </c>
      <c r="K329" s="369">
        <f t="shared" si="17"/>
        <v>0.07480510916339607</v>
      </c>
      <c r="L329" s="363">
        <v>5830288</v>
      </c>
      <c r="N329" s="37"/>
      <c r="O329" s="37"/>
      <c r="P329" s="37"/>
      <c r="Q329" s="37"/>
      <c r="R329" s="37"/>
      <c r="S329" s="37"/>
    </row>
    <row r="330" spans="2:19" ht="15" customHeight="1">
      <c r="B330" s="82" t="s">
        <v>535</v>
      </c>
      <c r="C330" s="72">
        <v>3</v>
      </c>
      <c r="D330" s="73" t="s">
        <v>542</v>
      </c>
      <c r="E330" s="295"/>
      <c r="F330" s="72"/>
      <c r="G330" s="358">
        <f t="shared" si="15"/>
      </c>
      <c r="H330" s="363"/>
      <c r="I330" s="295">
        <v>36011998</v>
      </c>
      <c r="J330" s="29">
        <f t="shared" si="16"/>
        <v>95.62649751655752</v>
      </c>
      <c r="K330" s="369">
        <f t="shared" si="17"/>
        <v>0.4918296707539257</v>
      </c>
      <c r="L330" s="363">
        <v>37659016</v>
      </c>
      <c r="N330" s="37"/>
      <c r="O330" s="37"/>
      <c r="P330" s="37"/>
      <c r="Q330" s="37"/>
      <c r="R330" s="37"/>
      <c r="S330" s="37"/>
    </row>
    <row r="331" spans="2:19" ht="15" customHeight="1">
      <c r="B331" s="82" t="s">
        <v>537</v>
      </c>
      <c r="C331" s="72">
        <v>4</v>
      </c>
      <c r="D331" s="73" t="s">
        <v>548</v>
      </c>
      <c r="E331" s="295"/>
      <c r="F331" s="72"/>
      <c r="G331" s="358">
        <f t="shared" si="15"/>
      </c>
      <c r="H331" s="363"/>
      <c r="I331" s="295">
        <v>24380126</v>
      </c>
      <c r="J331" s="29">
        <f t="shared" si="16"/>
        <v>98.17182694933189</v>
      </c>
      <c r="K331" s="369">
        <f t="shared" si="17"/>
        <v>0.33296873290727225</v>
      </c>
      <c r="L331" s="363">
        <v>24834137</v>
      </c>
      <c r="N331" s="37"/>
      <c r="O331" s="37"/>
      <c r="P331" s="37"/>
      <c r="Q331" s="37"/>
      <c r="R331" s="37"/>
      <c r="S331" s="37"/>
    </row>
    <row r="332" spans="2:19" ht="15" customHeight="1">
      <c r="B332" s="82" t="s">
        <v>1226</v>
      </c>
      <c r="C332" s="72">
        <v>3</v>
      </c>
      <c r="D332" s="73" t="s">
        <v>550</v>
      </c>
      <c r="E332" s="295"/>
      <c r="F332" s="72"/>
      <c r="G332" s="358">
        <f t="shared" si="15"/>
      </c>
      <c r="H332" s="363"/>
      <c r="I332" s="295">
        <v>71690788</v>
      </c>
      <c r="J332" s="29">
        <f t="shared" si="16"/>
        <v>89.55393163546242</v>
      </c>
      <c r="K332" s="369">
        <f t="shared" si="17"/>
        <v>0.9791085920345071</v>
      </c>
      <c r="L332" s="363">
        <v>80053200</v>
      </c>
      <c r="N332" s="37"/>
      <c r="O332" s="37"/>
      <c r="P332" s="37"/>
      <c r="Q332" s="37"/>
      <c r="R332" s="37"/>
      <c r="S332" s="37"/>
    </row>
    <row r="333" spans="2:19" ht="15" customHeight="1">
      <c r="B333" s="82" t="s">
        <v>1227</v>
      </c>
      <c r="C333" s="72">
        <v>4</v>
      </c>
      <c r="D333" s="73" t="s">
        <v>552</v>
      </c>
      <c r="E333" s="295">
        <v>11896068</v>
      </c>
      <c r="F333" s="72" t="s">
        <v>33</v>
      </c>
      <c r="G333" s="358">
        <f t="shared" si="15"/>
        <v>96.02413440137778</v>
      </c>
      <c r="H333" s="363">
        <v>12388623</v>
      </c>
      <c r="I333" s="295">
        <v>32236941</v>
      </c>
      <c r="J333" s="29">
        <f t="shared" si="16"/>
        <v>100.84276767215883</v>
      </c>
      <c r="K333" s="369">
        <f t="shared" si="17"/>
        <v>0.4402722692071606</v>
      </c>
      <c r="L333" s="363">
        <v>31967529</v>
      </c>
      <c r="N333" s="37"/>
      <c r="O333" s="37"/>
      <c r="P333" s="37"/>
      <c r="Q333" s="37"/>
      <c r="R333" s="37"/>
      <c r="S333" s="37"/>
    </row>
    <row r="334" spans="2:19" ht="15" customHeight="1">
      <c r="B334" s="82" t="s">
        <v>1228</v>
      </c>
      <c r="C334" s="72">
        <v>4</v>
      </c>
      <c r="D334" s="73" t="s">
        <v>554</v>
      </c>
      <c r="E334" s="295">
        <v>2017206</v>
      </c>
      <c r="F334" s="72" t="s">
        <v>13</v>
      </c>
      <c r="G334" s="358">
        <f t="shared" si="15"/>
        <v>93.97170422200585</v>
      </c>
      <c r="H334" s="363">
        <v>2146610</v>
      </c>
      <c r="I334" s="295">
        <v>7704408</v>
      </c>
      <c r="J334" s="29">
        <f t="shared" si="16"/>
        <v>75.39739338865249</v>
      </c>
      <c r="K334" s="369">
        <f t="shared" si="17"/>
        <v>0.10522205543813234</v>
      </c>
      <c r="L334" s="363">
        <v>10218401</v>
      </c>
      <c r="N334" s="37"/>
      <c r="O334" s="37"/>
      <c r="P334" s="37"/>
      <c r="Q334" s="37"/>
      <c r="R334" s="37"/>
      <c r="S334" s="37"/>
    </row>
    <row r="335" spans="2:19" ht="15" customHeight="1">
      <c r="B335" s="82" t="s">
        <v>1229</v>
      </c>
      <c r="C335" s="72">
        <v>4</v>
      </c>
      <c r="D335" s="73" t="s">
        <v>1230</v>
      </c>
      <c r="E335" s="295">
        <v>108224</v>
      </c>
      <c r="F335" s="72" t="s">
        <v>33</v>
      </c>
      <c r="G335" s="358">
        <f t="shared" si="15"/>
        <v>54.95528890829783</v>
      </c>
      <c r="H335" s="363">
        <v>196931</v>
      </c>
      <c r="I335" s="295">
        <v>123103</v>
      </c>
      <c r="J335" s="29">
        <f t="shared" si="16"/>
        <v>28.63792862792537</v>
      </c>
      <c r="K335" s="369">
        <f t="shared" si="17"/>
        <v>0.0016812648928510026</v>
      </c>
      <c r="L335" s="363">
        <v>429860</v>
      </c>
      <c r="N335" s="37"/>
      <c r="O335" s="37"/>
      <c r="P335" s="37"/>
      <c r="Q335" s="37"/>
      <c r="R335" s="37"/>
      <c r="S335" s="37"/>
    </row>
    <row r="336" spans="2:19" ht="15" customHeight="1">
      <c r="B336" s="82" t="s">
        <v>541</v>
      </c>
      <c r="C336" s="72">
        <v>3</v>
      </c>
      <c r="D336" s="73" t="s">
        <v>556</v>
      </c>
      <c r="E336" s="295">
        <v>74864041</v>
      </c>
      <c r="F336" s="72" t="s">
        <v>33</v>
      </c>
      <c r="G336" s="358">
        <f t="shared" si="15"/>
        <v>99.2915546679658</v>
      </c>
      <c r="H336" s="363">
        <v>75398196</v>
      </c>
      <c r="I336" s="295">
        <v>27538944</v>
      </c>
      <c r="J336" s="29">
        <f t="shared" si="16"/>
        <v>90.16084506148606</v>
      </c>
      <c r="K336" s="369">
        <f t="shared" si="17"/>
        <v>0.3761099220440587</v>
      </c>
      <c r="L336" s="363">
        <v>30544239</v>
      </c>
      <c r="N336" s="37"/>
      <c r="O336" s="37"/>
      <c r="P336" s="37"/>
      <c r="Q336" s="37"/>
      <c r="R336" s="37"/>
      <c r="S336" s="37"/>
    </row>
    <row r="337" spans="2:19" ht="15" customHeight="1">
      <c r="B337" s="82" t="s">
        <v>543</v>
      </c>
      <c r="C337" s="72">
        <v>4</v>
      </c>
      <c r="D337" s="73" t="s">
        <v>560</v>
      </c>
      <c r="E337" s="295">
        <v>7113613</v>
      </c>
      <c r="F337" s="72" t="s">
        <v>33</v>
      </c>
      <c r="G337" s="358">
        <f t="shared" si="15"/>
        <v>90.10406230058294</v>
      </c>
      <c r="H337" s="363">
        <v>7894886</v>
      </c>
      <c r="I337" s="295">
        <v>9858599</v>
      </c>
      <c r="J337" s="29">
        <f t="shared" si="16"/>
        <v>108.94106721502972</v>
      </c>
      <c r="K337" s="369">
        <f t="shared" si="17"/>
        <v>0.1346426682647539</v>
      </c>
      <c r="L337" s="363">
        <v>9049479</v>
      </c>
      <c r="N337" s="37"/>
      <c r="O337" s="37"/>
      <c r="P337" s="37"/>
      <c r="Q337" s="37"/>
      <c r="R337" s="37"/>
      <c r="S337" s="37"/>
    </row>
    <row r="338" spans="2:19" ht="15" customHeight="1">
      <c r="B338" s="82" t="s">
        <v>549</v>
      </c>
      <c r="C338" s="72">
        <v>3</v>
      </c>
      <c r="D338" s="73" t="s">
        <v>1231</v>
      </c>
      <c r="E338" s="295">
        <v>4516170</v>
      </c>
      <c r="F338" s="72" t="s">
        <v>33</v>
      </c>
      <c r="G338" s="358">
        <f t="shared" si="15"/>
        <v>89.31506860151632</v>
      </c>
      <c r="H338" s="363">
        <v>5056448</v>
      </c>
      <c r="I338" s="295">
        <v>13715284</v>
      </c>
      <c r="J338" s="29">
        <f t="shared" si="16"/>
        <v>90.28071091674921</v>
      </c>
      <c r="K338" s="369">
        <f t="shared" si="17"/>
        <v>0.18731489471971494</v>
      </c>
      <c r="L338" s="363">
        <v>15191821</v>
      </c>
      <c r="N338" s="37"/>
      <c r="O338" s="37"/>
      <c r="P338" s="37"/>
      <c r="Q338" s="37"/>
      <c r="R338" s="37"/>
      <c r="S338" s="37"/>
    </row>
    <row r="339" spans="2:19" ht="15" customHeight="1">
      <c r="B339" s="82" t="s">
        <v>555</v>
      </c>
      <c r="C339" s="72">
        <v>3</v>
      </c>
      <c r="D339" s="73" t="s">
        <v>1232</v>
      </c>
      <c r="E339" s="295">
        <v>19926735</v>
      </c>
      <c r="F339" s="72" t="s">
        <v>33</v>
      </c>
      <c r="G339" s="358">
        <f t="shared" si="15"/>
        <v>100.00474259740768</v>
      </c>
      <c r="H339" s="363">
        <v>19925790</v>
      </c>
      <c r="I339" s="295">
        <v>51602167</v>
      </c>
      <c r="J339" s="29">
        <f t="shared" si="16"/>
        <v>89.912485023056</v>
      </c>
      <c r="K339" s="369">
        <f t="shared" si="17"/>
        <v>0.7047505891175239</v>
      </c>
      <c r="L339" s="363">
        <v>57391548</v>
      </c>
      <c r="N339" s="37"/>
      <c r="O339" s="37"/>
      <c r="P339" s="37"/>
      <c r="Q339" s="37"/>
      <c r="R339" s="37"/>
      <c r="S339" s="37"/>
    </row>
    <row r="340" spans="2:19" ht="15" customHeight="1">
      <c r="B340" s="82" t="s">
        <v>567</v>
      </c>
      <c r="C340" s="72">
        <v>3</v>
      </c>
      <c r="D340" s="73" t="s">
        <v>568</v>
      </c>
      <c r="E340" s="295">
        <v>769854</v>
      </c>
      <c r="F340" s="72" t="s">
        <v>33</v>
      </c>
      <c r="G340" s="358">
        <f t="shared" si="15"/>
        <v>87.39045742255965</v>
      </c>
      <c r="H340" s="363">
        <v>880936</v>
      </c>
      <c r="I340" s="295">
        <v>5663358</v>
      </c>
      <c r="J340" s="29">
        <f t="shared" si="16"/>
        <v>51.10896648914876</v>
      </c>
      <c r="K340" s="369">
        <f t="shared" si="17"/>
        <v>0.07734665264897579</v>
      </c>
      <c r="L340" s="363">
        <v>11080948</v>
      </c>
      <c r="N340" s="37"/>
      <c r="O340" s="37"/>
      <c r="P340" s="37"/>
      <c r="Q340" s="37"/>
      <c r="R340" s="37"/>
      <c r="S340" s="37"/>
    </row>
    <row r="341" spans="2:19" ht="15" customHeight="1">
      <c r="B341" s="82" t="s">
        <v>569</v>
      </c>
      <c r="C341" s="72">
        <v>4</v>
      </c>
      <c r="D341" s="73" t="s">
        <v>570</v>
      </c>
      <c r="E341" s="295">
        <v>95115</v>
      </c>
      <c r="F341" s="72" t="s">
        <v>33</v>
      </c>
      <c r="G341" s="358">
        <f t="shared" si="15"/>
        <v>41.805116033755276</v>
      </c>
      <c r="H341" s="363">
        <v>227520</v>
      </c>
      <c r="I341" s="295">
        <v>774893</v>
      </c>
      <c r="J341" s="29">
        <f t="shared" si="16"/>
        <v>13.391488646165126</v>
      </c>
      <c r="K341" s="369">
        <f t="shared" si="17"/>
        <v>0.010583010947060526</v>
      </c>
      <c r="L341" s="363">
        <v>5786459</v>
      </c>
      <c r="N341" s="37"/>
      <c r="O341" s="37"/>
      <c r="P341" s="37"/>
      <c r="Q341" s="37"/>
      <c r="R341" s="37"/>
      <c r="S341" s="37"/>
    </row>
    <row r="342" spans="2:19" ht="15" customHeight="1">
      <c r="B342" s="199" t="s">
        <v>571</v>
      </c>
      <c r="C342" s="70">
        <v>2</v>
      </c>
      <c r="D342" s="71" t="s">
        <v>572</v>
      </c>
      <c r="E342" s="291"/>
      <c r="F342" s="70"/>
      <c r="G342" s="22">
        <f t="shared" si="15"/>
      </c>
      <c r="H342" s="362"/>
      <c r="I342" s="291">
        <v>958901879</v>
      </c>
      <c r="J342" s="23">
        <f t="shared" si="16"/>
        <v>85.37349832938173</v>
      </c>
      <c r="K342" s="368">
        <f t="shared" si="17"/>
        <v>13.096090792682224</v>
      </c>
      <c r="L342" s="362">
        <v>1123184475</v>
      </c>
      <c r="N342" s="37"/>
      <c r="O342" s="37"/>
      <c r="P342" s="37"/>
      <c r="Q342" s="37"/>
      <c r="R342" s="37"/>
      <c r="S342" s="37"/>
    </row>
    <row r="343" spans="2:19" ht="15" customHeight="1">
      <c r="B343" s="82" t="s">
        <v>573</v>
      </c>
      <c r="C343" s="72">
        <v>3</v>
      </c>
      <c r="D343" s="73" t="s">
        <v>574</v>
      </c>
      <c r="E343" s="295"/>
      <c r="F343" s="72"/>
      <c r="G343" s="358">
        <f t="shared" si="15"/>
      </c>
      <c r="H343" s="363"/>
      <c r="I343" s="295">
        <v>85938003</v>
      </c>
      <c r="J343" s="29">
        <f t="shared" si="16"/>
        <v>93.12204770974199</v>
      </c>
      <c r="K343" s="369">
        <f t="shared" si="17"/>
        <v>1.173688272467967</v>
      </c>
      <c r="L343" s="363">
        <v>92285345</v>
      </c>
      <c r="N343" s="37"/>
      <c r="O343" s="37"/>
      <c r="P343" s="37"/>
      <c r="Q343" s="37"/>
      <c r="R343" s="37"/>
      <c r="S343" s="37"/>
    </row>
    <row r="344" spans="2:19" ht="15" customHeight="1">
      <c r="B344" s="82" t="s">
        <v>575</v>
      </c>
      <c r="C344" s="72">
        <v>4</v>
      </c>
      <c r="D344" s="73" t="s">
        <v>1233</v>
      </c>
      <c r="E344" s="295">
        <v>117504583</v>
      </c>
      <c r="F344" s="72" t="s">
        <v>13</v>
      </c>
      <c r="G344" s="358">
        <f t="shared" si="15"/>
        <v>102.22241834628585</v>
      </c>
      <c r="H344" s="363">
        <v>114949915</v>
      </c>
      <c r="I344" s="295">
        <v>45221931</v>
      </c>
      <c r="J344" s="29">
        <f t="shared" si="16"/>
        <v>91.9289446841095</v>
      </c>
      <c r="K344" s="369">
        <f t="shared" si="17"/>
        <v>0.6176132586308248</v>
      </c>
      <c r="L344" s="363">
        <v>49192266</v>
      </c>
      <c r="N344" s="37"/>
      <c r="O344" s="37"/>
      <c r="P344" s="37"/>
      <c r="Q344" s="37"/>
      <c r="R344" s="37"/>
      <c r="S344" s="37"/>
    </row>
    <row r="345" spans="2:19" ht="15" customHeight="1">
      <c r="B345" s="82" t="s">
        <v>581</v>
      </c>
      <c r="C345" s="72">
        <v>3</v>
      </c>
      <c r="D345" s="73" t="s">
        <v>582</v>
      </c>
      <c r="E345" s="295">
        <v>18516599</v>
      </c>
      <c r="F345" s="72" t="s">
        <v>33</v>
      </c>
      <c r="G345" s="358">
        <f t="shared" si="15"/>
        <v>102.10546840471211</v>
      </c>
      <c r="H345" s="363">
        <v>18134777</v>
      </c>
      <c r="I345" s="295">
        <v>71444677</v>
      </c>
      <c r="J345" s="29">
        <f t="shared" si="16"/>
        <v>87.89605721688268</v>
      </c>
      <c r="K345" s="369">
        <f t="shared" si="17"/>
        <v>0.9757473597002467</v>
      </c>
      <c r="L345" s="363">
        <v>81283142</v>
      </c>
      <c r="N345" s="37"/>
      <c r="O345" s="37"/>
      <c r="P345" s="37"/>
      <c r="Q345" s="37"/>
      <c r="R345" s="37"/>
      <c r="S345" s="37"/>
    </row>
    <row r="346" spans="2:19" ht="15" customHeight="1">
      <c r="B346" s="82" t="s">
        <v>585</v>
      </c>
      <c r="C346" s="72">
        <v>4</v>
      </c>
      <c r="D346" s="73" t="s">
        <v>586</v>
      </c>
      <c r="E346" s="295">
        <v>7028344</v>
      </c>
      <c r="F346" s="72" t="s">
        <v>33</v>
      </c>
      <c r="G346" s="358">
        <f t="shared" si="15"/>
        <v>110.02501428079208</v>
      </c>
      <c r="H346" s="363">
        <v>6387951</v>
      </c>
      <c r="I346" s="295">
        <v>34389742</v>
      </c>
      <c r="J346" s="29">
        <f t="shared" si="16"/>
        <v>87.30627553026393</v>
      </c>
      <c r="K346" s="369">
        <f t="shared" si="17"/>
        <v>0.4696738982705833</v>
      </c>
      <c r="L346" s="363">
        <v>39389771</v>
      </c>
      <c r="N346" s="37"/>
      <c r="O346" s="37"/>
      <c r="P346" s="37"/>
      <c r="Q346" s="37"/>
      <c r="R346" s="37"/>
      <c r="S346" s="37"/>
    </row>
    <row r="347" spans="2:19" ht="15" customHeight="1">
      <c r="B347" s="82" t="s">
        <v>1234</v>
      </c>
      <c r="C347" s="72">
        <v>3</v>
      </c>
      <c r="D347" s="73" t="s">
        <v>588</v>
      </c>
      <c r="E347" s="295">
        <v>97201242</v>
      </c>
      <c r="F347" s="72" t="s">
        <v>33</v>
      </c>
      <c r="G347" s="358">
        <f t="shared" si="15"/>
        <v>100.05023445731749</v>
      </c>
      <c r="H347" s="363">
        <v>97152438</v>
      </c>
      <c r="I347" s="295">
        <v>207954986</v>
      </c>
      <c r="J347" s="29">
        <f t="shared" si="16"/>
        <v>86.60852813124772</v>
      </c>
      <c r="K347" s="369">
        <f t="shared" si="17"/>
        <v>2.8401210145579046</v>
      </c>
      <c r="L347" s="363">
        <v>240109133</v>
      </c>
      <c r="N347" s="37"/>
      <c r="O347" s="37"/>
      <c r="P347" s="37"/>
      <c r="Q347" s="37"/>
      <c r="R347" s="37"/>
      <c r="S347" s="37"/>
    </row>
    <row r="348" spans="2:19" ht="15" customHeight="1">
      <c r="B348" s="82" t="s">
        <v>587</v>
      </c>
      <c r="C348" s="72">
        <v>3</v>
      </c>
      <c r="D348" s="73" t="s">
        <v>1235</v>
      </c>
      <c r="E348" s="295"/>
      <c r="F348" s="72"/>
      <c r="G348" s="358">
        <f t="shared" si="15"/>
      </c>
      <c r="H348" s="363"/>
      <c r="I348" s="295">
        <v>107599148</v>
      </c>
      <c r="J348" s="29">
        <f t="shared" si="16"/>
        <v>85.66619693459558</v>
      </c>
      <c r="K348" s="369">
        <f t="shared" si="17"/>
        <v>1.4695228388672832</v>
      </c>
      <c r="L348" s="363">
        <v>125602807</v>
      </c>
      <c r="N348" s="37"/>
      <c r="O348" s="37"/>
      <c r="P348" s="37"/>
      <c r="Q348" s="37"/>
      <c r="R348" s="37"/>
      <c r="S348" s="37"/>
    </row>
    <row r="349" spans="2:19" ht="15" customHeight="1">
      <c r="B349" s="82" t="s">
        <v>589</v>
      </c>
      <c r="C349" s="72">
        <v>4</v>
      </c>
      <c r="D349" s="73" t="s">
        <v>604</v>
      </c>
      <c r="E349" s="295">
        <v>1344615</v>
      </c>
      <c r="F349" s="72" t="s">
        <v>13</v>
      </c>
      <c r="G349" s="358">
        <f t="shared" si="15"/>
        <v>90.73141008641858</v>
      </c>
      <c r="H349" s="363">
        <v>1481973</v>
      </c>
      <c r="I349" s="295">
        <v>13834587</v>
      </c>
      <c r="J349" s="29">
        <f t="shared" si="16"/>
        <v>65.92409349044591</v>
      </c>
      <c r="K349" s="369">
        <f t="shared" si="17"/>
        <v>0.18894426155490013</v>
      </c>
      <c r="L349" s="363">
        <v>20985631</v>
      </c>
      <c r="N349" s="37"/>
      <c r="O349" s="37"/>
      <c r="P349" s="37"/>
      <c r="Q349" s="37"/>
      <c r="R349" s="37"/>
      <c r="S349" s="37"/>
    </row>
    <row r="350" spans="2:19" ht="15" customHeight="1">
      <c r="B350" s="82" t="s">
        <v>1236</v>
      </c>
      <c r="C350" s="72">
        <v>4</v>
      </c>
      <c r="D350" s="73" t="s">
        <v>600</v>
      </c>
      <c r="E350" s="295">
        <v>1477188</v>
      </c>
      <c r="F350" s="72" t="s">
        <v>13</v>
      </c>
      <c r="G350" s="358">
        <f t="shared" si="15"/>
        <v>102.6648457617047</v>
      </c>
      <c r="H350" s="363">
        <v>1438845</v>
      </c>
      <c r="I350" s="295">
        <v>8835076</v>
      </c>
      <c r="J350" s="29">
        <f t="shared" si="16"/>
        <v>101.02452971113294</v>
      </c>
      <c r="K350" s="369">
        <f t="shared" si="17"/>
        <v>0.12066402203415402</v>
      </c>
      <c r="L350" s="363">
        <v>8745476</v>
      </c>
      <c r="N350" s="37"/>
      <c r="O350" s="37"/>
      <c r="P350" s="37"/>
      <c r="Q350" s="37"/>
      <c r="R350" s="37"/>
      <c r="S350" s="37"/>
    </row>
    <row r="351" spans="2:19" ht="15" customHeight="1">
      <c r="B351" s="82" t="s">
        <v>1237</v>
      </c>
      <c r="C351" s="72">
        <v>4</v>
      </c>
      <c r="D351" s="73" t="s">
        <v>606</v>
      </c>
      <c r="E351" s="295">
        <v>35347703</v>
      </c>
      <c r="F351" s="72" t="s">
        <v>13</v>
      </c>
      <c r="G351" s="358">
        <f t="shared" si="15"/>
        <v>98.65318625843456</v>
      </c>
      <c r="H351" s="363">
        <v>35830270</v>
      </c>
      <c r="I351" s="295">
        <v>31268204</v>
      </c>
      <c r="J351" s="29">
        <f t="shared" si="16"/>
        <v>86.17135912330005</v>
      </c>
      <c r="K351" s="369">
        <f t="shared" si="17"/>
        <v>0.4270418563942656</v>
      </c>
      <c r="L351" s="363">
        <v>36286075</v>
      </c>
      <c r="N351" s="37"/>
      <c r="O351" s="37"/>
      <c r="P351" s="37"/>
      <c r="Q351" s="37"/>
      <c r="R351" s="37"/>
      <c r="S351" s="37"/>
    </row>
    <row r="352" spans="2:19" ht="15" customHeight="1">
      <c r="B352" s="82" t="s">
        <v>1238</v>
      </c>
      <c r="C352" s="72">
        <v>4</v>
      </c>
      <c r="D352" s="73" t="s">
        <v>1239</v>
      </c>
      <c r="E352" s="295">
        <v>591605</v>
      </c>
      <c r="F352" s="72" t="s">
        <v>33</v>
      </c>
      <c r="G352" s="358">
        <f t="shared" si="15"/>
        <v>117.67988001368543</v>
      </c>
      <c r="H352" s="363">
        <v>502724</v>
      </c>
      <c r="I352" s="295">
        <v>6398818</v>
      </c>
      <c r="J352" s="29">
        <f t="shared" si="16"/>
        <v>105.97633078275162</v>
      </c>
      <c r="K352" s="369">
        <f t="shared" si="17"/>
        <v>0.08739111198868481</v>
      </c>
      <c r="L352" s="363">
        <v>6037969</v>
      </c>
      <c r="N352" s="37"/>
      <c r="O352" s="37"/>
      <c r="P352" s="37"/>
      <c r="Q352" s="37"/>
      <c r="R352" s="37"/>
      <c r="S352" s="37"/>
    </row>
    <row r="353" spans="2:19" ht="15" customHeight="1">
      <c r="B353" s="82" t="s">
        <v>593</v>
      </c>
      <c r="C353" s="72">
        <v>3</v>
      </c>
      <c r="D353" s="73" t="s">
        <v>610</v>
      </c>
      <c r="E353" s="295"/>
      <c r="F353" s="72"/>
      <c r="G353" s="358">
        <f t="shared" si="15"/>
      </c>
      <c r="H353" s="363"/>
      <c r="I353" s="295">
        <v>83720181</v>
      </c>
      <c r="J353" s="29">
        <f t="shared" si="16"/>
        <v>80.11766687484902</v>
      </c>
      <c r="K353" s="369">
        <f t="shared" si="17"/>
        <v>1.1433986266657314</v>
      </c>
      <c r="L353" s="363">
        <v>104496529</v>
      </c>
      <c r="N353" s="37"/>
      <c r="O353" s="37"/>
      <c r="P353" s="37"/>
      <c r="Q353" s="37"/>
      <c r="R353" s="37"/>
      <c r="S353" s="37"/>
    </row>
    <row r="354" spans="2:19" ht="15" customHeight="1">
      <c r="B354" s="82" t="s">
        <v>595</v>
      </c>
      <c r="C354" s="72">
        <v>3</v>
      </c>
      <c r="D354" s="73" t="s">
        <v>612</v>
      </c>
      <c r="E354" s="295"/>
      <c r="F354" s="72"/>
      <c r="G354" s="358">
        <f t="shared" si="15"/>
      </c>
      <c r="H354" s="363"/>
      <c r="I354" s="295">
        <v>60690037</v>
      </c>
      <c r="J354" s="29">
        <f t="shared" si="16"/>
        <v>90.01295123766026</v>
      </c>
      <c r="K354" s="369">
        <f t="shared" si="17"/>
        <v>0.8288671157805121</v>
      </c>
      <c r="L354" s="363">
        <v>67423672</v>
      </c>
      <c r="N354" s="37"/>
      <c r="O354" s="37"/>
      <c r="P354" s="37"/>
      <c r="Q354" s="37"/>
      <c r="R354" s="37"/>
      <c r="S354" s="37"/>
    </row>
    <row r="355" spans="2:19" ht="15" customHeight="1">
      <c r="B355" s="82" t="s">
        <v>597</v>
      </c>
      <c r="C355" s="72">
        <v>4</v>
      </c>
      <c r="D355" s="73" t="s">
        <v>614</v>
      </c>
      <c r="E355" s="295">
        <v>8760263</v>
      </c>
      <c r="F355" s="72" t="s">
        <v>33</v>
      </c>
      <c r="G355" s="358">
        <f t="shared" si="15"/>
        <v>111.69789991301596</v>
      </c>
      <c r="H355" s="363">
        <v>7842818</v>
      </c>
      <c r="I355" s="295">
        <v>4982318</v>
      </c>
      <c r="J355" s="29">
        <f t="shared" si="16"/>
        <v>99.1963063580535</v>
      </c>
      <c r="K355" s="369">
        <f t="shared" si="17"/>
        <v>0.06804542812457552</v>
      </c>
      <c r="L355" s="363">
        <v>5022685</v>
      </c>
      <c r="N355" s="37"/>
      <c r="O355" s="37"/>
      <c r="P355" s="37"/>
      <c r="Q355" s="37"/>
      <c r="R355" s="37"/>
      <c r="S355" s="37"/>
    </row>
    <row r="356" spans="2:19" ht="15" customHeight="1">
      <c r="B356" s="82" t="s">
        <v>599</v>
      </c>
      <c r="C356" s="72">
        <v>4</v>
      </c>
      <c r="D356" s="73" t="s">
        <v>616</v>
      </c>
      <c r="E356" s="295">
        <v>4944277</v>
      </c>
      <c r="F356" s="72" t="s">
        <v>33</v>
      </c>
      <c r="G356" s="358">
        <f t="shared" si="15"/>
        <v>104.75114310907874</v>
      </c>
      <c r="H356" s="363">
        <v>4720022</v>
      </c>
      <c r="I356" s="295">
        <v>3861274</v>
      </c>
      <c r="J356" s="29">
        <f t="shared" si="16"/>
        <v>89.29264936147914</v>
      </c>
      <c r="K356" s="369">
        <f t="shared" si="17"/>
        <v>0.05273490018828429</v>
      </c>
      <c r="L356" s="363">
        <v>4324291</v>
      </c>
      <c r="N356" s="37"/>
      <c r="O356" s="37"/>
      <c r="P356" s="37"/>
      <c r="Q356" s="37"/>
      <c r="R356" s="37"/>
      <c r="S356" s="37"/>
    </row>
    <row r="357" spans="2:19" ht="15" customHeight="1">
      <c r="B357" s="82" t="s">
        <v>1240</v>
      </c>
      <c r="C357" s="72">
        <v>4</v>
      </c>
      <c r="D357" s="73" t="s">
        <v>618</v>
      </c>
      <c r="E357" s="295">
        <v>1534028</v>
      </c>
      <c r="F357" s="72" t="s">
        <v>33</v>
      </c>
      <c r="G357" s="358">
        <f t="shared" si="15"/>
        <v>103.95735522135601</v>
      </c>
      <c r="H357" s="363">
        <v>1475632</v>
      </c>
      <c r="I357" s="295">
        <v>2765911</v>
      </c>
      <c r="J357" s="29">
        <f t="shared" si="16"/>
        <v>89.00853975279544</v>
      </c>
      <c r="K357" s="369">
        <f t="shared" si="17"/>
        <v>0.03777510752012875</v>
      </c>
      <c r="L357" s="363">
        <v>3107467</v>
      </c>
      <c r="N357" s="37"/>
      <c r="O357" s="37"/>
      <c r="P357" s="37"/>
      <c r="Q357" s="37"/>
      <c r="R357" s="37"/>
      <c r="S357" s="37"/>
    </row>
    <row r="358" spans="2:19" ht="15" customHeight="1">
      <c r="B358" s="82" t="s">
        <v>1241</v>
      </c>
      <c r="C358" s="72">
        <v>4</v>
      </c>
      <c r="D358" s="73" t="s">
        <v>620</v>
      </c>
      <c r="E358" s="295">
        <v>1863272</v>
      </c>
      <c r="F358" s="72" t="s">
        <v>33</v>
      </c>
      <c r="G358" s="358">
        <f t="shared" si="15"/>
        <v>115.84558663524847</v>
      </c>
      <c r="H358" s="363">
        <v>1608410</v>
      </c>
      <c r="I358" s="295">
        <v>1028837</v>
      </c>
      <c r="J358" s="29">
        <f t="shared" si="16"/>
        <v>104.79206835684653</v>
      </c>
      <c r="K358" s="369">
        <f t="shared" si="17"/>
        <v>0.014051221567030429</v>
      </c>
      <c r="L358" s="363">
        <v>981789</v>
      </c>
      <c r="N358" s="37"/>
      <c r="O358" s="37"/>
      <c r="P358" s="37"/>
      <c r="Q358" s="37"/>
      <c r="R358" s="37"/>
      <c r="S358" s="37"/>
    </row>
    <row r="359" spans="2:19" ht="15" customHeight="1">
      <c r="B359" s="82" t="s">
        <v>601</v>
      </c>
      <c r="C359" s="72">
        <v>3</v>
      </c>
      <c r="D359" s="73" t="s">
        <v>626</v>
      </c>
      <c r="E359" s="295"/>
      <c r="F359" s="72"/>
      <c r="G359" s="358">
        <f t="shared" si="15"/>
      </c>
      <c r="H359" s="363"/>
      <c r="I359" s="295">
        <v>141303782</v>
      </c>
      <c r="J359" s="29">
        <f t="shared" si="16"/>
        <v>70.71838679191657</v>
      </c>
      <c r="K359" s="369">
        <f t="shared" si="17"/>
        <v>1.9298399543769968</v>
      </c>
      <c r="L359" s="363">
        <v>199811942</v>
      </c>
      <c r="N359" s="37"/>
      <c r="O359" s="37"/>
      <c r="P359" s="37"/>
      <c r="Q359" s="37"/>
      <c r="R359" s="37"/>
      <c r="S359" s="37"/>
    </row>
    <row r="360" spans="2:19" ht="15" customHeight="1">
      <c r="B360" s="82" t="s">
        <v>603</v>
      </c>
      <c r="C360" s="72">
        <v>4</v>
      </c>
      <c r="D360" s="73" t="s">
        <v>1242</v>
      </c>
      <c r="E360" s="295">
        <v>21727460</v>
      </c>
      <c r="F360" s="72" t="s">
        <v>13</v>
      </c>
      <c r="G360" s="358">
        <f t="shared" si="15"/>
        <v>76.85451497540085</v>
      </c>
      <c r="H360" s="363">
        <v>28270896</v>
      </c>
      <c r="I360" s="295">
        <v>1244028</v>
      </c>
      <c r="J360" s="29">
        <f t="shared" si="16"/>
        <v>99.31344341656101</v>
      </c>
      <c r="K360" s="369">
        <f t="shared" si="17"/>
        <v>0.016990167600494276</v>
      </c>
      <c r="L360" s="363">
        <v>1252628</v>
      </c>
      <c r="N360" s="37"/>
      <c r="O360" s="37"/>
      <c r="P360" s="37"/>
      <c r="Q360" s="37"/>
      <c r="R360" s="37"/>
      <c r="S360" s="37"/>
    </row>
    <row r="361" spans="2:19" ht="15" customHeight="1">
      <c r="B361" s="82" t="s">
        <v>1243</v>
      </c>
      <c r="C361" s="72">
        <v>4</v>
      </c>
      <c r="D361" s="73" t="s">
        <v>632</v>
      </c>
      <c r="E361" s="295">
        <v>618672053</v>
      </c>
      <c r="F361" s="72" t="s">
        <v>13</v>
      </c>
      <c r="G361" s="358">
        <f t="shared" si="15"/>
        <v>99.04552446799761</v>
      </c>
      <c r="H361" s="363">
        <v>624634032</v>
      </c>
      <c r="I361" s="295">
        <v>96034088</v>
      </c>
      <c r="J361" s="29">
        <f t="shared" si="16"/>
        <v>68.13329659887286</v>
      </c>
      <c r="K361" s="369">
        <f t="shared" si="17"/>
        <v>1.3115743781334632</v>
      </c>
      <c r="L361" s="363">
        <v>140950303</v>
      </c>
      <c r="N361" s="37"/>
      <c r="O361" s="37"/>
      <c r="P361" s="37"/>
      <c r="Q361" s="37"/>
      <c r="R361" s="37"/>
      <c r="S361" s="37"/>
    </row>
    <row r="362" spans="2:19" ht="15" customHeight="1">
      <c r="B362" s="82" t="s">
        <v>607</v>
      </c>
      <c r="C362" s="72">
        <v>3</v>
      </c>
      <c r="D362" s="73" t="s">
        <v>636</v>
      </c>
      <c r="E362" s="295"/>
      <c r="F362" s="72"/>
      <c r="G362" s="358">
        <f t="shared" si="15"/>
      </c>
      <c r="H362" s="363"/>
      <c r="I362" s="295">
        <v>72945716</v>
      </c>
      <c r="J362" s="29">
        <f t="shared" si="16"/>
        <v>104.36148466228144</v>
      </c>
      <c r="K362" s="369">
        <f t="shared" si="17"/>
        <v>0.9962476251162008</v>
      </c>
      <c r="L362" s="363">
        <v>69897162</v>
      </c>
      <c r="N362" s="37"/>
      <c r="O362" s="37"/>
      <c r="P362" s="37"/>
      <c r="Q362" s="37"/>
      <c r="R362" s="37"/>
      <c r="S362" s="37"/>
    </row>
    <row r="363" spans="2:19" ht="15" customHeight="1">
      <c r="B363" s="82" t="s">
        <v>609</v>
      </c>
      <c r="C363" s="72">
        <v>3</v>
      </c>
      <c r="D363" s="73" t="s">
        <v>1244</v>
      </c>
      <c r="E363" s="295">
        <v>508332</v>
      </c>
      <c r="F363" s="72" t="s">
        <v>33</v>
      </c>
      <c r="G363" s="358">
        <f t="shared" si="15"/>
        <v>90.87954346765066</v>
      </c>
      <c r="H363" s="363">
        <v>559347</v>
      </c>
      <c r="I363" s="295">
        <v>1831627</v>
      </c>
      <c r="J363" s="29">
        <f t="shared" si="16"/>
        <v>87.75993154097958</v>
      </c>
      <c r="K363" s="369">
        <f t="shared" si="17"/>
        <v>0.025015232544275956</v>
      </c>
      <c r="L363" s="363">
        <v>2087088</v>
      </c>
      <c r="N363" s="37"/>
      <c r="O363" s="37"/>
      <c r="P363" s="37"/>
      <c r="Q363" s="37"/>
      <c r="R363" s="37"/>
      <c r="S363" s="37"/>
    </row>
    <row r="364" spans="2:19" ht="15" customHeight="1">
      <c r="B364" s="199" t="s">
        <v>646</v>
      </c>
      <c r="C364" s="70">
        <v>2</v>
      </c>
      <c r="D364" s="71" t="s">
        <v>647</v>
      </c>
      <c r="E364" s="291"/>
      <c r="F364" s="70"/>
      <c r="G364" s="22">
        <f t="shared" si="15"/>
      </c>
      <c r="H364" s="362"/>
      <c r="I364" s="291">
        <v>940587633</v>
      </c>
      <c r="J364" s="23">
        <f t="shared" si="16"/>
        <v>99.59164685562543</v>
      </c>
      <c r="K364" s="368">
        <f t="shared" si="17"/>
        <v>12.845966109783863</v>
      </c>
      <c r="L364" s="362">
        <v>944444301</v>
      </c>
      <c r="N364" s="37"/>
      <c r="O364" s="37"/>
      <c r="P364" s="37"/>
      <c r="Q364" s="37"/>
      <c r="R364" s="37"/>
      <c r="S364" s="37"/>
    </row>
    <row r="365" spans="2:19" ht="15" customHeight="1">
      <c r="B365" s="82" t="s">
        <v>648</v>
      </c>
      <c r="C365" s="72">
        <v>3</v>
      </c>
      <c r="D365" s="73" t="s">
        <v>655</v>
      </c>
      <c r="E365" s="295">
        <v>188590</v>
      </c>
      <c r="F365" s="72" t="s">
        <v>13</v>
      </c>
      <c r="G365" s="358">
        <f t="shared" si="15"/>
        <v>100.35973902955608</v>
      </c>
      <c r="H365" s="363">
        <v>187914</v>
      </c>
      <c r="I365" s="295">
        <v>570467749</v>
      </c>
      <c r="J365" s="29">
        <f t="shared" si="16"/>
        <v>104.30903614001923</v>
      </c>
      <c r="K365" s="369">
        <f t="shared" si="17"/>
        <v>7.791096877390783</v>
      </c>
      <c r="L365" s="363">
        <v>546901563</v>
      </c>
      <c r="N365" s="37"/>
      <c r="O365" s="37"/>
      <c r="P365" s="37"/>
      <c r="Q365" s="37"/>
      <c r="R365" s="37"/>
      <c r="S365" s="37"/>
    </row>
    <row r="366" spans="2:19" ht="15" customHeight="1">
      <c r="B366" s="323" t="s">
        <v>650</v>
      </c>
      <c r="C366" s="324">
        <v>4</v>
      </c>
      <c r="D366" s="325" t="s">
        <v>657</v>
      </c>
      <c r="E366" s="295">
        <v>173599</v>
      </c>
      <c r="F366" s="72" t="s">
        <v>13</v>
      </c>
      <c r="G366" s="358">
        <f t="shared" si="15"/>
        <v>100.00633684356062</v>
      </c>
      <c r="H366" s="363">
        <v>173588</v>
      </c>
      <c r="I366" s="295">
        <v>549932736</v>
      </c>
      <c r="J366" s="29">
        <f t="shared" si="16"/>
        <v>104.48575145994043</v>
      </c>
      <c r="K366" s="369">
        <f t="shared" si="17"/>
        <v>7.510642327695496</v>
      </c>
      <c r="L366" s="363">
        <v>526323186</v>
      </c>
      <c r="N366" s="37"/>
      <c r="O366" s="37"/>
      <c r="P366" s="37"/>
      <c r="Q366" s="37"/>
      <c r="R366" s="37"/>
      <c r="S366" s="37"/>
    </row>
    <row r="367" spans="2:19" ht="15" customHeight="1">
      <c r="B367" s="82" t="s">
        <v>654</v>
      </c>
      <c r="C367" s="72">
        <v>3</v>
      </c>
      <c r="D367" s="73" t="s">
        <v>669</v>
      </c>
      <c r="E367" s="295">
        <v>164902745</v>
      </c>
      <c r="F367" s="72" t="s">
        <v>33</v>
      </c>
      <c r="G367" s="358">
        <f t="shared" si="15"/>
        <v>99.35912263583302</v>
      </c>
      <c r="H367" s="363">
        <v>165966386</v>
      </c>
      <c r="I367" s="295">
        <v>170277687</v>
      </c>
      <c r="J367" s="29">
        <f t="shared" si="16"/>
        <v>91.97078819447401</v>
      </c>
      <c r="K367" s="369">
        <f t="shared" si="17"/>
        <v>2.3255476892437352</v>
      </c>
      <c r="L367" s="363">
        <v>185143229</v>
      </c>
      <c r="N367" s="37"/>
      <c r="O367" s="37"/>
      <c r="P367" s="37"/>
      <c r="Q367" s="37"/>
      <c r="R367" s="37"/>
      <c r="S367" s="37"/>
    </row>
    <row r="368" spans="2:19" ht="15" customHeight="1">
      <c r="B368" s="82" t="s">
        <v>1245</v>
      </c>
      <c r="C368" s="72">
        <v>3</v>
      </c>
      <c r="D368" s="73" t="s">
        <v>671</v>
      </c>
      <c r="E368" s="295"/>
      <c r="F368" s="72"/>
      <c r="G368" s="358">
        <f t="shared" si="15"/>
      </c>
      <c r="H368" s="363"/>
      <c r="I368" s="295">
        <v>7869324</v>
      </c>
      <c r="J368" s="29">
        <f t="shared" si="16"/>
        <v>84.93626804173783</v>
      </c>
      <c r="K368" s="369">
        <f t="shared" si="17"/>
        <v>0.10747437651129398</v>
      </c>
      <c r="L368" s="363">
        <v>9264975</v>
      </c>
      <c r="N368" s="37"/>
      <c r="O368" s="37"/>
      <c r="P368" s="37"/>
      <c r="Q368" s="37"/>
      <c r="R368" s="37"/>
      <c r="S368" s="37"/>
    </row>
    <row r="369" spans="2:19" ht="15" customHeight="1">
      <c r="B369" s="82" t="s">
        <v>1246</v>
      </c>
      <c r="C369" s="72">
        <v>4</v>
      </c>
      <c r="D369" s="73" t="s">
        <v>673</v>
      </c>
      <c r="E369" s="295">
        <v>24241</v>
      </c>
      <c r="F369" s="72" t="s">
        <v>13</v>
      </c>
      <c r="G369" s="358">
        <f t="shared" si="15"/>
        <v>96.7975082857485</v>
      </c>
      <c r="H369" s="363">
        <v>25043</v>
      </c>
      <c r="I369" s="295">
        <v>3321560</v>
      </c>
      <c r="J369" s="29">
        <f t="shared" si="16"/>
        <v>85.96746003420002</v>
      </c>
      <c r="K369" s="369">
        <f t="shared" si="17"/>
        <v>0.04536381905800976</v>
      </c>
      <c r="L369" s="363">
        <v>3863741</v>
      </c>
      <c r="N369" s="37"/>
      <c r="O369" s="37"/>
      <c r="P369" s="37"/>
      <c r="Q369" s="37"/>
      <c r="R369" s="37"/>
      <c r="S369" s="37"/>
    </row>
    <row r="370" spans="2:19" ht="15" customHeight="1">
      <c r="B370" s="82" t="s">
        <v>668</v>
      </c>
      <c r="C370" s="72">
        <v>3</v>
      </c>
      <c r="D370" s="73" t="s">
        <v>679</v>
      </c>
      <c r="E370" s="295">
        <v>2892</v>
      </c>
      <c r="F370" s="72" t="s">
        <v>16</v>
      </c>
      <c r="G370" s="358">
        <f t="shared" si="15"/>
        <v>97.01442468970144</v>
      </c>
      <c r="H370" s="363">
        <v>2981</v>
      </c>
      <c r="I370" s="295">
        <v>154414720</v>
      </c>
      <c r="J370" s="29">
        <f t="shared" si="16"/>
        <v>91.10183251094628</v>
      </c>
      <c r="K370" s="369">
        <f t="shared" si="17"/>
        <v>2.108901063949843</v>
      </c>
      <c r="L370" s="363">
        <v>169496832</v>
      </c>
      <c r="N370" s="37"/>
      <c r="O370" s="37"/>
      <c r="P370" s="37"/>
      <c r="Q370" s="37"/>
      <c r="R370" s="37"/>
      <c r="S370" s="37"/>
    </row>
    <row r="371" spans="2:19" ht="15" customHeight="1">
      <c r="B371" s="82" t="s">
        <v>670</v>
      </c>
      <c r="C371" s="72">
        <v>3</v>
      </c>
      <c r="D371" s="73" t="s">
        <v>683</v>
      </c>
      <c r="E371" s="295">
        <v>5647</v>
      </c>
      <c r="F371" s="72" t="s">
        <v>13</v>
      </c>
      <c r="G371" s="358">
        <f t="shared" si="15"/>
        <v>238.9758781210326</v>
      </c>
      <c r="H371" s="363">
        <v>2363</v>
      </c>
      <c r="I371" s="295">
        <v>7815944</v>
      </c>
      <c r="J371" s="29">
        <f t="shared" si="16"/>
        <v>2164.098304371421</v>
      </c>
      <c r="K371" s="369">
        <f t="shared" si="17"/>
        <v>0.10674534537492536</v>
      </c>
      <c r="L371" s="363">
        <v>361164</v>
      </c>
      <c r="N371" s="37"/>
      <c r="O371" s="37"/>
      <c r="P371" s="37"/>
      <c r="Q371" s="37"/>
      <c r="R371" s="37"/>
      <c r="S371" s="37"/>
    </row>
    <row r="372" spans="2:19" ht="15" customHeight="1">
      <c r="B372" s="82" t="s">
        <v>672</v>
      </c>
      <c r="C372" s="72">
        <v>4</v>
      </c>
      <c r="D372" s="73" t="s">
        <v>685</v>
      </c>
      <c r="E372" s="295">
        <v>5</v>
      </c>
      <c r="F372" s="72" t="s">
        <v>13</v>
      </c>
      <c r="G372" s="358" t="s">
        <v>1300</v>
      </c>
      <c r="H372" s="363">
        <v>0</v>
      </c>
      <c r="I372" s="295">
        <v>7512965</v>
      </c>
      <c r="J372" s="29" t="s">
        <v>1300</v>
      </c>
      <c r="K372" s="369">
        <f t="shared" si="17"/>
        <v>0.1026074449503126</v>
      </c>
      <c r="L372" s="363">
        <v>0</v>
      </c>
      <c r="N372" s="37"/>
      <c r="O372" s="37"/>
      <c r="P372" s="37"/>
      <c r="Q372" s="37"/>
      <c r="R372" s="37"/>
      <c r="S372" s="37"/>
    </row>
    <row r="373" spans="2:19" ht="15" customHeight="1">
      <c r="B373" s="82" t="s">
        <v>1303</v>
      </c>
      <c r="C373" s="72">
        <v>5</v>
      </c>
      <c r="D373" s="73" t="s">
        <v>687</v>
      </c>
      <c r="E373" s="295">
        <v>2</v>
      </c>
      <c r="F373" s="72" t="s">
        <v>13</v>
      </c>
      <c r="G373" s="358" t="s">
        <v>1300</v>
      </c>
      <c r="H373" s="363"/>
      <c r="I373" s="295">
        <v>7465462</v>
      </c>
      <c r="J373" s="29" t="s">
        <v>1300</v>
      </c>
      <c r="K373" s="369">
        <f t="shared" si="17"/>
        <v>0.10195867825733922</v>
      </c>
      <c r="L373" s="363"/>
      <c r="N373" s="37"/>
      <c r="O373" s="37"/>
      <c r="P373" s="37"/>
      <c r="Q373" s="37"/>
      <c r="R373" s="37"/>
      <c r="S373" s="37"/>
    </row>
    <row r="374" spans="2:19" ht="15" customHeight="1">
      <c r="B374" s="82" t="s">
        <v>1247</v>
      </c>
      <c r="C374" s="72">
        <v>5</v>
      </c>
      <c r="D374" s="81" t="s">
        <v>1248</v>
      </c>
      <c r="E374" s="295">
        <v>3</v>
      </c>
      <c r="F374" s="72" t="s">
        <v>13</v>
      </c>
      <c r="G374" s="358" t="s">
        <v>1300</v>
      </c>
      <c r="H374" s="363">
        <v>0</v>
      </c>
      <c r="I374" s="295">
        <v>47503</v>
      </c>
      <c r="J374" s="29" t="s">
        <v>1300</v>
      </c>
      <c r="K374" s="369">
        <f t="shared" si="17"/>
        <v>0.0006487666929733733</v>
      </c>
      <c r="L374" s="363">
        <v>0</v>
      </c>
      <c r="N374" s="37"/>
      <c r="O374" s="37"/>
      <c r="P374" s="37"/>
      <c r="Q374" s="37"/>
      <c r="R374" s="37"/>
      <c r="S374" s="37"/>
    </row>
    <row r="375" spans="2:19" ht="15" customHeight="1">
      <c r="B375" s="82" t="s">
        <v>674</v>
      </c>
      <c r="C375" s="72">
        <v>3</v>
      </c>
      <c r="D375" s="73" t="s">
        <v>1249</v>
      </c>
      <c r="E375" s="295">
        <v>982047</v>
      </c>
      <c r="F375" s="72" t="s">
        <v>13</v>
      </c>
      <c r="G375" s="358">
        <f t="shared" si="15"/>
        <v>94.44448718713154</v>
      </c>
      <c r="H375" s="363">
        <v>1039814</v>
      </c>
      <c r="I375" s="295">
        <v>10370496</v>
      </c>
      <c r="J375" s="29">
        <f t="shared" si="16"/>
        <v>78.96561664932857</v>
      </c>
      <c r="K375" s="370">
        <f t="shared" si="17"/>
        <v>0.14163384195553114</v>
      </c>
      <c r="L375" s="363">
        <v>13132926</v>
      </c>
      <c r="N375" s="37"/>
      <c r="O375" s="37"/>
      <c r="P375" s="37"/>
      <c r="Q375" s="37"/>
      <c r="R375" s="37"/>
      <c r="S375" s="37"/>
    </row>
    <row r="376" spans="2:19" ht="15" customHeight="1">
      <c r="B376" s="198" t="s">
        <v>690</v>
      </c>
      <c r="C376" s="68">
        <v>1</v>
      </c>
      <c r="D376" s="69" t="s">
        <v>691</v>
      </c>
      <c r="E376" s="287"/>
      <c r="F376" s="68"/>
      <c r="G376" s="18">
        <f t="shared" si="15"/>
      </c>
      <c r="H376" s="361"/>
      <c r="I376" s="287">
        <v>794265992</v>
      </c>
      <c r="J376" s="19">
        <f t="shared" si="16"/>
        <v>88.54739837992616</v>
      </c>
      <c r="K376" s="367">
        <f t="shared" si="17"/>
        <v>10.847595330211897</v>
      </c>
      <c r="L376" s="361">
        <v>896995289</v>
      </c>
      <c r="N376" s="37"/>
      <c r="O376" s="37"/>
      <c r="P376" s="37"/>
      <c r="Q376" s="37"/>
      <c r="R376" s="37"/>
      <c r="S376" s="37"/>
    </row>
    <row r="377" spans="2:19" ht="15" customHeight="1">
      <c r="B377" s="199" t="s">
        <v>692</v>
      </c>
      <c r="C377" s="70">
        <v>2</v>
      </c>
      <c r="D377" s="71" t="s">
        <v>693</v>
      </c>
      <c r="E377" s="291">
        <v>3792672</v>
      </c>
      <c r="F377" s="70" t="s">
        <v>33</v>
      </c>
      <c r="G377" s="22">
        <f t="shared" si="15"/>
        <v>109.78229501021934</v>
      </c>
      <c r="H377" s="362">
        <v>3454721</v>
      </c>
      <c r="I377" s="291">
        <v>7772480</v>
      </c>
      <c r="J377" s="23">
        <f t="shared" si="16"/>
        <v>93.48434396313297</v>
      </c>
      <c r="K377" s="368">
        <f t="shared" si="17"/>
        <v>0.1061517408542973</v>
      </c>
      <c r="L377" s="362">
        <v>8314205</v>
      </c>
      <c r="N377" s="37"/>
      <c r="O377" s="37"/>
      <c r="P377" s="37"/>
      <c r="Q377" s="37"/>
      <c r="R377" s="37"/>
      <c r="S377" s="37"/>
    </row>
    <row r="378" spans="2:19" ht="15" customHeight="1">
      <c r="B378" s="199" t="s">
        <v>694</v>
      </c>
      <c r="C378" s="70">
        <v>2</v>
      </c>
      <c r="D378" s="71" t="s">
        <v>695</v>
      </c>
      <c r="E378" s="291">
        <v>191091881</v>
      </c>
      <c r="F378" s="70" t="s">
        <v>33</v>
      </c>
      <c r="G378" s="22">
        <f t="shared" si="15"/>
        <v>92.81526527535578</v>
      </c>
      <c r="H378" s="362">
        <v>205884108</v>
      </c>
      <c r="I378" s="291">
        <v>112416820</v>
      </c>
      <c r="J378" s="23">
        <f t="shared" si="16"/>
        <v>82.15076644222084</v>
      </c>
      <c r="K378" s="368">
        <f t="shared" si="17"/>
        <v>1.535319633412268</v>
      </c>
      <c r="L378" s="362">
        <v>136842083</v>
      </c>
      <c r="N378" s="37"/>
      <c r="O378" s="37"/>
      <c r="P378" s="37"/>
      <c r="Q378" s="37"/>
      <c r="R378" s="37"/>
      <c r="S378" s="37"/>
    </row>
    <row r="379" spans="2:19" ht="15" customHeight="1">
      <c r="B379" s="199" t="s">
        <v>698</v>
      </c>
      <c r="C379" s="70">
        <v>2</v>
      </c>
      <c r="D379" s="71" t="s">
        <v>699</v>
      </c>
      <c r="E379" s="291">
        <v>13036265</v>
      </c>
      <c r="F379" s="70" t="s">
        <v>33</v>
      </c>
      <c r="G379" s="22">
        <f t="shared" si="15"/>
        <v>98.65239601033483</v>
      </c>
      <c r="H379" s="362">
        <v>13214342</v>
      </c>
      <c r="I379" s="291">
        <v>21563127</v>
      </c>
      <c r="J379" s="23">
        <f t="shared" si="16"/>
        <v>88.86994471450734</v>
      </c>
      <c r="K379" s="368">
        <f t="shared" si="17"/>
        <v>0.29449589697397754</v>
      </c>
      <c r="L379" s="362">
        <v>24263689</v>
      </c>
      <c r="N379" s="37"/>
      <c r="O379" s="37"/>
      <c r="P379" s="37"/>
      <c r="Q379" s="37"/>
      <c r="R379" s="37"/>
      <c r="S379" s="37"/>
    </row>
    <row r="380" spans="2:19" ht="15" customHeight="1">
      <c r="B380" s="199" t="s">
        <v>700</v>
      </c>
      <c r="C380" s="70">
        <v>2</v>
      </c>
      <c r="D380" s="71" t="s">
        <v>701</v>
      </c>
      <c r="E380" s="291"/>
      <c r="F380" s="70"/>
      <c r="G380" s="22">
        <f t="shared" si="15"/>
      </c>
      <c r="H380" s="362"/>
      <c r="I380" s="291">
        <v>375095548</v>
      </c>
      <c r="J380" s="23">
        <f t="shared" si="16"/>
        <v>93.51640803995258</v>
      </c>
      <c r="K380" s="368">
        <f t="shared" si="17"/>
        <v>5.122823784287207</v>
      </c>
      <c r="L380" s="362">
        <v>401101321</v>
      </c>
      <c r="N380" s="37"/>
      <c r="O380" s="37"/>
      <c r="P380" s="37"/>
      <c r="Q380" s="37"/>
      <c r="R380" s="37"/>
      <c r="S380" s="37"/>
    </row>
    <row r="381" spans="2:19" ht="15" customHeight="1">
      <c r="B381" s="82" t="s">
        <v>702</v>
      </c>
      <c r="C381" s="72">
        <v>3</v>
      </c>
      <c r="D381" s="73" t="s">
        <v>1250</v>
      </c>
      <c r="E381" s="295">
        <v>13870008</v>
      </c>
      <c r="F381" s="72" t="s">
        <v>704</v>
      </c>
      <c r="G381" s="358">
        <f t="shared" si="15"/>
        <v>103.70797287294099</v>
      </c>
      <c r="H381" s="363">
        <v>13374100</v>
      </c>
      <c r="I381" s="295">
        <v>176095746</v>
      </c>
      <c r="J381" s="29">
        <f t="shared" si="16"/>
        <v>91.473963052779</v>
      </c>
      <c r="K381" s="369">
        <f t="shared" si="17"/>
        <v>2.405007152792437</v>
      </c>
      <c r="L381" s="363">
        <v>192509147</v>
      </c>
      <c r="N381" s="37"/>
      <c r="O381" s="37"/>
      <c r="P381" s="37"/>
      <c r="Q381" s="37"/>
      <c r="R381" s="37"/>
      <c r="S381" s="37"/>
    </row>
    <row r="382" spans="2:19" ht="15" customHeight="1">
      <c r="B382" s="82" t="s">
        <v>705</v>
      </c>
      <c r="C382" s="72">
        <v>4</v>
      </c>
      <c r="D382" s="73" t="s">
        <v>1251</v>
      </c>
      <c r="E382" s="295">
        <v>4296654</v>
      </c>
      <c r="F382" s="72" t="s">
        <v>704</v>
      </c>
      <c r="G382" s="358">
        <f t="shared" si="15"/>
        <v>102.3403456128613</v>
      </c>
      <c r="H382" s="363">
        <v>4198397</v>
      </c>
      <c r="I382" s="295">
        <v>83803312</v>
      </c>
      <c r="J382" s="29">
        <f t="shared" si="16"/>
        <v>90.19297175259156</v>
      </c>
      <c r="K382" s="369">
        <f t="shared" si="17"/>
        <v>1.1445339786214723</v>
      </c>
      <c r="L382" s="363">
        <v>92915568</v>
      </c>
      <c r="N382" s="37"/>
      <c r="O382" s="37"/>
      <c r="P382" s="37"/>
      <c r="Q382" s="37"/>
      <c r="R382" s="37"/>
      <c r="S382" s="37"/>
    </row>
    <row r="383" spans="2:19" ht="15" customHeight="1">
      <c r="B383" s="82" t="s">
        <v>707</v>
      </c>
      <c r="C383" s="72">
        <v>4</v>
      </c>
      <c r="D383" s="73" t="s">
        <v>1252</v>
      </c>
      <c r="E383" s="295">
        <v>7590354</v>
      </c>
      <c r="F383" s="72" t="s">
        <v>704</v>
      </c>
      <c r="G383" s="358">
        <f t="shared" si="15"/>
        <v>104.45469554252462</v>
      </c>
      <c r="H383" s="363">
        <v>7266647</v>
      </c>
      <c r="I383" s="295">
        <v>87105163</v>
      </c>
      <c r="J383" s="29">
        <f t="shared" si="16"/>
        <v>92.19017581074442</v>
      </c>
      <c r="K383" s="369">
        <f t="shared" si="17"/>
        <v>1.1896286243061835</v>
      </c>
      <c r="L383" s="363">
        <v>94484214</v>
      </c>
      <c r="N383" s="37"/>
      <c r="O383" s="37"/>
      <c r="P383" s="37"/>
      <c r="Q383" s="37"/>
      <c r="R383" s="37"/>
      <c r="S383" s="37"/>
    </row>
    <row r="384" spans="2:19" ht="15" customHeight="1">
      <c r="B384" s="82" t="s">
        <v>709</v>
      </c>
      <c r="C384" s="72">
        <v>4</v>
      </c>
      <c r="D384" s="73" t="s">
        <v>1253</v>
      </c>
      <c r="E384" s="295">
        <v>687127</v>
      </c>
      <c r="F384" s="72" t="s">
        <v>704</v>
      </c>
      <c r="G384" s="358">
        <f t="shared" si="15"/>
        <v>110.22248957330767</v>
      </c>
      <c r="H384" s="363">
        <v>623400</v>
      </c>
      <c r="I384" s="295">
        <v>3953862</v>
      </c>
      <c r="J384" s="29">
        <f t="shared" si="16"/>
        <v>99.86477120722891</v>
      </c>
      <c r="K384" s="369">
        <f t="shared" si="17"/>
        <v>0.053999410020695277</v>
      </c>
      <c r="L384" s="363">
        <v>3959216</v>
      </c>
      <c r="N384" s="37"/>
      <c r="O384" s="37"/>
      <c r="P384" s="37"/>
      <c r="Q384" s="37"/>
      <c r="R384" s="37"/>
      <c r="S384" s="37"/>
    </row>
    <row r="385" spans="2:19" ht="15" customHeight="1">
      <c r="B385" s="82" t="s">
        <v>711</v>
      </c>
      <c r="C385" s="72">
        <v>3</v>
      </c>
      <c r="D385" s="73" t="s">
        <v>1254</v>
      </c>
      <c r="E385" s="295">
        <v>3043912</v>
      </c>
      <c r="F385" s="72" t="s">
        <v>33</v>
      </c>
      <c r="G385" s="358">
        <f t="shared" si="15"/>
        <v>118.91800241671496</v>
      </c>
      <c r="H385" s="363">
        <v>2559673</v>
      </c>
      <c r="I385" s="295">
        <v>16086146</v>
      </c>
      <c r="J385" s="29">
        <f t="shared" si="16"/>
        <v>106.87751851869076</v>
      </c>
      <c r="K385" s="369">
        <f t="shared" si="17"/>
        <v>0.21969466650752284</v>
      </c>
      <c r="L385" s="363">
        <v>15051010</v>
      </c>
      <c r="N385" s="37"/>
      <c r="O385" s="37"/>
      <c r="P385" s="37"/>
      <c r="Q385" s="37"/>
      <c r="R385" s="37"/>
      <c r="S385" s="37"/>
    </row>
    <row r="386" spans="2:19" ht="15" customHeight="1">
      <c r="B386" s="82" t="s">
        <v>713</v>
      </c>
      <c r="C386" s="72">
        <v>3</v>
      </c>
      <c r="D386" s="73" t="s">
        <v>718</v>
      </c>
      <c r="E386" s="295"/>
      <c r="F386" s="72"/>
      <c r="G386" s="358">
        <f t="shared" si="15"/>
      </c>
      <c r="H386" s="363"/>
      <c r="I386" s="295">
        <v>169017586</v>
      </c>
      <c r="J386" s="29">
        <f t="shared" si="16"/>
        <v>94.82318653802103</v>
      </c>
      <c r="K386" s="369">
        <f t="shared" si="17"/>
        <v>2.308338006516698</v>
      </c>
      <c r="L386" s="363">
        <v>178244997</v>
      </c>
      <c r="N386" s="37"/>
      <c r="O386" s="37"/>
      <c r="P386" s="37"/>
      <c r="Q386" s="37"/>
      <c r="R386" s="37"/>
      <c r="S386" s="37"/>
    </row>
    <row r="387" spans="2:19" ht="15" customHeight="1">
      <c r="B387" s="82" t="s">
        <v>1255</v>
      </c>
      <c r="C387" s="72">
        <v>4</v>
      </c>
      <c r="D387" s="73" t="s">
        <v>722</v>
      </c>
      <c r="E387" s="295">
        <v>11939363</v>
      </c>
      <c r="F387" s="72" t="s">
        <v>704</v>
      </c>
      <c r="G387" s="358">
        <f t="shared" si="15"/>
        <v>103.0254600366735</v>
      </c>
      <c r="H387" s="363">
        <v>11588750</v>
      </c>
      <c r="I387" s="295">
        <v>8447999</v>
      </c>
      <c r="J387" s="29">
        <f t="shared" si="16"/>
        <v>88.43622891879683</v>
      </c>
      <c r="K387" s="369">
        <f t="shared" si="17"/>
        <v>0.11537756296386259</v>
      </c>
      <c r="L387" s="363">
        <v>9552645</v>
      </c>
      <c r="N387" s="37"/>
      <c r="O387" s="37"/>
      <c r="P387" s="37"/>
      <c r="Q387" s="37"/>
      <c r="R387" s="37"/>
      <c r="S387" s="37"/>
    </row>
    <row r="388" spans="2:19" ht="15" customHeight="1">
      <c r="B388" s="82" t="s">
        <v>1256</v>
      </c>
      <c r="C388" s="72">
        <v>4</v>
      </c>
      <c r="D388" s="73" t="s">
        <v>1253</v>
      </c>
      <c r="E388" s="295">
        <v>15348437</v>
      </c>
      <c r="F388" s="72" t="s">
        <v>704</v>
      </c>
      <c r="G388" s="358">
        <f t="shared" si="15"/>
        <v>116.59899944072363</v>
      </c>
      <c r="H388" s="363">
        <v>13163438</v>
      </c>
      <c r="I388" s="295">
        <v>45994601</v>
      </c>
      <c r="J388" s="29">
        <f t="shared" si="16"/>
        <v>106.43374486451857</v>
      </c>
      <c r="K388" s="369">
        <f t="shared" si="17"/>
        <v>0.6281659092141508</v>
      </c>
      <c r="L388" s="363">
        <v>43214303</v>
      </c>
      <c r="N388" s="37"/>
      <c r="O388" s="37"/>
      <c r="P388" s="37"/>
      <c r="Q388" s="37"/>
      <c r="R388" s="37"/>
      <c r="S388" s="37"/>
    </row>
    <row r="389" spans="2:19" ht="15" customHeight="1">
      <c r="B389" s="82" t="s">
        <v>1257</v>
      </c>
      <c r="C389" s="72">
        <v>4</v>
      </c>
      <c r="D389" s="73" t="s">
        <v>1258</v>
      </c>
      <c r="E389" s="295">
        <v>7247277</v>
      </c>
      <c r="F389" s="72" t="s">
        <v>704</v>
      </c>
      <c r="G389" s="358">
        <f t="shared" si="15"/>
        <v>104.24669287957715</v>
      </c>
      <c r="H389" s="363">
        <v>6952045</v>
      </c>
      <c r="I389" s="295">
        <v>55868045</v>
      </c>
      <c r="J389" s="29">
        <f t="shared" si="16"/>
        <v>88.35620147335919</v>
      </c>
      <c r="K389" s="370">
        <f t="shared" si="17"/>
        <v>0.7630113213383913</v>
      </c>
      <c r="L389" s="363">
        <v>63230474</v>
      </c>
      <c r="N389" s="37"/>
      <c r="O389" s="37"/>
      <c r="P389" s="37"/>
      <c r="Q389" s="37"/>
      <c r="R389" s="37"/>
      <c r="S389" s="37"/>
    </row>
    <row r="390" spans="2:19" ht="15" customHeight="1">
      <c r="B390" s="199" t="s">
        <v>729</v>
      </c>
      <c r="C390" s="70">
        <v>2</v>
      </c>
      <c r="D390" s="71" t="s">
        <v>730</v>
      </c>
      <c r="E390" s="291">
        <v>30098610</v>
      </c>
      <c r="F390" s="70" t="s">
        <v>33</v>
      </c>
      <c r="G390" s="22">
        <f t="shared" si="15"/>
        <v>99.26584078949868</v>
      </c>
      <c r="H390" s="362">
        <v>30321216</v>
      </c>
      <c r="I390" s="291">
        <v>45288708</v>
      </c>
      <c r="J390" s="23">
        <f t="shared" si="16"/>
        <v>86.01862826516388</v>
      </c>
      <c r="K390" s="368">
        <f t="shared" si="17"/>
        <v>0.6185252577352326</v>
      </c>
      <c r="L390" s="362">
        <v>52649884</v>
      </c>
      <c r="N390" s="37"/>
      <c r="O390" s="37"/>
      <c r="P390" s="37"/>
      <c r="Q390" s="37"/>
      <c r="R390" s="37"/>
      <c r="S390" s="37"/>
    </row>
    <row r="391" spans="2:19" ht="15" customHeight="1">
      <c r="B391" s="199" t="s">
        <v>731</v>
      </c>
      <c r="C391" s="70">
        <v>2</v>
      </c>
      <c r="D391" s="71" t="s">
        <v>732</v>
      </c>
      <c r="E391" s="291"/>
      <c r="F391" s="70"/>
      <c r="G391" s="22">
        <f t="shared" si="15"/>
      </c>
      <c r="H391" s="362"/>
      <c r="I391" s="291">
        <v>70227180</v>
      </c>
      <c r="J391" s="23">
        <f t="shared" si="16"/>
        <v>91.04123227616083</v>
      </c>
      <c r="K391" s="368">
        <f t="shared" si="17"/>
        <v>0.959119536143945</v>
      </c>
      <c r="L391" s="362">
        <v>77137774</v>
      </c>
      <c r="N391" s="37"/>
      <c r="O391" s="37"/>
      <c r="P391" s="37"/>
      <c r="Q391" s="37"/>
      <c r="R391" s="37"/>
      <c r="S391" s="37"/>
    </row>
    <row r="392" spans="2:19" ht="15" customHeight="1">
      <c r="B392" s="82" t="s">
        <v>733</v>
      </c>
      <c r="C392" s="72">
        <v>3</v>
      </c>
      <c r="D392" s="73" t="s">
        <v>734</v>
      </c>
      <c r="E392" s="295"/>
      <c r="F392" s="72"/>
      <c r="G392" s="358">
        <f aca="true" t="shared" si="18" ref="G392:G416">IF(F392="","",E392/H392*100)</f>
      </c>
      <c r="H392" s="363"/>
      <c r="I392" s="295">
        <v>62003823</v>
      </c>
      <c r="J392" s="29">
        <f aca="true" t="shared" si="19" ref="J392:J415">I392/L392*100</f>
        <v>91.08076395773284</v>
      </c>
      <c r="K392" s="369">
        <f aca="true" t="shared" si="20" ref="K392:K415">I392/7322046664*100</f>
        <v>0.8468099951459146</v>
      </c>
      <c r="L392" s="363">
        <v>68075651</v>
      </c>
      <c r="N392" s="37"/>
      <c r="O392" s="37"/>
      <c r="P392" s="37"/>
      <c r="Q392" s="37"/>
      <c r="R392" s="37"/>
      <c r="S392" s="37"/>
    </row>
    <row r="393" spans="2:19" ht="15" customHeight="1">
      <c r="B393" s="82" t="s">
        <v>1259</v>
      </c>
      <c r="C393" s="72">
        <v>4</v>
      </c>
      <c r="D393" s="73" t="s">
        <v>752</v>
      </c>
      <c r="E393" s="295"/>
      <c r="F393" s="72"/>
      <c r="G393" s="358">
        <f t="shared" si="18"/>
      </c>
      <c r="H393" s="363"/>
      <c r="I393" s="295">
        <v>14052451</v>
      </c>
      <c r="J393" s="29">
        <f t="shared" si="19"/>
        <v>93.70447123754482</v>
      </c>
      <c r="K393" s="369">
        <f t="shared" si="20"/>
        <v>0.19191971377471678</v>
      </c>
      <c r="L393" s="363">
        <v>14996564</v>
      </c>
      <c r="N393" s="37"/>
      <c r="O393" s="37"/>
      <c r="P393" s="37"/>
      <c r="Q393" s="37"/>
      <c r="R393" s="37"/>
      <c r="S393" s="37"/>
    </row>
    <row r="394" spans="2:19" ht="15" customHeight="1">
      <c r="B394" s="82" t="s">
        <v>1260</v>
      </c>
      <c r="C394" s="72">
        <v>5</v>
      </c>
      <c r="D394" s="73" t="s">
        <v>1261</v>
      </c>
      <c r="E394" s="295">
        <v>210120</v>
      </c>
      <c r="F394" s="72" t="s">
        <v>13</v>
      </c>
      <c r="G394" s="358">
        <f t="shared" si="18"/>
        <v>139.4941246763593</v>
      </c>
      <c r="H394" s="363">
        <v>150630</v>
      </c>
      <c r="I394" s="295">
        <v>527892</v>
      </c>
      <c r="J394" s="29">
        <f t="shared" si="19"/>
        <v>71.3026471120572</v>
      </c>
      <c r="K394" s="369">
        <f t="shared" si="20"/>
        <v>0.0072096235413994895</v>
      </c>
      <c r="L394" s="363">
        <v>740354</v>
      </c>
      <c r="N394" s="37"/>
      <c r="O394" s="37"/>
      <c r="P394" s="37"/>
      <c r="Q394" s="37"/>
      <c r="R394" s="37"/>
      <c r="S394" s="37"/>
    </row>
    <row r="395" spans="2:19" ht="15" customHeight="1">
      <c r="B395" s="82" t="s">
        <v>737</v>
      </c>
      <c r="C395" s="72">
        <v>4</v>
      </c>
      <c r="D395" s="73" t="s">
        <v>748</v>
      </c>
      <c r="E395" s="295">
        <v>134772</v>
      </c>
      <c r="F395" s="72" t="s">
        <v>33</v>
      </c>
      <c r="G395" s="358">
        <f t="shared" si="18"/>
        <v>98.05950276122498</v>
      </c>
      <c r="H395" s="363">
        <v>137439</v>
      </c>
      <c r="I395" s="295">
        <v>257747</v>
      </c>
      <c r="J395" s="29">
        <f t="shared" si="19"/>
        <v>90.81994362226921</v>
      </c>
      <c r="K395" s="369">
        <f t="shared" si="20"/>
        <v>0.0035201496497864987</v>
      </c>
      <c r="L395" s="363">
        <v>283800</v>
      </c>
      <c r="N395" s="37"/>
      <c r="O395" s="37"/>
      <c r="P395" s="37"/>
      <c r="Q395" s="37"/>
      <c r="R395" s="37"/>
      <c r="S395" s="37"/>
    </row>
    <row r="396" spans="2:19" ht="15" customHeight="1">
      <c r="B396" s="82" t="s">
        <v>755</v>
      </c>
      <c r="C396" s="72">
        <v>3</v>
      </c>
      <c r="D396" s="73" t="s">
        <v>756</v>
      </c>
      <c r="E396" s="295"/>
      <c r="F396" s="72"/>
      <c r="G396" s="358">
        <f t="shared" si="18"/>
      </c>
      <c r="H396" s="363"/>
      <c r="I396" s="295">
        <v>8223357</v>
      </c>
      <c r="J396" s="29">
        <f t="shared" si="19"/>
        <v>90.7442659959482</v>
      </c>
      <c r="K396" s="369">
        <f t="shared" si="20"/>
        <v>0.11230954099803045</v>
      </c>
      <c r="L396" s="363">
        <v>9062123</v>
      </c>
      <c r="N396" s="37"/>
      <c r="O396" s="37"/>
      <c r="P396" s="37"/>
      <c r="Q396" s="37"/>
      <c r="R396" s="37"/>
      <c r="S396" s="37"/>
    </row>
    <row r="397" spans="2:19" ht="15" customHeight="1">
      <c r="B397" s="82" t="s">
        <v>757</v>
      </c>
      <c r="C397" s="72">
        <v>4</v>
      </c>
      <c r="D397" s="73" t="s">
        <v>1262</v>
      </c>
      <c r="E397" s="295"/>
      <c r="F397" s="72"/>
      <c r="G397" s="358">
        <f t="shared" si="18"/>
      </c>
      <c r="H397" s="363"/>
      <c r="I397" s="295">
        <v>7979495</v>
      </c>
      <c r="J397" s="29">
        <f t="shared" si="19"/>
        <v>89.95442020932524</v>
      </c>
      <c r="K397" s="369">
        <f t="shared" si="20"/>
        <v>0.10897902411947807</v>
      </c>
      <c r="L397" s="363">
        <v>8870598</v>
      </c>
      <c r="N397" s="37"/>
      <c r="O397" s="37"/>
      <c r="P397" s="37"/>
      <c r="Q397" s="37"/>
      <c r="R397" s="37"/>
      <c r="S397" s="37"/>
    </row>
    <row r="398" spans="2:19" ht="15" customHeight="1">
      <c r="B398" s="82" t="s">
        <v>1263</v>
      </c>
      <c r="C398" s="72">
        <v>5</v>
      </c>
      <c r="D398" s="73" t="s">
        <v>1264</v>
      </c>
      <c r="E398" s="295">
        <v>1199571</v>
      </c>
      <c r="F398" s="72" t="s">
        <v>13</v>
      </c>
      <c r="G398" s="358">
        <f t="shared" si="18"/>
        <v>97.97767107097673</v>
      </c>
      <c r="H398" s="363">
        <v>1224331</v>
      </c>
      <c r="I398" s="295">
        <v>3486371</v>
      </c>
      <c r="J398" s="29">
        <f t="shared" si="19"/>
        <v>100.74289254483679</v>
      </c>
      <c r="K398" s="370">
        <f t="shared" si="20"/>
        <v>0.04761470610589378</v>
      </c>
      <c r="L398" s="363">
        <v>3460662</v>
      </c>
      <c r="N398" s="37"/>
      <c r="O398" s="37"/>
      <c r="P398" s="37"/>
      <c r="Q398" s="37"/>
      <c r="R398" s="37"/>
      <c r="S398" s="37"/>
    </row>
    <row r="399" spans="2:19" ht="15" customHeight="1">
      <c r="B399" s="199" t="s">
        <v>761</v>
      </c>
      <c r="C399" s="70">
        <v>2</v>
      </c>
      <c r="D399" s="71" t="s">
        <v>762</v>
      </c>
      <c r="E399" s="291"/>
      <c r="F399" s="70"/>
      <c r="G399" s="22">
        <f t="shared" si="18"/>
      </c>
      <c r="H399" s="362"/>
      <c r="I399" s="291">
        <v>161902129</v>
      </c>
      <c r="J399" s="23">
        <f t="shared" si="19"/>
        <v>82.31488509168555</v>
      </c>
      <c r="K399" s="368">
        <f t="shared" si="20"/>
        <v>2.2111594808049695</v>
      </c>
      <c r="L399" s="362">
        <v>196686333</v>
      </c>
      <c r="N399" s="37"/>
      <c r="O399" s="37"/>
      <c r="P399" s="37"/>
      <c r="Q399" s="37"/>
      <c r="R399" s="37"/>
      <c r="S399" s="37"/>
    </row>
    <row r="400" spans="2:19" ht="15" customHeight="1">
      <c r="B400" s="82" t="s">
        <v>763</v>
      </c>
      <c r="C400" s="72">
        <v>3</v>
      </c>
      <c r="D400" s="73" t="s">
        <v>764</v>
      </c>
      <c r="E400" s="295"/>
      <c r="F400" s="72"/>
      <c r="G400" s="358">
        <f t="shared" si="18"/>
      </c>
      <c r="H400" s="363"/>
      <c r="I400" s="295">
        <v>1217977</v>
      </c>
      <c r="J400" s="29">
        <f t="shared" si="19"/>
        <v>68.69195194856465</v>
      </c>
      <c r="K400" s="369">
        <f t="shared" si="20"/>
        <v>0.01663437910042798</v>
      </c>
      <c r="L400" s="363">
        <v>1773100</v>
      </c>
      <c r="N400" s="37"/>
      <c r="O400" s="37"/>
      <c r="P400" s="37"/>
      <c r="Q400" s="37"/>
      <c r="R400" s="37"/>
      <c r="S400" s="37"/>
    </row>
    <row r="401" spans="2:19" ht="15" customHeight="1">
      <c r="B401" s="82" t="s">
        <v>765</v>
      </c>
      <c r="C401" s="72">
        <v>4</v>
      </c>
      <c r="D401" s="73" t="s">
        <v>1265</v>
      </c>
      <c r="E401" s="295"/>
      <c r="F401" s="72"/>
      <c r="G401" s="358">
        <f t="shared" si="18"/>
      </c>
      <c r="H401" s="363"/>
      <c r="I401" s="295">
        <v>286178</v>
      </c>
      <c r="J401" s="29">
        <f t="shared" si="19"/>
        <v>27.49268918768325</v>
      </c>
      <c r="K401" s="369">
        <f t="shared" si="20"/>
        <v>0.0039084427228119065</v>
      </c>
      <c r="L401" s="363">
        <v>1040924</v>
      </c>
      <c r="N401" s="37"/>
      <c r="O401" s="37"/>
      <c r="P401" s="37"/>
      <c r="Q401" s="37"/>
      <c r="R401" s="37"/>
      <c r="S401" s="37"/>
    </row>
    <row r="402" spans="2:19" ht="15" customHeight="1">
      <c r="B402" s="82" t="s">
        <v>767</v>
      </c>
      <c r="C402" s="72">
        <v>3</v>
      </c>
      <c r="D402" s="73" t="s">
        <v>768</v>
      </c>
      <c r="E402" s="295"/>
      <c r="F402" s="72"/>
      <c r="G402" s="358">
        <f t="shared" si="18"/>
      </c>
      <c r="H402" s="363"/>
      <c r="I402" s="295">
        <v>3997637</v>
      </c>
      <c r="J402" s="29">
        <f t="shared" si="19"/>
        <v>55.96120771836441</v>
      </c>
      <c r="K402" s="369">
        <f t="shared" si="20"/>
        <v>0.05459726198762177</v>
      </c>
      <c r="L402" s="363">
        <v>7143586</v>
      </c>
      <c r="N402" s="37"/>
      <c r="O402" s="37"/>
      <c r="P402" s="37"/>
      <c r="Q402" s="37"/>
      <c r="R402" s="37"/>
      <c r="S402" s="37"/>
    </row>
    <row r="403" spans="2:19" ht="15" customHeight="1">
      <c r="B403" s="82" t="s">
        <v>769</v>
      </c>
      <c r="C403" s="72">
        <v>3</v>
      </c>
      <c r="D403" s="73" t="s">
        <v>772</v>
      </c>
      <c r="E403" s="295">
        <v>580815</v>
      </c>
      <c r="F403" s="72" t="s">
        <v>33</v>
      </c>
      <c r="G403" s="358">
        <f t="shared" si="18"/>
        <v>94.02698025452032</v>
      </c>
      <c r="H403" s="363">
        <v>617711</v>
      </c>
      <c r="I403" s="295">
        <v>462918</v>
      </c>
      <c r="J403" s="29">
        <f t="shared" si="19"/>
        <v>85.91377035245733</v>
      </c>
      <c r="K403" s="369">
        <f t="shared" si="20"/>
        <v>0.0063222486996157715</v>
      </c>
      <c r="L403" s="363">
        <v>538817</v>
      </c>
      <c r="N403" s="37"/>
      <c r="O403" s="37"/>
      <c r="P403" s="37"/>
      <c r="Q403" s="37"/>
      <c r="R403" s="37"/>
      <c r="S403" s="37"/>
    </row>
    <row r="404" spans="2:19" ht="15" customHeight="1">
      <c r="B404" s="82" t="s">
        <v>771</v>
      </c>
      <c r="C404" s="72">
        <v>3</v>
      </c>
      <c r="D404" s="73" t="s">
        <v>776</v>
      </c>
      <c r="E404" s="295">
        <v>139681144</v>
      </c>
      <c r="F404" s="72" t="s">
        <v>33</v>
      </c>
      <c r="G404" s="358">
        <f t="shared" si="18"/>
        <v>107.34001420061101</v>
      </c>
      <c r="H404" s="363">
        <v>130129612</v>
      </c>
      <c r="I404" s="295">
        <v>74590474</v>
      </c>
      <c r="J404" s="29">
        <f t="shared" si="19"/>
        <v>95.92430271583393</v>
      </c>
      <c r="K404" s="369">
        <f t="shared" si="20"/>
        <v>1.0187107160452262</v>
      </c>
      <c r="L404" s="363">
        <v>77759725</v>
      </c>
      <c r="N404" s="37"/>
      <c r="O404" s="37"/>
      <c r="P404" s="37"/>
      <c r="Q404" s="37"/>
      <c r="R404" s="37"/>
      <c r="S404" s="37"/>
    </row>
    <row r="405" spans="2:19" ht="15" customHeight="1">
      <c r="B405" s="82" t="s">
        <v>773</v>
      </c>
      <c r="C405" s="72">
        <v>3</v>
      </c>
      <c r="D405" s="73" t="s">
        <v>1266</v>
      </c>
      <c r="E405" s="295">
        <v>13951667</v>
      </c>
      <c r="F405" s="72" t="s">
        <v>33</v>
      </c>
      <c r="G405" s="358">
        <f t="shared" si="18"/>
        <v>85.70902969742554</v>
      </c>
      <c r="H405" s="363">
        <v>16277943</v>
      </c>
      <c r="I405" s="295">
        <v>31083208</v>
      </c>
      <c r="J405" s="29">
        <f t="shared" si="19"/>
        <v>60.79768620220582</v>
      </c>
      <c r="K405" s="369">
        <f t="shared" si="20"/>
        <v>0.42451529505849106</v>
      </c>
      <c r="L405" s="363">
        <v>51125643</v>
      </c>
      <c r="N405" s="37"/>
      <c r="O405" s="37"/>
      <c r="P405" s="37"/>
      <c r="Q405" s="37"/>
      <c r="R405" s="37"/>
      <c r="S405" s="37"/>
    </row>
    <row r="406" spans="2:19" ht="15" customHeight="1">
      <c r="B406" s="82" t="s">
        <v>1267</v>
      </c>
      <c r="C406" s="72">
        <v>4</v>
      </c>
      <c r="D406" s="73" t="s">
        <v>1268</v>
      </c>
      <c r="E406" s="295">
        <v>5712441</v>
      </c>
      <c r="F406" s="72" t="s">
        <v>33</v>
      </c>
      <c r="G406" s="358">
        <f t="shared" si="18"/>
        <v>70.1638319366953</v>
      </c>
      <c r="H406" s="363">
        <v>8141575</v>
      </c>
      <c r="I406" s="295">
        <v>20932341</v>
      </c>
      <c r="J406" s="29">
        <f t="shared" si="19"/>
        <v>52.44583080602181</v>
      </c>
      <c r="K406" s="369">
        <f t="shared" si="20"/>
        <v>0.285881010604824</v>
      </c>
      <c r="L406" s="363">
        <v>39912307</v>
      </c>
      <c r="N406" s="37"/>
      <c r="O406" s="37"/>
      <c r="P406" s="37"/>
      <c r="Q406" s="37"/>
      <c r="R406" s="37"/>
      <c r="S406" s="37"/>
    </row>
    <row r="407" spans="2:12" ht="13.5">
      <c r="B407" s="82" t="s">
        <v>775</v>
      </c>
      <c r="C407" s="72">
        <v>3</v>
      </c>
      <c r="D407" s="73" t="s">
        <v>786</v>
      </c>
      <c r="E407" s="295"/>
      <c r="F407" s="72"/>
      <c r="G407" s="358">
        <f t="shared" si="18"/>
      </c>
      <c r="H407" s="363"/>
      <c r="I407" s="295">
        <v>12402132</v>
      </c>
      <c r="J407" s="29">
        <f t="shared" si="19"/>
        <v>74.55441855566508</v>
      </c>
      <c r="K407" s="369">
        <f t="shared" si="20"/>
        <v>0.16938067413551244</v>
      </c>
      <c r="L407" s="363">
        <v>16635006</v>
      </c>
    </row>
    <row r="408" spans="2:12" ht="13.5">
      <c r="B408" s="82" t="s">
        <v>777</v>
      </c>
      <c r="C408" s="72">
        <v>4</v>
      </c>
      <c r="D408" s="73" t="s">
        <v>1269</v>
      </c>
      <c r="E408" s="295"/>
      <c r="F408" s="85"/>
      <c r="G408" s="358">
        <f t="shared" si="18"/>
      </c>
      <c r="H408" s="363"/>
      <c r="I408" s="295">
        <v>4113084</v>
      </c>
      <c r="J408" s="29">
        <f t="shared" si="19"/>
        <v>65.75040008133509</v>
      </c>
      <c r="K408" s="369">
        <f t="shared" si="20"/>
        <v>0.05617396595165977</v>
      </c>
      <c r="L408" s="363">
        <v>6255603</v>
      </c>
    </row>
    <row r="409" spans="2:12" ht="13.5">
      <c r="B409" s="82" t="s">
        <v>1270</v>
      </c>
      <c r="C409" s="72">
        <v>3</v>
      </c>
      <c r="D409" s="73" t="s">
        <v>792</v>
      </c>
      <c r="E409" s="295"/>
      <c r="F409" s="85"/>
      <c r="G409" s="358">
        <f t="shared" si="18"/>
      </c>
      <c r="H409" s="363"/>
      <c r="I409" s="295">
        <v>4219344</v>
      </c>
      <c r="J409" s="29">
        <f t="shared" si="19"/>
        <v>95.87413540805105</v>
      </c>
      <c r="K409" s="369">
        <f t="shared" si="20"/>
        <v>0.05762519953259888</v>
      </c>
      <c r="L409" s="363">
        <v>4400920</v>
      </c>
    </row>
    <row r="410" spans="2:12" ht="13.5">
      <c r="B410" s="323" t="s">
        <v>1271</v>
      </c>
      <c r="C410" s="324">
        <v>4</v>
      </c>
      <c r="D410" s="325" t="s">
        <v>1272</v>
      </c>
      <c r="E410" s="295"/>
      <c r="F410" s="85"/>
      <c r="G410" s="358">
        <f t="shared" si="18"/>
      </c>
      <c r="H410" s="363"/>
      <c r="I410" s="295">
        <v>3019559</v>
      </c>
      <c r="J410" s="29">
        <f t="shared" si="19"/>
        <v>97.78177813312506</v>
      </c>
      <c r="K410" s="369">
        <f t="shared" si="20"/>
        <v>0.04123927555455415</v>
      </c>
      <c r="L410" s="363">
        <v>3088059</v>
      </c>
    </row>
    <row r="411" spans="2:12" ht="13.5">
      <c r="B411" s="82" t="s">
        <v>781</v>
      </c>
      <c r="C411" s="72">
        <v>3</v>
      </c>
      <c r="D411" s="73" t="s">
        <v>1273</v>
      </c>
      <c r="E411" s="295">
        <v>17955</v>
      </c>
      <c r="F411" s="87" t="s">
        <v>33</v>
      </c>
      <c r="G411" s="358">
        <f t="shared" si="18"/>
        <v>121.40780309689634</v>
      </c>
      <c r="H411" s="363">
        <v>14789</v>
      </c>
      <c r="I411" s="295">
        <v>817676</v>
      </c>
      <c r="J411" s="29">
        <f t="shared" si="19"/>
        <v>156.39782868990739</v>
      </c>
      <c r="K411" s="369">
        <f t="shared" si="20"/>
        <v>0.011167314789459528</v>
      </c>
      <c r="L411" s="363">
        <v>522818</v>
      </c>
    </row>
    <row r="412" spans="2:12" ht="13.5">
      <c r="B412" s="82" t="s">
        <v>785</v>
      </c>
      <c r="C412" s="72">
        <v>3</v>
      </c>
      <c r="D412" s="73" t="s">
        <v>1274</v>
      </c>
      <c r="E412" s="295">
        <v>76</v>
      </c>
      <c r="F412" s="87" t="s">
        <v>16</v>
      </c>
      <c r="G412" s="358">
        <f t="shared" si="18"/>
        <v>69.0909090909091</v>
      </c>
      <c r="H412" s="363">
        <v>110</v>
      </c>
      <c r="I412" s="295">
        <v>104749</v>
      </c>
      <c r="J412" s="29">
        <f t="shared" si="19"/>
        <v>83.6646672151181</v>
      </c>
      <c r="K412" s="370">
        <f t="shared" si="20"/>
        <v>0.001430597274325156</v>
      </c>
      <c r="L412" s="363">
        <v>125201</v>
      </c>
    </row>
    <row r="413" spans="2:12" ht="13.5">
      <c r="B413" s="198" t="s">
        <v>815</v>
      </c>
      <c r="C413" s="68">
        <v>1</v>
      </c>
      <c r="D413" s="69" t="s">
        <v>816</v>
      </c>
      <c r="E413" s="287"/>
      <c r="F413" s="88"/>
      <c r="G413" s="18">
        <f t="shared" si="18"/>
      </c>
      <c r="H413" s="361"/>
      <c r="I413" s="287">
        <v>87099416</v>
      </c>
      <c r="J413" s="19">
        <f t="shared" si="19"/>
        <v>67.67770795340937</v>
      </c>
      <c r="K413" s="367">
        <f t="shared" si="20"/>
        <v>1.1895501353226556</v>
      </c>
      <c r="L413" s="361">
        <v>128697349</v>
      </c>
    </row>
    <row r="414" spans="2:12" ht="13.5">
      <c r="B414" s="199" t="s">
        <v>817</v>
      </c>
      <c r="C414" s="70">
        <v>2</v>
      </c>
      <c r="D414" s="71" t="s">
        <v>1275</v>
      </c>
      <c r="E414" s="291"/>
      <c r="F414" s="89"/>
      <c r="G414" s="22">
        <f t="shared" si="18"/>
      </c>
      <c r="H414" s="362"/>
      <c r="I414" s="291">
        <v>86751452</v>
      </c>
      <c r="J414" s="23">
        <f t="shared" si="19"/>
        <v>67.80780193593623</v>
      </c>
      <c r="K414" s="368">
        <f t="shared" si="20"/>
        <v>1.184797857496965</v>
      </c>
      <c r="L414" s="362">
        <v>127937272</v>
      </c>
    </row>
    <row r="415" spans="2:12" ht="14.25" thickBot="1">
      <c r="B415" s="204" t="s">
        <v>819</v>
      </c>
      <c r="C415" s="90">
        <v>2</v>
      </c>
      <c r="D415" s="91" t="s">
        <v>820</v>
      </c>
      <c r="E415" s="309">
        <v>35</v>
      </c>
      <c r="F415" s="326" t="s">
        <v>33</v>
      </c>
      <c r="G415" s="359">
        <f t="shared" si="18"/>
        <v>25.925925925925924</v>
      </c>
      <c r="H415" s="364">
        <v>135</v>
      </c>
      <c r="I415" s="309">
        <v>188063</v>
      </c>
      <c r="J415" s="327">
        <f t="shared" si="19"/>
        <v>38.069972651434334</v>
      </c>
      <c r="K415" s="371">
        <f t="shared" si="20"/>
        <v>0.002568448531264373</v>
      </c>
      <c r="L415" s="364">
        <v>493993</v>
      </c>
    </row>
    <row r="416" spans="2:12" ht="14.25" thickBot="1">
      <c r="B416" s="391" t="s">
        <v>1276</v>
      </c>
      <c r="C416" s="392"/>
      <c r="D416" s="393"/>
      <c r="E416" s="328"/>
      <c r="F416" s="92"/>
      <c r="G416" s="35">
        <f t="shared" si="18"/>
      </c>
      <c r="H416" s="365"/>
      <c r="I416" s="329">
        <f>I8+I83+I94+I177+I198+I205+I244+I302+I376+I413</f>
        <v>6182134602</v>
      </c>
      <c r="J416" s="330"/>
      <c r="K416" s="372"/>
      <c r="L416" s="374">
        <f>L8+L83+L94+L177+L198+L205+L244+L302+L376+L413</f>
        <v>7322046664</v>
      </c>
    </row>
    <row r="417" ht="13.5">
      <c r="L417" s="37"/>
    </row>
    <row r="418" ht="13.5">
      <c r="L418" s="37"/>
    </row>
    <row r="419" ht="13.5">
      <c r="L419" s="37"/>
    </row>
    <row r="420" ht="13.5">
      <c r="L420" s="37"/>
    </row>
    <row r="421" spans="8:19" ht="13.5">
      <c r="H421" s="37"/>
      <c r="I421" s="39"/>
      <c r="J421" s="45"/>
      <c r="L421" s="37"/>
      <c r="N421" s="37"/>
      <c r="O421" s="37"/>
      <c r="P421" s="37"/>
      <c r="Q421" s="37"/>
      <c r="R421" s="37"/>
      <c r="S421" s="37"/>
    </row>
    <row r="422" spans="4:19" ht="13.5">
      <c r="D422" s="194"/>
      <c r="H422" s="37"/>
      <c r="I422" s="39"/>
      <c r="J422" s="45"/>
      <c r="L422" s="37"/>
      <c r="N422" s="37"/>
      <c r="O422" s="37"/>
      <c r="P422" s="37"/>
      <c r="Q422" s="37"/>
      <c r="R422" s="37"/>
      <c r="S422" s="37"/>
    </row>
    <row r="423" spans="4:19" ht="13.5">
      <c r="D423" s="194"/>
      <c r="H423" s="37"/>
      <c r="I423" s="39"/>
      <c r="J423" s="45"/>
      <c r="L423" s="37"/>
      <c r="N423" s="37"/>
      <c r="O423" s="37"/>
      <c r="P423" s="37"/>
      <c r="Q423" s="37"/>
      <c r="R423" s="37"/>
      <c r="S423" s="37"/>
    </row>
    <row r="424" spans="4:19" ht="13.5">
      <c r="D424" s="194"/>
      <c r="H424" s="37"/>
      <c r="I424" s="39"/>
      <c r="J424" s="45"/>
      <c r="L424" s="37"/>
      <c r="N424" s="37"/>
      <c r="O424" s="37"/>
      <c r="P424" s="37"/>
      <c r="Q424" s="37"/>
      <c r="R424" s="37"/>
      <c r="S424" s="37"/>
    </row>
    <row r="425" spans="4:19" ht="13.5">
      <c r="D425" s="194"/>
      <c r="H425" s="37"/>
      <c r="I425" s="39"/>
      <c r="J425" s="45"/>
      <c r="L425" s="37"/>
      <c r="N425" s="37"/>
      <c r="O425" s="37"/>
      <c r="P425" s="37"/>
      <c r="Q425" s="37"/>
      <c r="R425" s="37"/>
      <c r="S425" s="37"/>
    </row>
    <row r="426" spans="4:19" ht="13.5">
      <c r="D426" s="194"/>
      <c r="H426" s="37"/>
      <c r="I426" s="39"/>
      <c r="J426" s="45"/>
      <c r="L426" s="37"/>
      <c r="N426" s="37"/>
      <c r="O426" s="37"/>
      <c r="P426" s="37"/>
      <c r="Q426" s="37"/>
      <c r="R426" s="37"/>
      <c r="S426" s="37"/>
    </row>
    <row r="427" spans="4:19" ht="13.5">
      <c r="D427" s="194"/>
      <c r="H427" s="37"/>
      <c r="I427" s="39"/>
      <c r="J427" s="45"/>
      <c r="L427" s="37"/>
      <c r="N427" s="37"/>
      <c r="O427" s="37"/>
      <c r="P427" s="37"/>
      <c r="Q427" s="37"/>
      <c r="R427" s="37"/>
      <c r="S427" s="37"/>
    </row>
    <row r="428" spans="4:19" ht="13.5">
      <c r="D428" s="194"/>
      <c r="H428" s="37"/>
      <c r="I428" s="39"/>
      <c r="J428" s="45"/>
      <c r="L428" s="37"/>
      <c r="N428" s="37"/>
      <c r="O428" s="37"/>
      <c r="P428" s="37"/>
      <c r="Q428" s="37"/>
      <c r="R428" s="37"/>
      <c r="S428" s="37"/>
    </row>
    <row r="429" spans="4:19" ht="13.5">
      <c r="D429" s="194"/>
      <c r="H429" s="37"/>
      <c r="I429" s="39"/>
      <c r="J429" s="45"/>
      <c r="L429" s="37"/>
      <c r="N429" s="37"/>
      <c r="O429" s="37"/>
      <c r="P429" s="37"/>
      <c r="Q429" s="37"/>
      <c r="R429" s="37"/>
      <c r="S429" s="37"/>
    </row>
    <row r="430" spans="4:19" ht="13.5">
      <c r="D430" s="194"/>
      <c r="H430" s="37"/>
      <c r="I430" s="39"/>
      <c r="J430" s="45"/>
      <c r="L430" s="37"/>
      <c r="N430" s="37"/>
      <c r="O430" s="37"/>
      <c r="P430" s="37"/>
      <c r="Q430" s="37"/>
      <c r="R430" s="37"/>
      <c r="S430" s="37"/>
    </row>
    <row r="431" spans="4:19" ht="13.5">
      <c r="D431" s="194"/>
      <c r="H431" s="37"/>
      <c r="I431" s="39"/>
      <c r="J431" s="45"/>
      <c r="L431" s="37"/>
      <c r="N431" s="37"/>
      <c r="O431" s="37"/>
      <c r="P431" s="37"/>
      <c r="Q431" s="37"/>
      <c r="R431" s="37"/>
      <c r="S431" s="37"/>
    </row>
    <row r="432" spans="4:19" ht="13.5">
      <c r="D432" s="194"/>
      <c r="H432" s="37"/>
      <c r="I432" s="39"/>
      <c r="J432" s="45"/>
      <c r="L432" s="37"/>
      <c r="N432" s="37"/>
      <c r="O432" s="37"/>
      <c r="P432" s="37"/>
      <c r="Q432" s="37"/>
      <c r="R432" s="37"/>
      <c r="S432" s="37"/>
    </row>
    <row r="433" spans="4:19" ht="13.5">
      <c r="D433" s="194"/>
      <c r="H433" s="37"/>
      <c r="I433" s="39"/>
      <c r="J433" s="45"/>
      <c r="L433" s="37"/>
      <c r="N433" s="37"/>
      <c r="O433" s="37"/>
      <c r="P433" s="37"/>
      <c r="Q433" s="37"/>
      <c r="R433" s="37"/>
      <c r="S433" s="37"/>
    </row>
    <row r="434" spans="4:19" ht="13.5">
      <c r="D434" s="194"/>
      <c r="H434" s="37"/>
      <c r="I434" s="39"/>
      <c r="J434" s="45"/>
      <c r="L434" s="37"/>
      <c r="N434" s="37"/>
      <c r="O434" s="37"/>
      <c r="P434" s="37"/>
      <c r="Q434" s="37"/>
      <c r="R434" s="37"/>
      <c r="S434" s="37"/>
    </row>
    <row r="435" spans="4:19" ht="13.5">
      <c r="D435" s="194"/>
      <c r="H435" s="37"/>
      <c r="I435" s="39"/>
      <c r="J435" s="45"/>
      <c r="L435" s="37"/>
      <c r="N435" s="37"/>
      <c r="O435" s="37"/>
      <c r="P435" s="37"/>
      <c r="Q435" s="37"/>
      <c r="R435" s="37"/>
      <c r="S435" s="37"/>
    </row>
    <row r="436" spans="4:19" ht="13.5">
      <c r="D436" s="194"/>
      <c r="H436" s="37"/>
      <c r="I436" s="39"/>
      <c r="J436" s="45"/>
      <c r="L436" s="37"/>
      <c r="N436" s="37"/>
      <c r="O436" s="37"/>
      <c r="P436" s="37"/>
      <c r="Q436" s="37"/>
      <c r="R436" s="37"/>
      <c r="S436" s="37"/>
    </row>
    <row r="437" spans="4:19" ht="13.5">
      <c r="D437" s="194"/>
      <c r="H437" s="37"/>
      <c r="I437" s="39"/>
      <c r="J437" s="45"/>
      <c r="L437" s="37"/>
      <c r="N437" s="37"/>
      <c r="O437" s="37"/>
      <c r="P437" s="37"/>
      <c r="Q437" s="37"/>
      <c r="R437" s="37"/>
      <c r="S437" s="37"/>
    </row>
    <row r="438" spans="4:19" ht="13.5">
      <c r="D438" s="194"/>
      <c r="H438" s="37"/>
      <c r="I438" s="39"/>
      <c r="J438" s="45"/>
      <c r="L438" s="37"/>
      <c r="N438" s="37"/>
      <c r="O438" s="37"/>
      <c r="P438" s="37"/>
      <c r="Q438" s="37"/>
      <c r="R438" s="37"/>
      <c r="S438" s="37"/>
    </row>
    <row r="439" spans="4:19" ht="13.5">
      <c r="D439" s="194"/>
      <c r="H439" s="37"/>
      <c r="I439" s="39"/>
      <c r="J439" s="45"/>
      <c r="L439" s="37"/>
      <c r="N439" s="37"/>
      <c r="O439" s="37"/>
      <c r="P439" s="37"/>
      <c r="Q439" s="37"/>
      <c r="R439" s="37"/>
      <c r="S439" s="37"/>
    </row>
    <row r="440" spans="4:19" ht="13.5">
      <c r="D440" s="194"/>
      <c r="H440" s="37"/>
      <c r="I440" s="39"/>
      <c r="J440" s="45"/>
      <c r="L440" s="37"/>
      <c r="N440" s="37"/>
      <c r="O440" s="37"/>
      <c r="P440" s="37"/>
      <c r="Q440" s="37"/>
      <c r="R440" s="37"/>
      <c r="S440" s="37"/>
    </row>
    <row r="441" spans="4:19" ht="13.5">
      <c r="D441" s="194"/>
      <c r="H441" s="37"/>
      <c r="I441" s="39"/>
      <c r="J441" s="45"/>
      <c r="L441" s="37"/>
      <c r="N441" s="37"/>
      <c r="O441" s="37"/>
      <c r="P441" s="37"/>
      <c r="Q441" s="37"/>
      <c r="R441" s="37"/>
      <c r="S441" s="37"/>
    </row>
    <row r="442" spans="4:19" ht="13.5">
      <c r="D442" s="194"/>
      <c r="H442" s="37"/>
      <c r="I442" s="39"/>
      <c r="J442" s="45"/>
      <c r="L442" s="37"/>
      <c r="N442" s="37"/>
      <c r="O442" s="37"/>
      <c r="P442" s="37"/>
      <c r="Q442" s="37"/>
      <c r="R442" s="37"/>
      <c r="S442" s="37"/>
    </row>
    <row r="443" spans="4:19" ht="13.5">
      <c r="D443" s="194"/>
      <c r="H443" s="37"/>
      <c r="I443" s="39"/>
      <c r="J443" s="45"/>
      <c r="L443" s="37"/>
      <c r="N443" s="37"/>
      <c r="O443" s="37"/>
      <c r="P443" s="37"/>
      <c r="Q443" s="37"/>
      <c r="R443" s="37"/>
      <c r="S443" s="37"/>
    </row>
    <row r="444" spans="4:19" ht="13.5">
      <c r="D444" s="194"/>
      <c r="H444" s="37"/>
      <c r="I444" s="39"/>
      <c r="J444" s="45"/>
      <c r="L444" s="37"/>
      <c r="N444" s="37"/>
      <c r="O444" s="37"/>
      <c r="P444" s="37"/>
      <c r="Q444" s="37"/>
      <c r="R444" s="37"/>
      <c r="S444" s="37"/>
    </row>
    <row r="445" spans="4:19" ht="13.5">
      <c r="D445" s="194"/>
      <c r="H445" s="37"/>
      <c r="I445" s="39"/>
      <c r="J445" s="45"/>
      <c r="L445" s="37"/>
      <c r="N445" s="37"/>
      <c r="O445" s="37"/>
      <c r="P445" s="37"/>
      <c r="Q445" s="37"/>
      <c r="R445" s="37"/>
      <c r="S445" s="37"/>
    </row>
    <row r="446" spans="4:19" ht="13.5">
      <c r="D446" s="194"/>
      <c r="H446" s="37"/>
      <c r="I446" s="39"/>
      <c r="J446" s="45"/>
      <c r="L446" s="37"/>
      <c r="N446" s="37"/>
      <c r="O446" s="37"/>
      <c r="P446" s="37"/>
      <c r="Q446" s="37"/>
      <c r="R446" s="37"/>
      <c r="S446" s="37"/>
    </row>
    <row r="447" spans="4:19" ht="13.5">
      <c r="D447" s="194"/>
      <c r="H447" s="37"/>
      <c r="I447" s="39"/>
      <c r="J447" s="45"/>
      <c r="L447" s="37"/>
      <c r="N447" s="37"/>
      <c r="O447" s="37"/>
      <c r="P447" s="37"/>
      <c r="Q447" s="37"/>
      <c r="R447" s="37"/>
      <c r="S447" s="37"/>
    </row>
    <row r="448" spans="4:19" ht="13.5">
      <c r="D448" s="194"/>
      <c r="H448" s="37"/>
      <c r="I448" s="39"/>
      <c r="J448" s="45"/>
      <c r="L448" s="37"/>
      <c r="N448" s="37"/>
      <c r="O448" s="37"/>
      <c r="P448" s="37"/>
      <c r="Q448" s="37"/>
      <c r="R448" s="37"/>
      <c r="S448" s="37"/>
    </row>
    <row r="449" spans="4:19" ht="13.5">
      <c r="D449" s="194"/>
      <c r="H449" s="37"/>
      <c r="I449" s="39"/>
      <c r="J449" s="45"/>
      <c r="L449" s="37"/>
      <c r="N449" s="37"/>
      <c r="O449" s="37"/>
      <c r="P449" s="37"/>
      <c r="Q449" s="37"/>
      <c r="R449" s="37"/>
      <c r="S449" s="37"/>
    </row>
    <row r="450" spans="4:19" ht="13.5">
      <c r="D450" s="194"/>
      <c r="H450" s="37"/>
      <c r="I450" s="39"/>
      <c r="J450" s="45"/>
      <c r="L450" s="37"/>
      <c r="N450" s="37"/>
      <c r="O450" s="37"/>
      <c r="P450" s="37"/>
      <c r="Q450" s="37"/>
      <c r="R450" s="37"/>
      <c r="S450" s="37"/>
    </row>
    <row r="451" spans="4:19" ht="13.5">
      <c r="D451" s="194"/>
      <c r="H451" s="37"/>
      <c r="I451" s="39"/>
      <c r="J451" s="45"/>
      <c r="L451" s="37"/>
      <c r="N451" s="37"/>
      <c r="O451" s="37"/>
      <c r="P451" s="37"/>
      <c r="Q451" s="37"/>
      <c r="R451" s="37"/>
      <c r="S451" s="37"/>
    </row>
    <row r="452" spans="4:19" ht="13.5">
      <c r="D452" s="194"/>
      <c r="H452" s="37"/>
      <c r="I452" s="39"/>
      <c r="J452" s="45"/>
      <c r="L452" s="37"/>
      <c r="N452" s="37"/>
      <c r="O452" s="37"/>
      <c r="P452" s="37"/>
      <c r="Q452" s="37"/>
      <c r="R452" s="37"/>
      <c r="S452" s="37"/>
    </row>
    <row r="453" spans="4:19" ht="13.5">
      <c r="D453" s="194"/>
      <c r="H453" s="37"/>
      <c r="I453" s="39"/>
      <c r="J453" s="45"/>
      <c r="L453" s="37"/>
      <c r="N453" s="37"/>
      <c r="O453" s="37"/>
      <c r="P453" s="37"/>
      <c r="Q453" s="37"/>
      <c r="R453" s="37"/>
      <c r="S453" s="37"/>
    </row>
    <row r="454" spans="4:19" ht="13.5">
      <c r="D454" s="194"/>
      <c r="H454" s="37"/>
      <c r="I454" s="39"/>
      <c r="J454" s="45"/>
      <c r="L454" s="37"/>
      <c r="N454" s="37"/>
      <c r="O454" s="37"/>
      <c r="P454" s="37"/>
      <c r="Q454" s="37"/>
      <c r="R454" s="37"/>
      <c r="S454" s="37"/>
    </row>
    <row r="455" spans="4:19" ht="13.5">
      <c r="D455" s="194"/>
      <c r="H455" s="37"/>
      <c r="I455" s="39"/>
      <c r="J455" s="45"/>
      <c r="L455" s="37"/>
      <c r="N455" s="37"/>
      <c r="O455" s="37"/>
      <c r="P455" s="37"/>
      <c r="Q455" s="37"/>
      <c r="R455" s="37"/>
      <c r="S455" s="37"/>
    </row>
    <row r="456" spans="4:19" ht="13.5">
      <c r="D456" s="194"/>
      <c r="H456" s="37"/>
      <c r="I456" s="39"/>
      <c r="J456" s="45"/>
      <c r="L456" s="37"/>
      <c r="N456" s="37"/>
      <c r="O456" s="37"/>
      <c r="P456" s="37"/>
      <c r="Q456" s="37"/>
      <c r="R456" s="37"/>
      <c r="S456" s="37"/>
    </row>
    <row r="457" spans="4:19" ht="13.5">
      <c r="D457" s="194"/>
      <c r="H457" s="37"/>
      <c r="I457" s="39"/>
      <c r="J457" s="45"/>
      <c r="L457" s="37"/>
      <c r="N457" s="37"/>
      <c r="O457" s="37"/>
      <c r="P457" s="37"/>
      <c r="Q457" s="37"/>
      <c r="R457" s="37"/>
      <c r="S457" s="37"/>
    </row>
    <row r="458" spans="4:19" ht="13.5">
      <c r="D458" s="194"/>
      <c r="H458" s="37"/>
      <c r="I458" s="39"/>
      <c r="J458" s="45"/>
      <c r="L458" s="37"/>
      <c r="N458" s="37"/>
      <c r="O458" s="37"/>
      <c r="P458" s="37"/>
      <c r="Q458" s="37"/>
      <c r="R458" s="37"/>
      <c r="S458" s="37"/>
    </row>
    <row r="459" spans="4:19" ht="13.5">
      <c r="D459" s="194"/>
      <c r="H459" s="37"/>
      <c r="I459" s="39"/>
      <c r="J459" s="45"/>
      <c r="L459" s="37"/>
      <c r="N459" s="37"/>
      <c r="O459" s="37"/>
      <c r="P459" s="37"/>
      <c r="Q459" s="37"/>
      <c r="R459" s="37"/>
      <c r="S459" s="37"/>
    </row>
    <row r="460" spans="4:19" ht="13.5">
      <c r="D460" s="194"/>
      <c r="H460" s="37"/>
      <c r="I460" s="39"/>
      <c r="J460" s="45"/>
      <c r="L460" s="37"/>
      <c r="N460" s="37"/>
      <c r="O460" s="37"/>
      <c r="P460" s="37"/>
      <c r="Q460" s="37"/>
      <c r="R460" s="37"/>
      <c r="S460" s="37"/>
    </row>
    <row r="461" spans="4:19" ht="13.5">
      <c r="D461" s="194"/>
      <c r="H461" s="37"/>
      <c r="I461" s="39"/>
      <c r="J461" s="45"/>
      <c r="L461" s="37"/>
      <c r="N461" s="37"/>
      <c r="O461" s="37"/>
      <c r="P461" s="37"/>
      <c r="Q461" s="37"/>
      <c r="R461" s="37"/>
      <c r="S461" s="37"/>
    </row>
    <row r="462" spans="4:19" ht="13.5">
      <c r="D462" s="194"/>
      <c r="H462" s="37"/>
      <c r="I462" s="39"/>
      <c r="J462" s="45"/>
      <c r="L462" s="37"/>
      <c r="N462" s="37"/>
      <c r="O462" s="37"/>
      <c r="P462" s="37"/>
      <c r="Q462" s="37"/>
      <c r="R462" s="37"/>
      <c r="S462" s="37"/>
    </row>
    <row r="463" spans="4:19" ht="13.5">
      <c r="D463" s="194"/>
      <c r="H463" s="37"/>
      <c r="I463" s="39"/>
      <c r="J463" s="45"/>
      <c r="L463" s="37"/>
      <c r="N463" s="37"/>
      <c r="O463" s="37"/>
      <c r="P463" s="37"/>
      <c r="Q463" s="37"/>
      <c r="R463" s="37"/>
      <c r="S463" s="37"/>
    </row>
    <row r="464" spans="4:19" ht="13.5">
      <c r="D464" s="194"/>
      <c r="H464" s="37"/>
      <c r="I464" s="39"/>
      <c r="J464" s="45"/>
      <c r="L464" s="37"/>
      <c r="N464" s="37"/>
      <c r="O464" s="37"/>
      <c r="P464" s="37"/>
      <c r="Q464" s="37"/>
      <c r="R464" s="37"/>
      <c r="S464" s="37"/>
    </row>
    <row r="465" spans="4:19" ht="13.5">
      <c r="D465" s="194"/>
      <c r="H465" s="37"/>
      <c r="I465" s="39"/>
      <c r="J465" s="45"/>
      <c r="L465" s="37"/>
      <c r="N465" s="37"/>
      <c r="O465" s="37"/>
      <c r="P465" s="37"/>
      <c r="Q465" s="37"/>
      <c r="R465" s="37"/>
      <c r="S465" s="37"/>
    </row>
    <row r="466" spans="4:19" ht="13.5">
      <c r="D466" s="194"/>
      <c r="H466" s="37"/>
      <c r="I466" s="39"/>
      <c r="J466" s="45"/>
      <c r="L466" s="37"/>
      <c r="N466" s="37"/>
      <c r="O466" s="37"/>
      <c r="P466" s="37"/>
      <c r="Q466" s="37"/>
      <c r="R466" s="37"/>
      <c r="S466" s="37"/>
    </row>
    <row r="467" spans="4:19" ht="13.5">
      <c r="D467" s="194"/>
      <c r="H467" s="37"/>
      <c r="I467" s="39"/>
      <c r="J467" s="45"/>
      <c r="L467" s="37"/>
      <c r="N467" s="37"/>
      <c r="O467" s="37"/>
      <c r="P467" s="37"/>
      <c r="Q467" s="37"/>
      <c r="R467" s="37"/>
      <c r="S467" s="37"/>
    </row>
    <row r="468" spans="4:19" ht="13.5">
      <c r="D468" s="194"/>
      <c r="H468" s="37"/>
      <c r="I468" s="39"/>
      <c r="J468" s="45"/>
      <c r="L468" s="37"/>
      <c r="N468" s="37"/>
      <c r="O468" s="37"/>
      <c r="P468" s="37"/>
      <c r="Q468" s="37"/>
      <c r="R468" s="37"/>
      <c r="S468" s="37"/>
    </row>
    <row r="469" spans="4:19" ht="13.5">
      <c r="D469" s="194"/>
      <c r="H469" s="37"/>
      <c r="I469" s="39"/>
      <c r="J469" s="45"/>
      <c r="L469" s="37"/>
      <c r="N469" s="37"/>
      <c r="O469" s="37"/>
      <c r="P469" s="37"/>
      <c r="Q469" s="37"/>
      <c r="R469" s="37"/>
      <c r="S469" s="37"/>
    </row>
    <row r="470" spans="4:19" ht="13.5">
      <c r="D470" s="194"/>
      <c r="H470" s="37"/>
      <c r="I470" s="39"/>
      <c r="J470" s="45"/>
      <c r="L470" s="37"/>
      <c r="N470" s="37"/>
      <c r="O470" s="37"/>
      <c r="P470" s="37"/>
      <c r="Q470" s="37"/>
      <c r="R470" s="37"/>
      <c r="S470" s="37"/>
    </row>
    <row r="471" spans="4:19" ht="13.5">
      <c r="D471" s="194"/>
      <c r="H471" s="37"/>
      <c r="I471" s="39"/>
      <c r="J471" s="45"/>
      <c r="L471" s="37"/>
      <c r="N471" s="37"/>
      <c r="O471" s="37"/>
      <c r="P471" s="37"/>
      <c r="Q471" s="37"/>
      <c r="R471" s="37"/>
      <c r="S471" s="37"/>
    </row>
    <row r="472" spans="4:19" ht="13.5">
      <c r="D472" s="194"/>
      <c r="H472" s="37"/>
      <c r="I472" s="39"/>
      <c r="J472" s="45"/>
      <c r="L472" s="37"/>
      <c r="N472" s="37"/>
      <c r="O472" s="37"/>
      <c r="P472" s="37"/>
      <c r="Q472" s="37"/>
      <c r="R472" s="37"/>
      <c r="S472" s="37"/>
    </row>
    <row r="473" spans="4:19" ht="13.5">
      <c r="D473" s="194"/>
      <c r="H473" s="37"/>
      <c r="I473" s="39"/>
      <c r="J473" s="45"/>
      <c r="L473" s="37"/>
      <c r="N473" s="37"/>
      <c r="O473" s="37"/>
      <c r="P473" s="37"/>
      <c r="Q473" s="37"/>
      <c r="R473" s="37"/>
      <c r="S473" s="37"/>
    </row>
    <row r="474" spans="4:19" ht="13.5">
      <c r="D474" s="194"/>
      <c r="H474" s="37"/>
      <c r="I474" s="39"/>
      <c r="J474" s="45"/>
      <c r="L474" s="37"/>
      <c r="N474" s="37"/>
      <c r="O474" s="37"/>
      <c r="P474" s="37"/>
      <c r="Q474" s="37"/>
      <c r="R474" s="37"/>
      <c r="S474" s="37"/>
    </row>
    <row r="475" spans="4:19" ht="13.5">
      <c r="D475" s="194"/>
      <c r="H475" s="37"/>
      <c r="I475" s="39"/>
      <c r="J475" s="45"/>
      <c r="L475" s="37"/>
      <c r="N475" s="37"/>
      <c r="O475" s="37"/>
      <c r="P475" s="37"/>
      <c r="Q475" s="37"/>
      <c r="R475" s="37"/>
      <c r="S475" s="37"/>
    </row>
    <row r="476" spans="4:19" ht="13.5">
      <c r="D476" s="194"/>
      <c r="H476" s="37"/>
      <c r="I476" s="39"/>
      <c r="J476" s="45"/>
      <c r="L476" s="37"/>
      <c r="N476" s="37"/>
      <c r="O476" s="37"/>
      <c r="P476" s="37"/>
      <c r="Q476" s="37"/>
      <c r="R476" s="37"/>
      <c r="S476" s="37"/>
    </row>
    <row r="477" spans="4:19" ht="13.5">
      <c r="D477" s="194"/>
      <c r="H477" s="37"/>
      <c r="I477" s="39"/>
      <c r="J477" s="45"/>
      <c r="L477" s="37"/>
      <c r="N477" s="37"/>
      <c r="O477" s="37"/>
      <c r="P477" s="37"/>
      <c r="Q477" s="37"/>
      <c r="R477" s="37"/>
      <c r="S477" s="37"/>
    </row>
    <row r="478" spans="4:19" ht="13.5">
      <c r="D478" s="194"/>
      <c r="H478" s="37"/>
      <c r="I478" s="39"/>
      <c r="J478" s="45"/>
      <c r="L478" s="37"/>
      <c r="N478" s="37"/>
      <c r="O478" s="37"/>
      <c r="P478" s="37"/>
      <c r="Q478" s="37"/>
      <c r="R478" s="37"/>
      <c r="S478" s="37"/>
    </row>
    <row r="479" spans="4:19" ht="13.5">
      <c r="D479" s="194"/>
      <c r="H479" s="37"/>
      <c r="I479" s="39"/>
      <c r="J479" s="45"/>
      <c r="L479" s="37"/>
      <c r="N479" s="37"/>
      <c r="O479" s="37"/>
      <c r="P479" s="37"/>
      <c r="Q479" s="37"/>
      <c r="R479" s="37"/>
      <c r="S479" s="37"/>
    </row>
    <row r="480" spans="4:19" ht="13.5">
      <c r="D480" s="194"/>
      <c r="H480" s="37"/>
      <c r="I480" s="39"/>
      <c r="J480" s="45"/>
      <c r="L480" s="37"/>
      <c r="N480" s="37"/>
      <c r="O480" s="37"/>
      <c r="P480" s="37"/>
      <c r="Q480" s="37"/>
      <c r="R480" s="37"/>
      <c r="S480" s="37"/>
    </row>
    <row r="481" spans="4:19" ht="13.5">
      <c r="D481" s="194"/>
      <c r="H481" s="37"/>
      <c r="I481" s="39"/>
      <c r="J481" s="45"/>
      <c r="L481" s="37"/>
      <c r="N481" s="37"/>
      <c r="O481" s="37"/>
      <c r="P481" s="37"/>
      <c r="Q481" s="37"/>
      <c r="R481" s="37"/>
      <c r="S481" s="37"/>
    </row>
    <row r="482" spans="4:19" ht="13.5">
      <c r="D482" s="194"/>
      <c r="H482" s="37"/>
      <c r="I482" s="39"/>
      <c r="J482" s="45"/>
      <c r="L482" s="37"/>
      <c r="N482" s="37"/>
      <c r="O482" s="37"/>
      <c r="P482" s="37"/>
      <c r="Q482" s="37"/>
      <c r="R482" s="37"/>
      <c r="S482" s="37"/>
    </row>
    <row r="483" spans="4:19" ht="13.5">
      <c r="D483" s="194"/>
      <c r="H483" s="37"/>
      <c r="I483" s="39"/>
      <c r="J483" s="45"/>
      <c r="L483" s="37"/>
      <c r="N483" s="37"/>
      <c r="O483" s="37"/>
      <c r="P483" s="37"/>
      <c r="Q483" s="37"/>
      <c r="R483" s="37"/>
      <c r="S483" s="37"/>
    </row>
    <row r="484" spans="4:19" ht="13.5">
      <c r="D484" s="194"/>
      <c r="H484" s="37"/>
      <c r="I484" s="39"/>
      <c r="J484" s="45"/>
      <c r="L484" s="37"/>
      <c r="N484" s="37"/>
      <c r="O484" s="37"/>
      <c r="P484" s="37"/>
      <c r="Q484" s="37"/>
      <c r="R484" s="37"/>
      <c r="S484" s="37"/>
    </row>
    <row r="485" spans="4:19" ht="13.5">
      <c r="D485" s="194"/>
      <c r="H485" s="37"/>
      <c r="I485" s="39"/>
      <c r="J485" s="45"/>
      <c r="L485" s="37"/>
      <c r="N485" s="37"/>
      <c r="O485" s="37"/>
      <c r="P485" s="37"/>
      <c r="Q485" s="37"/>
      <c r="R485" s="37"/>
      <c r="S485" s="37"/>
    </row>
    <row r="486" spans="4:19" ht="13.5">
      <c r="D486" s="194"/>
      <c r="H486" s="37"/>
      <c r="I486" s="39"/>
      <c r="J486" s="45"/>
      <c r="L486" s="37"/>
      <c r="N486" s="37"/>
      <c r="O486" s="37"/>
      <c r="P486" s="37"/>
      <c r="Q486" s="37"/>
      <c r="R486" s="37"/>
      <c r="S486" s="37"/>
    </row>
    <row r="487" spans="4:19" ht="13.5">
      <c r="D487" s="194"/>
      <c r="H487" s="37"/>
      <c r="I487" s="39"/>
      <c r="J487" s="45"/>
      <c r="L487" s="37"/>
      <c r="N487" s="37"/>
      <c r="O487" s="37"/>
      <c r="P487" s="37"/>
      <c r="Q487" s="37"/>
      <c r="R487" s="37"/>
      <c r="S487" s="37"/>
    </row>
    <row r="488" spans="4:19" ht="13.5">
      <c r="D488" s="194"/>
      <c r="H488" s="37"/>
      <c r="I488" s="39"/>
      <c r="J488" s="45"/>
      <c r="L488" s="37"/>
      <c r="N488" s="37"/>
      <c r="O488" s="37"/>
      <c r="P488" s="37"/>
      <c r="Q488" s="37"/>
      <c r="R488" s="37"/>
      <c r="S488" s="37"/>
    </row>
    <row r="489" spans="4:19" ht="13.5">
      <c r="D489" s="194"/>
      <c r="H489" s="37"/>
      <c r="I489" s="39"/>
      <c r="J489" s="45"/>
      <c r="L489" s="37"/>
      <c r="N489" s="37"/>
      <c r="O489" s="37"/>
      <c r="P489" s="37"/>
      <c r="Q489" s="37"/>
      <c r="R489" s="37"/>
      <c r="S489" s="37"/>
    </row>
    <row r="490" spans="4:19" ht="13.5">
      <c r="D490" s="194"/>
      <c r="H490" s="37"/>
      <c r="I490" s="39"/>
      <c r="J490" s="45"/>
      <c r="L490" s="37"/>
      <c r="N490" s="37"/>
      <c r="O490" s="37"/>
      <c r="P490" s="37"/>
      <c r="Q490" s="37"/>
      <c r="R490" s="37"/>
      <c r="S490" s="37"/>
    </row>
    <row r="491" spans="4:19" ht="13.5">
      <c r="D491" s="194"/>
      <c r="H491" s="37"/>
      <c r="I491" s="39"/>
      <c r="J491" s="45"/>
      <c r="L491" s="37"/>
      <c r="N491" s="37"/>
      <c r="O491" s="37"/>
      <c r="P491" s="37"/>
      <c r="Q491" s="37"/>
      <c r="R491" s="37"/>
      <c r="S491" s="37"/>
    </row>
    <row r="492" spans="4:19" ht="13.5">
      <c r="D492" s="194"/>
      <c r="H492" s="37"/>
      <c r="I492" s="39"/>
      <c r="J492" s="45"/>
      <c r="L492" s="37"/>
      <c r="N492" s="37"/>
      <c r="O492" s="37"/>
      <c r="P492" s="37"/>
      <c r="Q492" s="37"/>
      <c r="R492" s="37"/>
      <c r="S492" s="37"/>
    </row>
    <row r="493" spans="4:19" ht="13.5">
      <c r="D493" s="194"/>
      <c r="H493" s="37"/>
      <c r="I493" s="39"/>
      <c r="J493" s="45"/>
      <c r="L493" s="37"/>
      <c r="N493" s="37"/>
      <c r="O493" s="37"/>
      <c r="P493" s="37"/>
      <c r="Q493" s="37"/>
      <c r="R493" s="37"/>
      <c r="S493" s="37"/>
    </row>
    <row r="494" spans="4:19" ht="13.5">
      <c r="D494" s="194"/>
      <c r="H494" s="37"/>
      <c r="I494" s="39"/>
      <c r="J494" s="45"/>
      <c r="L494" s="37"/>
      <c r="N494" s="37"/>
      <c r="O494" s="37"/>
      <c r="P494" s="37"/>
      <c r="Q494" s="37"/>
      <c r="R494" s="37"/>
      <c r="S494" s="37"/>
    </row>
    <row r="495" spans="4:19" ht="13.5">
      <c r="D495" s="194"/>
      <c r="H495" s="37"/>
      <c r="I495" s="39"/>
      <c r="J495" s="45"/>
      <c r="L495" s="37"/>
      <c r="N495" s="37"/>
      <c r="O495" s="37"/>
      <c r="P495" s="37"/>
      <c r="Q495" s="37"/>
      <c r="R495" s="37"/>
      <c r="S495" s="37"/>
    </row>
    <row r="496" spans="4:19" ht="13.5">
      <c r="D496" s="194"/>
      <c r="H496" s="37"/>
      <c r="I496" s="39"/>
      <c r="J496" s="45"/>
      <c r="L496" s="37"/>
      <c r="N496" s="37"/>
      <c r="O496" s="37"/>
      <c r="P496" s="37"/>
      <c r="Q496" s="37"/>
      <c r="R496" s="37"/>
      <c r="S496" s="37"/>
    </row>
    <row r="497" spans="4:19" ht="13.5">
      <c r="D497" s="194"/>
      <c r="H497" s="37"/>
      <c r="I497" s="39"/>
      <c r="J497" s="45"/>
      <c r="L497" s="37"/>
      <c r="N497" s="37"/>
      <c r="O497" s="37"/>
      <c r="P497" s="37"/>
      <c r="Q497" s="37"/>
      <c r="R497" s="37"/>
      <c r="S497" s="37"/>
    </row>
    <row r="498" spans="4:19" ht="13.5">
      <c r="D498" s="194"/>
      <c r="H498" s="37"/>
      <c r="I498" s="39"/>
      <c r="J498" s="45"/>
      <c r="L498" s="37"/>
      <c r="N498" s="37"/>
      <c r="O498" s="37"/>
      <c r="P498" s="37"/>
      <c r="Q498" s="37"/>
      <c r="R498" s="37"/>
      <c r="S498" s="37"/>
    </row>
    <row r="499" spans="4:19" ht="13.5">
      <c r="D499" s="194"/>
      <c r="H499" s="37"/>
      <c r="I499" s="39"/>
      <c r="J499" s="45"/>
      <c r="L499" s="37"/>
      <c r="N499" s="37"/>
      <c r="O499" s="37"/>
      <c r="P499" s="37"/>
      <c r="Q499" s="37"/>
      <c r="R499" s="37"/>
      <c r="S499" s="37"/>
    </row>
    <row r="500" spans="4:19" ht="13.5">
      <c r="D500" s="194"/>
      <c r="H500" s="37"/>
      <c r="I500" s="39"/>
      <c r="J500" s="45"/>
      <c r="L500" s="37"/>
      <c r="N500" s="37"/>
      <c r="O500" s="37"/>
      <c r="P500" s="37"/>
      <c r="Q500" s="37"/>
      <c r="R500" s="37"/>
      <c r="S500" s="37"/>
    </row>
    <row r="501" spans="4:19" ht="13.5">
      <c r="D501" s="194"/>
      <c r="H501" s="37"/>
      <c r="I501" s="39"/>
      <c r="J501" s="45"/>
      <c r="L501" s="37"/>
      <c r="N501" s="37"/>
      <c r="O501" s="37"/>
      <c r="P501" s="37"/>
      <c r="Q501" s="37"/>
      <c r="R501" s="37"/>
      <c r="S501" s="37"/>
    </row>
    <row r="502" spans="4:19" ht="13.5">
      <c r="D502" s="194"/>
      <c r="H502" s="37"/>
      <c r="I502" s="39"/>
      <c r="J502" s="45"/>
      <c r="L502" s="37"/>
      <c r="N502" s="37"/>
      <c r="O502" s="37"/>
      <c r="P502" s="37"/>
      <c r="Q502" s="37"/>
      <c r="R502" s="37"/>
      <c r="S502" s="37"/>
    </row>
    <row r="503" spans="4:19" ht="13.5">
      <c r="D503" s="194"/>
      <c r="H503" s="37"/>
      <c r="I503" s="39"/>
      <c r="J503" s="45"/>
      <c r="L503" s="37"/>
      <c r="N503" s="37"/>
      <c r="O503" s="37"/>
      <c r="P503" s="37"/>
      <c r="Q503" s="37"/>
      <c r="R503" s="37"/>
      <c r="S503" s="37"/>
    </row>
    <row r="504" spans="4:19" ht="13.5">
      <c r="D504" s="194"/>
      <c r="H504" s="37"/>
      <c r="I504" s="39"/>
      <c r="J504" s="45"/>
      <c r="L504" s="37"/>
      <c r="N504" s="37"/>
      <c r="O504" s="37"/>
      <c r="P504" s="37"/>
      <c r="Q504" s="37"/>
      <c r="R504" s="37"/>
      <c r="S504" s="37"/>
    </row>
    <row r="505" spans="4:19" ht="13.5">
      <c r="D505" s="194"/>
      <c r="H505" s="37"/>
      <c r="I505" s="39"/>
      <c r="J505" s="45"/>
      <c r="L505" s="37"/>
      <c r="N505" s="37"/>
      <c r="O505" s="37"/>
      <c r="P505" s="37"/>
      <c r="Q505" s="37"/>
      <c r="R505" s="37"/>
      <c r="S505" s="37"/>
    </row>
    <row r="506" spans="4:19" ht="13.5">
      <c r="D506" s="194"/>
      <c r="H506" s="37"/>
      <c r="I506" s="39"/>
      <c r="J506" s="45"/>
      <c r="L506" s="37"/>
      <c r="N506" s="37"/>
      <c r="O506" s="37"/>
      <c r="P506" s="37"/>
      <c r="Q506" s="37"/>
      <c r="R506" s="37"/>
      <c r="S506" s="37"/>
    </row>
    <row r="507" spans="4:19" ht="13.5">
      <c r="D507" s="194"/>
      <c r="H507" s="37"/>
      <c r="I507" s="39"/>
      <c r="J507" s="45"/>
      <c r="L507" s="37"/>
      <c r="N507" s="37"/>
      <c r="O507" s="37"/>
      <c r="P507" s="37"/>
      <c r="Q507" s="37"/>
      <c r="R507" s="37"/>
      <c r="S507" s="37"/>
    </row>
    <row r="508" spans="4:19" ht="13.5">
      <c r="D508" s="194"/>
      <c r="H508" s="37"/>
      <c r="I508" s="39"/>
      <c r="J508" s="45"/>
      <c r="L508" s="37"/>
      <c r="N508" s="37"/>
      <c r="O508" s="37"/>
      <c r="P508" s="37"/>
      <c r="Q508" s="37"/>
      <c r="R508" s="37"/>
      <c r="S508" s="37"/>
    </row>
    <row r="509" spans="4:19" ht="13.5">
      <c r="D509" s="194"/>
      <c r="H509" s="37"/>
      <c r="I509" s="39"/>
      <c r="J509" s="45"/>
      <c r="L509" s="37"/>
      <c r="N509" s="37"/>
      <c r="O509" s="37"/>
      <c r="P509" s="37"/>
      <c r="Q509" s="37"/>
      <c r="R509" s="37"/>
      <c r="S509" s="37"/>
    </row>
    <row r="510" spans="4:19" ht="13.5">
      <c r="D510" s="194"/>
      <c r="H510" s="37"/>
      <c r="I510" s="39"/>
      <c r="J510" s="45"/>
      <c r="L510" s="37"/>
      <c r="N510" s="37"/>
      <c r="O510" s="37"/>
      <c r="P510" s="37"/>
      <c r="Q510" s="37"/>
      <c r="R510" s="37"/>
      <c r="S510" s="37"/>
    </row>
    <row r="511" spans="4:19" ht="13.5">
      <c r="D511" s="194"/>
      <c r="H511" s="37"/>
      <c r="I511" s="39"/>
      <c r="J511" s="45"/>
      <c r="L511" s="37"/>
      <c r="N511" s="37"/>
      <c r="O511" s="37"/>
      <c r="P511" s="37"/>
      <c r="Q511" s="37"/>
      <c r="R511" s="37"/>
      <c r="S511" s="37"/>
    </row>
    <row r="512" spans="4:19" ht="13.5">
      <c r="D512" s="194"/>
      <c r="H512" s="37"/>
      <c r="I512" s="39"/>
      <c r="J512" s="45"/>
      <c r="L512" s="37"/>
      <c r="N512" s="37"/>
      <c r="O512" s="37"/>
      <c r="P512" s="37"/>
      <c r="Q512" s="37"/>
      <c r="R512" s="37"/>
      <c r="S512" s="37"/>
    </row>
    <row r="513" spans="4:19" ht="13.5">
      <c r="D513" s="194"/>
      <c r="H513" s="37"/>
      <c r="I513" s="39"/>
      <c r="J513" s="45"/>
      <c r="L513" s="37"/>
      <c r="N513" s="37"/>
      <c r="O513" s="37"/>
      <c r="P513" s="37"/>
      <c r="Q513" s="37"/>
      <c r="R513" s="37"/>
      <c r="S513" s="37"/>
    </row>
    <row r="514" spans="4:19" ht="13.5">
      <c r="D514" s="194"/>
      <c r="H514" s="37"/>
      <c r="I514" s="39"/>
      <c r="J514" s="45"/>
      <c r="L514" s="37"/>
      <c r="N514" s="37"/>
      <c r="O514" s="37"/>
      <c r="P514" s="37"/>
      <c r="Q514" s="37"/>
      <c r="R514" s="37"/>
      <c r="S514" s="37"/>
    </row>
    <row r="515" spans="4:19" ht="13.5">
      <c r="D515" s="194"/>
      <c r="H515" s="37"/>
      <c r="I515" s="39"/>
      <c r="J515" s="45"/>
      <c r="L515" s="37"/>
      <c r="N515" s="37"/>
      <c r="O515" s="37"/>
      <c r="P515" s="37"/>
      <c r="Q515" s="37"/>
      <c r="R515" s="37"/>
      <c r="S515" s="37"/>
    </row>
    <row r="516" spans="4:19" ht="13.5">
      <c r="D516" s="194"/>
      <c r="H516" s="37"/>
      <c r="I516" s="39"/>
      <c r="J516" s="45"/>
      <c r="L516" s="37"/>
      <c r="N516" s="37"/>
      <c r="O516" s="37"/>
      <c r="P516" s="37"/>
      <c r="Q516" s="37"/>
      <c r="R516" s="37"/>
      <c r="S516" s="37"/>
    </row>
    <row r="517" spans="4:19" ht="13.5">
      <c r="D517" s="194"/>
      <c r="H517" s="37"/>
      <c r="I517" s="39"/>
      <c r="J517" s="45"/>
      <c r="L517" s="37"/>
      <c r="N517" s="37"/>
      <c r="O517" s="37"/>
      <c r="P517" s="37"/>
      <c r="Q517" s="37"/>
      <c r="R517" s="37"/>
      <c r="S517" s="37"/>
    </row>
    <row r="518" spans="4:19" ht="13.5">
      <c r="D518" s="194"/>
      <c r="H518" s="37"/>
      <c r="I518" s="39"/>
      <c r="J518" s="45"/>
      <c r="L518" s="37"/>
      <c r="N518" s="37"/>
      <c r="O518" s="37"/>
      <c r="P518" s="37"/>
      <c r="Q518" s="37"/>
      <c r="R518" s="37"/>
      <c r="S518" s="37"/>
    </row>
    <row r="519" spans="4:19" ht="13.5">
      <c r="D519" s="194"/>
      <c r="H519" s="37"/>
      <c r="I519" s="39"/>
      <c r="J519" s="45"/>
      <c r="L519" s="37"/>
      <c r="N519" s="37"/>
      <c r="O519" s="37"/>
      <c r="P519" s="37"/>
      <c r="Q519" s="37"/>
      <c r="R519" s="37"/>
      <c r="S519" s="37"/>
    </row>
    <row r="520" spans="4:19" ht="13.5">
      <c r="D520" s="194"/>
      <c r="H520" s="37"/>
      <c r="I520" s="39"/>
      <c r="J520" s="45"/>
      <c r="L520" s="37"/>
      <c r="N520" s="37"/>
      <c r="O520" s="37"/>
      <c r="P520" s="37"/>
      <c r="Q520" s="37"/>
      <c r="R520" s="37"/>
      <c r="S520" s="37"/>
    </row>
    <row r="521" spans="4:19" ht="13.5">
      <c r="D521" s="194"/>
      <c r="H521" s="37"/>
      <c r="I521" s="39"/>
      <c r="J521" s="45"/>
      <c r="L521" s="37"/>
      <c r="N521" s="37"/>
      <c r="O521" s="37"/>
      <c r="P521" s="37"/>
      <c r="Q521" s="37"/>
      <c r="R521" s="37"/>
      <c r="S521" s="37"/>
    </row>
    <row r="522" spans="4:19" ht="13.5">
      <c r="D522" s="194"/>
      <c r="H522" s="37"/>
      <c r="I522" s="39"/>
      <c r="J522" s="45"/>
      <c r="L522" s="37"/>
      <c r="N522" s="37"/>
      <c r="O522" s="37"/>
      <c r="P522" s="37"/>
      <c r="Q522" s="37"/>
      <c r="R522" s="37"/>
      <c r="S522" s="37"/>
    </row>
    <row r="523" spans="4:19" ht="13.5">
      <c r="D523" s="194"/>
      <c r="H523" s="37"/>
      <c r="I523" s="39"/>
      <c r="J523" s="45"/>
      <c r="L523" s="37"/>
      <c r="N523" s="37"/>
      <c r="O523" s="37"/>
      <c r="P523" s="37"/>
      <c r="Q523" s="37"/>
      <c r="R523" s="37"/>
      <c r="S523" s="37"/>
    </row>
    <row r="524" spans="4:19" ht="13.5">
      <c r="D524" s="194"/>
      <c r="H524" s="37"/>
      <c r="I524" s="39"/>
      <c r="J524" s="45"/>
      <c r="L524" s="37"/>
      <c r="N524" s="37"/>
      <c r="O524" s="37"/>
      <c r="P524" s="37"/>
      <c r="Q524" s="37"/>
      <c r="R524" s="37"/>
      <c r="S524" s="37"/>
    </row>
    <row r="525" spans="4:19" ht="13.5">
      <c r="D525" s="194"/>
      <c r="H525" s="37"/>
      <c r="I525" s="39"/>
      <c r="J525" s="45"/>
      <c r="L525" s="37"/>
      <c r="N525" s="37"/>
      <c r="O525" s="37"/>
      <c r="P525" s="37"/>
      <c r="Q525" s="37"/>
      <c r="R525" s="37"/>
      <c r="S525" s="37"/>
    </row>
    <row r="526" spans="4:19" ht="13.5">
      <c r="D526" s="194"/>
      <c r="H526" s="37"/>
      <c r="I526" s="39"/>
      <c r="J526" s="45"/>
      <c r="L526" s="37"/>
      <c r="N526" s="37"/>
      <c r="O526" s="37"/>
      <c r="P526" s="37"/>
      <c r="Q526" s="37"/>
      <c r="R526" s="37"/>
      <c r="S526" s="37"/>
    </row>
    <row r="527" spans="4:19" ht="13.5">
      <c r="D527" s="194"/>
      <c r="H527" s="37"/>
      <c r="I527" s="39"/>
      <c r="J527" s="45"/>
      <c r="L527" s="37"/>
      <c r="N527" s="37"/>
      <c r="O527" s="37"/>
      <c r="P527" s="37"/>
      <c r="Q527" s="37"/>
      <c r="R527" s="37"/>
      <c r="S527" s="37"/>
    </row>
    <row r="528" spans="4:19" ht="13.5">
      <c r="D528" s="194"/>
      <c r="H528" s="37"/>
      <c r="I528" s="39"/>
      <c r="J528" s="45"/>
      <c r="L528" s="37"/>
      <c r="N528" s="37"/>
      <c r="O528" s="37"/>
      <c r="P528" s="37"/>
      <c r="Q528" s="37"/>
      <c r="R528" s="37"/>
      <c r="S528" s="37"/>
    </row>
    <row r="529" spans="4:19" ht="13.5">
      <c r="D529" s="194"/>
      <c r="H529" s="37"/>
      <c r="I529" s="39"/>
      <c r="J529" s="45"/>
      <c r="L529" s="37"/>
      <c r="N529" s="37"/>
      <c r="O529" s="37"/>
      <c r="P529" s="37"/>
      <c r="Q529" s="37"/>
      <c r="R529" s="37"/>
      <c r="S529" s="37"/>
    </row>
    <row r="530" spans="4:19" ht="13.5">
      <c r="D530" s="194"/>
      <c r="H530" s="37"/>
      <c r="I530" s="39"/>
      <c r="J530" s="45"/>
      <c r="L530" s="37"/>
      <c r="N530" s="37"/>
      <c r="O530" s="37"/>
      <c r="P530" s="37"/>
      <c r="Q530" s="37"/>
      <c r="R530" s="37"/>
      <c r="S530" s="37"/>
    </row>
    <row r="531" spans="4:19" ht="13.5">
      <c r="D531" s="194"/>
      <c r="H531" s="37"/>
      <c r="I531" s="39"/>
      <c r="J531" s="45"/>
      <c r="L531" s="37"/>
      <c r="N531" s="37"/>
      <c r="O531" s="37"/>
      <c r="P531" s="37"/>
      <c r="Q531" s="37"/>
      <c r="R531" s="37"/>
      <c r="S531" s="37"/>
    </row>
    <row r="532" spans="4:19" ht="13.5">
      <c r="D532" s="194"/>
      <c r="H532" s="37"/>
      <c r="I532" s="39"/>
      <c r="J532" s="45"/>
      <c r="L532" s="37"/>
      <c r="N532" s="37"/>
      <c r="O532" s="37"/>
      <c r="P532" s="37"/>
      <c r="Q532" s="37"/>
      <c r="R532" s="37"/>
      <c r="S532" s="37"/>
    </row>
    <row r="533" spans="4:19" ht="13.5">
      <c r="D533" s="194"/>
      <c r="H533" s="37"/>
      <c r="I533" s="39"/>
      <c r="J533" s="45"/>
      <c r="L533" s="37"/>
      <c r="N533" s="37"/>
      <c r="O533" s="37"/>
      <c r="P533" s="37"/>
      <c r="Q533" s="37"/>
      <c r="R533" s="37"/>
      <c r="S533" s="37"/>
    </row>
    <row r="534" spans="4:19" ht="13.5">
      <c r="D534" s="194"/>
      <c r="H534" s="37"/>
      <c r="I534" s="39"/>
      <c r="J534" s="45"/>
      <c r="L534" s="37"/>
      <c r="N534" s="37"/>
      <c r="O534" s="37"/>
      <c r="P534" s="37"/>
      <c r="Q534" s="37"/>
      <c r="R534" s="37"/>
      <c r="S534" s="37"/>
    </row>
    <row r="535" spans="4:19" ht="13.5">
      <c r="D535" s="194"/>
      <c r="H535" s="37"/>
      <c r="I535" s="39"/>
      <c r="J535" s="45"/>
      <c r="L535" s="37"/>
      <c r="N535" s="37"/>
      <c r="O535" s="37"/>
      <c r="P535" s="37"/>
      <c r="Q535" s="37"/>
      <c r="R535" s="37"/>
      <c r="S535" s="37"/>
    </row>
    <row r="536" spans="4:19" ht="13.5">
      <c r="D536" s="194"/>
      <c r="H536" s="37"/>
      <c r="I536" s="39"/>
      <c r="J536" s="45"/>
      <c r="L536" s="37"/>
      <c r="N536" s="37"/>
      <c r="O536" s="37"/>
      <c r="P536" s="37"/>
      <c r="Q536" s="37"/>
      <c r="R536" s="37"/>
      <c r="S536" s="37"/>
    </row>
    <row r="537" spans="4:19" ht="13.5">
      <c r="D537" s="194"/>
      <c r="H537" s="37"/>
      <c r="I537" s="39"/>
      <c r="J537" s="45"/>
      <c r="L537" s="37"/>
      <c r="N537" s="37"/>
      <c r="O537" s="37"/>
      <c r="P537" s="37"/>
      <c r="Q537" s="37"/>
      <c r="R537" s="37"/>
      <c r="S537" s="37"/>
    </row>
    <row r="538" spans="4:19" ht="13.5">
      <c r="D538" s="194"/>
      <c r="H538" s="37"/>
      <c r="I538" s="39"/>
      <c r="J538" s="45"/>
      <c r="L538" s="37"/>
      <c r="N538" s="37"/>
      <c r="O538" s="37"/>
      <c r="P538" s="37"/>
      <c r="Q538" s="37"/>
      <c r="R538" s="37"/>
      <c r="S538" s="37"/>
    </row>
    <row r="539" spans="4:19" ht="13.5">
      <c r="D539" s="194"/>
      <c r="H539" s="37"/>
      <c r="I539" s="39"/>
      <c r="J539" s="45"/>
      <c r="L539" s="37"/>
      <c r="N539" s="37"/>
      <c r="O539" s="37"/>
      <c r="P539" s="37"/>
      <c r="Q539" s="37"/>
      <c r="R539" s="37"/>
      <c r="S539" s="37"/>
    </row>
    <row r="540" spans="4:19" ht="13.5">
      <c r="D540" s="194"/>
      <c r="H540" s="37"/>
      <c r="I540" s="39"/>
      <c r="J540" s="45"/>
      <c r="L540" s="37"/>
      <c r="N540" s="37"/>
      <c r="O540" s="37"/>
      <c r="P540" s="37"/>
      <c r="Q540" s="37"/>
      <c r="R540" s="37"/>
      <c r="S540" s="37"/>
    </row>
    <row r="541" spans="4:19" ht="13.5">
      <c r="D541" s="194"/>
      <c r="H541" s="37"/>
      <c r="I541" s="39"/>
      <c r="J541" s="45"/>
      <c r="L541" s="37"/>
      <c r="N541" s="37"/>
      <c r="O541" s="37"/>
      <c r="P541" s="37"/>
      <c r="Q541" s="37"/>
      <c r="R541" s="37"/>
      <c r="S541" s="37"/>
    </row>
    <row r="542" spans="4:19" ht="13.5">
      <c r="D542" s="194"/>
      <c r="H542" s="37"/>
      <c r="I542" s="39"/>
      <c r="J542" s="45"/>
      <c r="L542" s="37"/>
      <c r="N542" s="37"/>
      <c r="O542" s="37"/>
      <c r="P542" s="37"/>
      <c r="Q542" s="37"/>
      <c r="R542" s="37"/>
      <c r="S542" s="37"/>
    </row>
    <row r="543" spans="4:19" ht="13.5">
      <c r="D543" s="194"/>
      <c r="H543" s="37"/>
      <c r="I543" s="39"/>
      <c r="J543" s="45"/>
      <c r="L543" s="37"/>
      <c r="N543" s="37"/>
      <c r="O543" s="37"/>
      <c r="P543" s="37"/>
      <c r="Q543" s="37"/>
      <c r="R543" s="37"/>
      <c r="S543" s="37"/>
    </row>
    <row r="544" spans="4:19" ht="13.5">
      <c r="D544" s="194"/>
      <c r="H544" s="37"/>
      <c r="I544" s="39"/>
      <c r="J544" s="45"/>
      <c r="L544" s="37"/>
      <c r="N544" s="37"/>
      <c r="O544" s="37"/>
      <c r="P544" s="37"/>
      <c r="Q544" s="37"/>
      <c r="R544" s="37"/>
      <c r="S544" s="37"/>
    </row>
    <row r="545" spans="4:19" ht="13.5">
      <c r="D545" s="194"/>
      <c r="H545" s="37"/>
      <c r="I545" s="39"/>
      <c r="J545" s="45"/>
      <c r="L545" s="37"/>
      <c r="N545" s="37"/>
      <c r="O545" s="37"/>
      <c r="P545" s="37"/>
      <c r="Q545" s="37"/>
      <c r="R545" s="37"/>
      <c r="S545" s="37"/>
    </row>
    <row r="546" spans="4:19" ht="13.5">
      <c r="D546" s="194"/>
      <c r="H546" s="37"/>
      <c r="I546" s="39"/>
      <c r="J546" s="45"/>
      <c r="L546" s="37"/>
      <c r="N546" s="37"/>
      <c r="O546" s="37"/>
      <c r="P546" s="37"/>
      <c r="Q546" s="37"/>
      <c r="R546" s="37"/>
      <c r="S546" s="37"/>
    </row>
    <row r="547" spans="4:19" ht="13.5">
      <c r="D547" s="194"/>
      <c r="H547" s="37"/>
      <c r="I547" s="39"/>
      <c r="J547" s="45"/>
      <c r="L547" s="37"/>
      <c r="N547" s="37"/>
      <c r="O547" s="37"/>
      <c r="P547" s="37"/>
      <c r="Q547" s="37"/>
      <c r="R547" s="37"/>
      <c r="S547" s="37"/>
    </row>
    <row r="548" spans="4:19" ht="13.5">
      <c r="D548" s="194"/>
      <c r="H548" s="37"/>
      <c r="I548" s="39"/>
      <c r="J548" s="45"/>
      <c r="L548" s="37"/>
      <c r="N548" s="37"/>
      <c r="O548" s="37"/>
      <c r="P548" s="37"/>
      <c r="Q548" s="37"/>
      <c r="R548" s="37"/>
      <c r="S548" s="37"/>
    </row>
    <row r="549" spans="4:19" ht="13.5">
      <c r="D549" s="194"/>
      <c r="H549" s="37"/>
      <c r="I549" s="39"/>
      <c r="J549" s="45"/>
      <c r="L549" s="37"/>
      <c r="N549" s="37"/>
      <c r="O549" s="37"/>
      <c r="P549" s="37"/>
      <c r="Q549" s="37"/>
      <c r="R549" s="37"/>
      <c r="S549" s="37"/>
    </row>
    <row r="550" spans="4:19" ht="13.5">
      <c r="D550" s="194"/>
      <c r="H550" s="37"/>
      <c r="I550" s="39"/>
      <c r="J550" s="45"/>
      <c r="L550" s="37"/>
      <c r="N550" s="37"/>
      <c r="O550" s="37"/>
      <c r="P550" s="37"/>
      <c r="Q550" s="37"/>
      <c r="R550" s="37"/>
      <c r="S550" s="37"/>
    </row>
    <row r="551" spans="4:19" ht="13.5">
      <c r="D551" s="194"/>
      <c r="H551" s="37"/>
      <c r="I551" s="39"/>
      <c r="J551" s="45"/>
      <c r="L551" s="37"/>
      <c r="N551" s="37"/>
      <c r="O551" s="37"/>
      <c r="P551" s="37"/>
      <c r="Q551" s="37"/>
      <c r="R551" s="37"/>
      <c r="S551" s="37"/>
    </row>
    <row r="552" spans="4:19" ht="13.5">
      <c r="D552" s="194"/>
      <c r="H552" s="37"/>
      <c r="I552" s="39"/>
      <c r="J552" s="45"/>
      <c r="L552" s="37"/>
      <c r="N552" s="37"/>
      <c r="O552" s="37"/>
      <c r="P552" s="37"/>
      <c r="Q552" s="37"/>
      <c r="R552" s="37"/>
      <c r="S552" s="37"/>
    </row>
    <row r="553" spans="4:19" ht="13.5">
      <c r="D553" s="194"/>
      <c r="H553" s="37"/>
      <c r="I553" s="39"/>
      <c r="J553" s="45"/>
      <c r="L553" s="37"/>
      <c r="N553" s="37"/>
      <c r="O553" s="37"/>
      <c r="P553" s="37"/>
      <c r="Q553" s="37"/>
      <c r="R553" s="37"/>
      <c r="S553" s="37"/>
    </row>
    <row r="554" spans="4:19" ht="13.5">
      <c r="D554" s="194"/>
      <c r="H554" s="37"/>
      <c r="I554" s="39"/>
      <c r="J554" s="45"/>
      <c r="L554" s="37"/>
      <c r="N554" s="37"/>
      <c r="O554" s="37"/>
      <c r="P554" s="37"/>
      <c r="Q554" s="37"/>
      <c r="R554" s="37"/>
      <c r="S554" s="37"/>
    </row>
    <row r="555" spans="4:19" ht="13.5">
      <c r="D555" s="194"/>
      <c r="H555" s="37"/>
      <c r="I555" s="39"/>
      <c r="J555" s="45"/>
      <c r="L555" s="37"/>
      <c r="N555" s="37"/>
      <c r="O555" s="37"/>
      <c r="P555" s="37"/>
      <c r="Q555" s="37"/>
      <c r="R555" s="37"/>
      <c r="S555" s="37"/>
    </row>
    <row r="556" spans="4:19" ht="13.5">
      <c r="D556" s="194"/>
      <c r="H556" s="37"/>
      <c r="I556" s="39"/>
      <c r="J556" s="45"/>
      <c r="L556" s="37"/>
      <c r="N556" s="37"/>
      <c r="O556" s="37"/>
      <c r="P556" s="37"/>
      <c r="Q556" s="37"/>
      <c r="R556" s="37"/>
      <c r="S556" s="37"/>
    </row>
    <row r="557" spans="4:19" ht="13.5">
      <c r="D557" s="194"/>
      <c r="H557" s="37"/>
      <c r="I557" s="39"/>
      <c r="J557" s="45"/>
      <c r="L557" s="37"/>
      <c r="N557" s="37"/>
      <c r="O557" s="37"/>
      <c r="P557" s="37"/>
      <c r="Q557" s="37"/>
      <c r="R557" s="37"/>
      <c r="S557" s="37"/>
    </row>
    <row r="558" spans="4:19" ht="13.5">
      <c r="D558" s="194"/>
      <c r="H558" s="37"/>
      <c r="I558" s="39"/>
      <c r="J558" s="45"/>
      <c r="L558" s="37"/>
      <c r="N558" s="37"/>
      <c r="O558" s="37"/>
      <c r="P558" s="37"/>
      <c r="Q558" s="37"/>
      <c r="R558" s="37"/>
      <c r="S558" s="37"/>
    </row>
    <row r="559" spans="4:19" ht="13.5">
      <c r="D559" s="194"/>
      <c r="H559" s="37"/>
      <c r="I559" s="39"/>
      <c r="J559" s="45"/>
      <c r="L559" s="37"/>
      <c r="N559" s="37"/>
      <c r="O559" s="37"/>
      <c r="P559" s="37"/>
      <c r="Q559" s="37"/>
      <c r="R559" s="37"/>
      <c r="S559" s="37"/>
    </row>
    <row r="560" spans="4:19" ht="13.5">
      <c r="D560" s="194"/>
      <c r="H560" s="37"/>
      <c r="I560" s="39"/>
      <c r="J560" s="45"/>
      <c r="L560" s="37"/>
      <c r="N560" s="37"/>
      <c r="O560" s="37"/>
      <c r="P560" s="37"/>
      <c r="Q560" s="37"/>
      <c r="R560" s="37"/>
      <c r="S560" s="37"/>
    </row>
    <row r="561" spans="4:19" ht="13.5">
      <c r="D561" s="194"/>
      <c r="H561" s="37"/>
      <c r="I561" s="39"/>
      <c r="J561" s="45"/>
      <c r="L561" s="37"/>
      <c r="N561" s="37"/>
      <c r="O561" s="37"/>
      <c r="P561" s="37"/>
      <c r="Q561" s="37"/>
      <c r="R561" s="37"/>
      <c r="S561" s="37"/>
    </row>
    <row r="562" spans="4:19" ht="13.5">
      <c r="D562" s="194"/>
      <c r="H562" s="37"/>
      <c r="I562" s="39"/>
      <c r="J562" s="45"/>
      <c r="L562" s="37"/>
      <c r="N562" s="37"/>
      <c r="O562" s="37"/>
      <c r="P562" s="37"/>
      <c r="Q562" s="37"/>
      <c r="R562" s="37"/>
      <c r="S562" s="37"/>
    </row>
    <row r="563" spans="4:19" ht="13.5">
      <c r="D563" s="194"/>
      <c r="H563" s="37"/>
      <c r="I563" s="39"/>
      <c r="J563" s="45"/>
      <c r="L563" s="37"/>
      <c r="N563" s="37"/>
      <c r="O563" s="37"/>
      <c r="P563" s="37"/>
      <c r="Q563" s="37"/>
      <c r="R563" s="37"/>
      <c r="S563" s="37"/>
    </row>
    <row r="564" spans="4:19" ht="13.5">
      <c r="D564" s="194"/>
      <c r="H564" s="37"/>
      <c r="I564" s="39"/>
      <c r="J564" s="45"/>
      <c r="L564" s="37"/>
      <c r="N564" s="37"/>
      <c r="O564" s="37"/>
      <c r="P564" s="37"/>
      <c r="Q564" s="37"/>
      <c r="R564" s="37"/>
      <c r="S564" s="37"/>
    </row>
    <row r="565" spans="4:19" ht="13.5">
      <c r="D565" s="194"/>
      <c r="H565" s="37"/>
      <c r="I565" s="39"/>
      <c r="J565" s="45"/>
      <c r="L565" s="37"/>
      <c r="N565" s="37"/>
      <c r="O565" s="37"/>
      <c r="P565" s="37"/>
      <c r="Q565" s="37"/>
      <c r="R565" s="37"/>
      <c r="S565" s="37"/>
    </row>
    <row r="566" spans="4:19" ht="13.5">
      <c r="D566" s="194"/>
      <c r="H566" s="37"/>
      <c r="I566" s="39"/>
      <c r="J566" s="45"/>
      <c r="L566" s="37"/>
      <c r="N566" s="37"/>
      <c r="O566" s="37"/>
      <c r="P566" s="37"/>
      <c r="Q566" s="37"/>
      <c r="R566" s="37"/>
      <c r="S566" s="37"/>
    </row>
    <row r="567" spans="4:19" ht="13.5">
      <c r="D567" s="194"/>
      <c r="H567" s="37"/>
      <c r="I567" s="39"/>
      <c r="J567" s="45"/>
      <c r="L567" s="37"/>
      <c r="N567" s="37"/>
      <c r="O567" s="37"/>
      <c r="P567" s="37"/>
      <c r="Q567" s="37"/>
      <c r="R567" s="37"/>
      <c r="S567" s="37"/>
    </row>
    <row r="568" spans="4:19" ht="13.5">
      <c r="D568" s="194"/>
      <c r="H568" s="37"/>
      <c r="I568" s="39"/>
      <c r="J568" s="45"/>
      <c r="L568" s="37"/>
      <c r="N568" s="37"/>
      <c r="O568" s="37"/>
      <c r="P568" s="37"/>
      <c r="Q568" s="37"/>
      <c r="R568" s="37"/>
      <c r="S568" s="37"/>
    </row>
    <row r="569" spans="4:19" ht="13.5">
      <c r="D569" s="194"/>
      <c r="H569" s="37"/>
      <c r="I569" s="39"/>
      <c r="J569" s="45"/>
      <c r="L569" s="37"/>
      <c r="N569" s="37"/>
      <c r="O569" s="37"/>
      <c r="P569" s="37"/>
      <c r="Q569" s="37"/>
      <c r="R569" s="37"/>
      <c r="S569" s="37"/>
    </row>
    <row r="570" spans="4:19" ht="13.5">
      <c r="D570" s="194"/>
      <c r="H570" s="37"/>
      <c r="I570" s="39"/>
      <c r="J570" s="45"/>
      <c r="L570" s="37"/>
      <c r="N570" s="37"/>
      <c r="O570" s="37"/>
      <c r="P570" s="37"/>
      <c r="Q570" s="37"/>
      <c r="R570" s="37"/>
      <c r="S570" s="37"/>
    </row>
    <row r="571" spans="4:19" ht="13.5">
      <c r="D571" s="194"/>
      <c r="H571" s="37"/>
      <c r="I571" s="39"/>
      <c r="J571" s="45"/>
      <c r="L571" s="37"/>
      <c r="N571" s="37"/>
      <c r="O571" s="37"/>
      <c r="P571" s="37"/>
      <c r="Q571" s="37"/>
      <c r="R571" s="37"/>
      <c r="S571" s="37"/>
    </row>
    <row r="572" spans="4:19" ht="13.5">
      <c r="D572" s="194"/>
      <c r="H572" s="37"/>
      <c r="I572" s="39"/>
      <c r="J572" s="45"/>
      <c r="L572" s="37"/>
      <c r="N572" s="37"/>
      <c r="O572" s="37"/>
      <c r="P572" s="37"/>
      <c r="Q572" s="37"/>
      <c r="R572" s="37"/>
      <c r="S572" s="37"/>
    </row>
    <row r="573" spans="4:19" ht="13.5">
      <c r="D573" s="194"/>
      <c r="H573" s="37"/>
      <c r="I573" s="39"/>
      <c r="J573" s="45"/>
      <c r="L573" s="37"/>
      <c r="N573" s="37"/>
      <c r="O573" s="37"/>
      <c r="P573" s="37"/>
      <c r="Q573" s="37"/>
      <c r="R573" s="37"/>
      <c r="S573" s="37"/>
    </row>
    <row r="574" spans="4:19" ht="13.5">
      <c r="D574" s="194"/>
      <c r="H574" s="37"/>
      <c r="I574" s="39"/>
      <c r="J574" s="45"/>
      <c r="L574" s="37"/>
      <c r="N574" s="37"/>
      <c r="O574" s="37"/>
      <c r="P574" s="37"/>
      <c r="Q574" s="37"/>
      <c r="R574" s="37"/>
      <c r="S574" s="37"/>
    </row>
    <row r="575" spans="4:19" ht="13.5">
      <c r="D575" s="194"/>
      <c r="H575" s="37"/>
      <c r="I575" s="39"/>
      <c r="J575" s="45"/>
      <c r="L575" s="37"/>
      <c r="N575" s="37"/>
      <c r="O575" s="37"/>
      <c r="P575" s="37"/>
      <c r="Q575" s="37"/>
      <c r="R575" s="37"/>
      <c r="S575" s="37"/>
    </row>
    <row r="576" spans="4:19" ht="13.5">
      <c r="D576" s="194"/>
      <c r="H576" s="37"/>
      <c r="I576" s="39"/>
      <c r="J576" s="45"/>
      <c r="L576" s="37"/>
      <c r="N576" s="37"/>
      <c r="O576" s="37"/>
      <c r="P576" s="37"/>
      <c r="Q576" s="37"/>
      <c r="R576" s="37"/>
      <c r="S576" s="37"/>
    </row>
    <row r="577" spans="4:19" ht="13.5">
      <c r="D577" s="194"/>
      <c r="H577" s="37"/>
      <c r="I577" s="39"/>
      <c r="J577" s="45"/>
      <c r="L577" s="37"/>
      <c r="N577" s="37"/>
      <c r="O577" s="37"/>
      <c r="P577" s="37"/>
      <c r="Q577" s="37"/>
      <c r="R577" s="37"/>
      <c r="S577" s="37"/>
    </row>
    <row r="578" spans="4:19" ht="13.5">
      <c r="D578" s="194"/>
      <c r="H578" s="37"/>
      <c r="I578" s="39"/>
      <c r="J578" s="45"/>
      <c r="L578" s="37"/>
      <c r="N578" s="37"/>
      <c r="O578" s="37"/>
      <c r="P578" s="37"/>
      <c r="Q578" s="37"/>
      <c r="R578" s="37"/>
      <c r="S578" s="37"/>
    </row>
    <row r="579" spans="4:19" ht="13.5">
      <c r="D579" s="194"/>
      <c r="H579" s="37"/>
      <c r="I579" s="39"/>
      <c r="J579" s="45"/>
      <c r="L579" s="37"/>
      <c r="N579" s="37"/>
      <c r="O579" s="37"/>
      <c r="P579" s="37"/>
      <c r="Q579" s="37"/>
      <c r="R579" s="37"/>
      <c r="S579" s="37"/>
    </row>
    <row r="580" spans="4:19" ht="13.5">
      <c r="D580" s="194"/>
      <c r="H580" s="37"/>
      <c r="I580" s="39"/>
      <c r="J580" s="45"/>
      <c r="L580" s="37"/>
      <c r="N580" s="37"/>
      <c r="O580" s="37"/>
      <c r="P580" s="37"/>
      <c r="Q580" s="37"/>
      <c r="R580" s="37"/>
      <c r="S580" s="37"/>
    </row>
    <row r="581" spans="4:19" ht="13.5">
      <c r="D581" s="194"/>
      <c r="H581" s="37"/>
      <c r="I581" s="39"/>
      <c r="J581" s="45"/>
      <c r="L581" s="37"/>
      <c r="N581" s="37"/>
      <c r="O581" s="37"/>
      <c r="P581" s="37"/>
      <c r="Q581" s="37"/>
      <c r="R581" s="37"/>
      <c r="S581" s="37"/>
    </row>
    <row r="582" spans="4:19" ht="13.5">
      <c r="D582" s="194"/>
      <c r="H582" s="37"/>
      <c r="I582" s="39"/>
      <c r="J582" s="45"/>
      <c r="L582" s="37"/>
      <c r="N582" s="37"/>
      <c r="O582" s="37"/>
      <c r="P582" s="37"/>
      <c r="Q582" s="37"/>
      <c r="R582" s="37"/>
      <c r="S582" s="37"/>
    </row>
    <row r="583" spans="4:19" ht="13.5">
      <c r="D583" s="194"/>
      <c r="H583" s="37"/>
      <c r="I583" s="39"/>
      <c r="J583" s="45"/>
      <c r="L583" s="37"/>
      <c r="N583" s="37"/>
      <c r="O583" s="37"/>
      <c r="P583" s="37"/>
      <c r="Q583" s="37"/>
      <c r="R583" s="37"/>
      <c r="S583" s="37"/>
    </row>
    <row r="584" spans="4:19" ht="13.5">
      <c r="D584" s="194"/>
      <c r="H584" s="37"/>
      <c r="I584" s="39"/>
      <c r="J584" s="45"/>
      <c r="L584" s="37"/>
      <c r="N584" s="37"/>
      <c r="O584" s="37"/>
      <c r="P584" s="37"/>
      <c r="Q584" s="37"/>
      <c r="R584" s="37"/>
      <c r="S584" s="37"/>
    </row>
    <row r="585" spans="4:19" ht="13.5">
      <c r="D585" s="194"/>
      <c r="H585" s="37"/>
      <c r="I585" s="39"/>
      <c r="J585" s="45"/>
      <c r="L585" s="37"/>
      <c r="N585" s="37"/>
      <c r="O585" s="37"/>
      <c r="P585" s="37"/>
      <c r="Q585" s="37"/>
      <c r="R585" s="37"/>
      <c r="S585" s="37"/>
    </row>
    <row r="586" spans="4:19" ht="13.5">
      <c r="D586" s="194"/>
      <c r="H586" s="37"/>
      <c r="I586" s="39"/>
      <c r="J586" s="45"/>
      <c r="L586" s="37"/>
      <c r="N586" s="37"/>
      <c r="O586" s="37"/>
      <c r="P586" s="37"/>
      <c r="Q586" s="37"/>
      <c r="R586" s="37"/>
      <c r="S586" s="37"/>
    </row>
    <row r="587" spans="4:19" ht="13.5">
      <c r="D587" s="194"/>
      <c r="H587" s="37"/>
      <c r="I587" s="39"/>
      <c r="J587" s="45"/>
      <c r="L587" s="37"/>
      <c r="N587" s="37"/>
      <c r="O587" s="37"/>
      <c r="P587" s="37"/>
      <c r="Q587" s="37"/>
      <c r="R587" s="37"/>
      <c r="S587" s="37"/>
    </row>
    <row r="588" spans="4:19" ht="13.5">
      <c r="D588" s="194"/>
      <c r="H588" s="37"/>
      <c r="I588" s="39"/>
      <c r="J588" s="45"/>
      <c r="L588" s="37"/>
      <c r="N588" s="37"/>
      <c r="O588" s="37"/>
      <c r="P588" s="37"/>
      <c r="Q588" s="37"/>
      <c r="R588" s="37"/>
      <c r="S588" s="37"/>
    </row>
    <row r="589" spans="4:19" ht="13.5">
      <c r="D589" s="194"/>
      <c r="H589" s="37"/>
      <c r="I589" s="39"/>
      <c r="J589" s="45"/>
      <c r="L589" s="37"/>
      <c r="N589" s="37"/>
      <c r="O589" s="37"/>
      <c r="P589" s="37"/>
      <c r="Q589" s="37"/>
      <c r="R589" s="37"/>
      <c r="S589" s="37"/>
    </row>
    <row r="590" spans="4:19" ht="13.5">
      <c r="D590" s="194"/>
      <c r="H590" s="37"/>
      <c r="I590" s="39"/>
      <c r="J590" s="45"/>
      <c r="L590" s="37"/>
      <c r="N590" s="37"/>
      <c r="O590" s="37"/>
      <c r="P590" s="37"/>
      <c r="Q590" s="37"/>
      <c r="R590" s="37"/>
      <c r="S590" s="37"/>
    </row>
    <row r="591" spans="4:19" ht="13.5">
      <c r="D591" s="194"/>
      <c r="H591" s="37"/>
      <c r="I591" s="39"/>
      <c r="J591" s="45"/>
      <c r="L591" s="37"/>
      <c r="N591" s="37"/>
      <c r="O591" s="37"/>
      <c r="P591" s="37"/>
      <c r="Q591" s="37"/>
      <c r="R591" s="37"/>
      <c r="S591" s="37"/>
    </row>
    <row r="592" spans="4:19" ht="13.5">
      <c r="D592" s="194"/>
      <c r="H592" s="37"/>
      <c r="I592" s="39"/>
      <c r="J592" s="45"/>
      <c r="L592" s="37"/>
      <c r="N592" s="37"/>
      <c r="O592" s="37"/>
      <c r="P592" s="37"/>
      <c r="Q592" s="37"/>
      <c r="R592" s="37"/>
      <c r="S592" s="37"/>
    </row>
    <row r="593" spans="4:19" ht="13.5">
      <c r="D593" s="194"/>
      <c r="H593" s="37"/>
      <c r="I593" s="39"/>
      <c r="J593" s="45"/>
      <c r="L593" s="37"/>
      <c r="N593" s="37"/>
      <c r="O593" s="37"/>
      <c r="P593" s="37"/>
      <c r="Q593" s="37"/>
      <c r="R593" s="37"/>
      <c r="S593" s="37"/>
    </row>
    <row r="594" spans="4:19" ht="13.5">
      <c r="D594" s="194"/>
      <c r="H594" s="37"/>
      <c r="I594" s="39"/>
      <c r="J594" s="45"/>
      <c r="L594" s="37"/>
      <c r="N594" s="37"/>
      <c r="O594" s="37"/>
      <c r="P594" s="37"/>
      <c r="Q594" s="37"/>
      <c r="R594" s="37"/>
      <c r="S594" s="37"/>
    </row>
    <row r="595" spans="4:19" ht="13.5">
      <c r="D595" s="194"/>
      <c r="H595" s="37"/>
      <c r="I595" s="39"/>
      <c r="J595" s="45"/>
      <c r="L595" s="37"/>
      <c r="N595" s="37"/>
      <c r="O595" s="37"/>
      <c r="P595" s="37"/>
      <c r="Q595" s="37"/>
      <c r="R595" s="37"/>
      <c r="S595" s="37"/>
    </row>
    <row r="596" spans="4:19" ht="13.5">
      <c r="D596" s="194"/>
      <c r="H596" s="37"/>
      <c r="I596" s="39"/>
      <c r="J596" s="45"/>
      <c r="L596" s="37"/>
      <c r="N596" s="37"/>
      <c r="O596" s="37"/>
      <c r="P596" s="37"/>
      <c r="Q596" s="37"/>
      <c r="R596" s="37"/>
      <c r="S596" s="37"/>
    </row>
    <row r="597" spans="4:19" ht="13.5">
      <c r="D597" s="194"/>
      <c r="H597" s="37"/>
      <c r="I597" s="39"/>
      <c r="J597" s="45"/>
      <c r="L597" s="37"/>
      <c r="N597" s="37"/>
      <c r="O597" s="37"/>
      <c r="P597" s="37"/>
      <c r="Q597" s="37"/>
      <c r="R597" s="37"/>
      <c r="S597" s="37"/>
    </row>
    <row r="598" spans="4:19" ht="13.5">
      <c r="D598" s="194"/>
      <c r="H598" s="37"/>
      <c r="I598" s="39"/>
      <c r="J598" s="45"/>
      <c r="L598" s="37"/>
      <c r="N598" s="37"/>
      <c r="O598" s="37"/>
      <c r="P598" s="37"/>
      <c r="Q598" s="37"/>
      <c r="R598" s="37"/>
      <c r="S598" s="37"/>
    </row>
    <row r="599" spans="4:19" ht="13.5">
      <c r="D599" s="194"/>
      <c r="H599" s="37"/>
      <c r="I599" s="39"/>
      <c r="J599" s="45"/>
      <c r="L599" s="37"/>
      <c r="N599" s="37"/>
      <c r="O599" s="37"/>
      <c r="P599" s="37"/>
      <c r="Q599" s="37"/>
      <c r="R599" s="37"/>
      <c r="S599" s="37"/>
    </row>
    <row r="600" spans="4:19" ht="13.5">
      <c r="D600" s="194"/>
      <c r="H600" s="37"/>
      <c r="I600" s="39"/>
      <c r="J600" s="45"/>
      <c r="L600" s="37"/>
      <c r="N600" s="37"/>
      <c r="O600" s="37"/>
      <c r="P600" s="37"/>
      <c r="Q600" s="37"/>
      <c r="R600" s="37"/>
      <c r="S600" s="37"/>
    </row>
    <row r="601" spans="4:19" ht="13.5">
      <c r="D601" s="194"/>
      <c r="H601" s="37"/>
      <c r="I601" s="39"/>
      <c r="J601" s="45"/>
      <c r="L601" s="37"/>
      <c r="N601" s="37"/>
      <c r="O601" s="37"/>
      <c r="P601" s="37"/>
      <c r="Q601" s="37"/>
      <c r="R601" s="37"/>
      <c r="S601" s="37"/>
    </row>
    <row r="602" spans="4:19" ht="13.5">
      <c r="D602" s="194"/>
      <c r="H602" s="37"/>
      <c r="I602" s="39"/>
      <c r="J602" s="45"/>
      <c r="L602" s="37"/>
      <c r="N602" s="37"/>
      <c r="O602" s="37"/>
      <c r="P602" s="37"/>
      <c r="Q602" s="37"/>
      <c r="R602" s="37"/>
      <c r="S602" s="37"/>
    </row>
    <row r="603" spans="4:19" ht="13.5">
      <c r="D603" s="194"/>
      <c r="H603" s="37"/>
      <c r="I603" s="39"/>
      <c r="J603" s="45"/>
      <c r="L603" s="37"/>
      <c r="N603" s="37"/>
      <c r="O603" s="37"/>
      <c r="P603" s="37"/>
      <c r="Q603" s="37"/>
      <c r="R603" s="37"/>
      <c r="S603" s="37"/>
    </row>
    <row r="604" spans="4:19" ht="13.5">
      <c r="D604" s="194"/>
      <c r="H604" s="37"/>
      <c r="I604" s="39"/>
      <c r="J604" s="45"/>
      <c r="L604" s="37"/>
      <c r="N604" s="37"/>
      <c r="O604" s="37"/>
      <c r="P604" s="37"/>
      <c r="Q604" s="37"/>
      <c r="R604" s="37"/>
      <c r="S604" s="37"/>
    </row>
    <row r="605" spans="4:19" ht="13.5">
      <c r="D605" s="194"/>
      <c r="H605" s="37"/>
      <c r="I605" s="39"/>
      <c r="J605" s="45"/>
      <c r="L605" s="37"/>
      <c r="N605" s="37"/>
      <c r="O605" s="37"/>
      <c r="P605" s="37"/>
      <c r="Q605" s="37"/>
      <c r="R605" s="37"/>
      <c r="S605" s="37"/>
    </row>
    <row r="606" spans="4:19" ht="13.5">
      <c r="D606" s="194"/>
      <c r="H606" s="37"/>
      <c r="I606" s="39"/>
      <c r="J606" s="45"/>
      <c r="L606" s="37"/>
      <c r="N606" s="37"/>
      <c r="O606" s="37"/>
      <c r="P606" s="37"/>
      <c r="Q606" s="37"/>
      <c r="R606" s="37"/>
      <c r="S606" s="37"/>
    </row>
    <row r="607" spans="4:19" ht="13.5">
      <c r="D607" s="194"/>
      <c r="H607" s="37"/>
      <c r="I607" s="39"/>
      <c r="J607" s="45"/>
      <c r="L607" s="37"/>
      <c r="N607" s="37"/>
      <c r="O607" s="37"/>
      <c r="P607" s="37"/>
      <c r="Q607" s="37"/>
      <c r="R607" s="37"/>
      <c r="S607" s="37"/>
    </row>
    <row r="608" spans="4:19" ht="13.5">
      <c r="D608" s="194"/>
      <c r="H608" s="37"/>
      <c r="I608" s="39"/>
      <c r="J608" s="45"/>
      <c r="L608" s="37"/>
      <c r="N608" s="37"/>
      <c r="O608" s="37"/>
      <c r="P608" s="37"/>
      <c r="Q608" s="37"/>
      <c r="R608" s="37"/>
      <c r="S608" s="37"/>
    </row>
    <row r="609" spans="4:19" ht="13.5">
      <c r="D609" s="194"/>
      <c r="H609" s="37"/>
      <c r="I609" s="39"/>
      <c r="J609" s="45"/>
      <c r="L609" s="37"/>
      <c r="N609" s="37"/>
      <c r="O609" s="37"/>
      <c r="P609" s="37"/>
      <c r="Q609" s="37"/>
      <c r="R609" s="37"/>
      <c r="S609" s="37"/>
    </row>
    <row r="610" spans="4:19" ht="13.5">
      <c r="D610" s="194"/>
      <c r="H610" s="37"/>
      <c r="I610" s="39"/>
      <c r="J610" s="45"/>
      <c r="L610" s="37"/>
      <c r="N610" s="37"/>
      <c r="O610" s="37"/>
      <c r="P610" s="37"/>
      <c r="Q610" s="37"/>
      <c r="R610" s="37"/>
      <c r="S610" s="37"/>
    </row>
    <row r="611" spans="4:19" ht="13.5">
      <c r="D611" s="194"/>
      <c r="H611" s="37"/>
      <c r="I611" s="39"/>
      <c r="J611" s="45"/>
      <c r="L611" s="37"/>
      <c r="N611" s="37"/>
      <c r="O611" s="37"/>
      <c r="P611" s="37"/>
      <c r="Q611" s="37"/>
      <c r="R611" s="37"/>
      <c r="S611" s="37"/>
    </row>
    <row r="612" spans="4:19" ht="13.5">
      <c r="D612" s="194"/>
      <c r="H612" s="37"/>
      <c r="I612" s="39"/>
      <c r="J612" s="45"/>
      <c r="L612" s="37"/>
      <c r="N612" s="37"/>
      <c r="O612" s="37"/>
      <c r="P612" s="37"/>
      <c r="Q612" s="37"/>
      <c r="R612" s="37"/>
      <c r="S612" s="37"/>
    </row>
    <row r="613" spans="4:19" ht="13.5">
      <c r="D613" s="194"/>
      <c r="H613" s="37"/>
      <c r="I613" s="39"/>
      <c r="J613" s="45"/>
      <c r="L613" s="37"/>
      <c r="N613" s="37"/>
      <c r="O613" s="37"/>
      <c r="P613" s="37"/>
      <c r="Q613" s="37"/>
      <c r="R613" s="37"/>
      <c r="S613" s="37"/>
    </row>
    <row r="614" spans="4:19" ht="13.5">
      <c r="D614" s="194"/>
      <c r="H614" s="37"/>
      <c r="I614" s="39"/>
      <c r="J614" s="45"/>
      <c r="L614" s="37"/>
      <c r="N614" s="37"/>
      <c r="O614" s="37"/>
      <c r="P614" s="37"/>
      <c r="Q614" s="37"/>
      <c r="R614" s="37"/>
      <c r="S614" s="37"/>
    </row>
    <row r="615" spans="4:19" ht="13.5">
      <c r="D615" s="194"/>
      <c r="H615" s="37"/>
      <c r="I615" s="39"/>
      <c r="J615" s="45"/>
      <c r="L615" s="37"/>
      <c r="N615" s="37"/>
      <c r="O615" s="37"/>
      <c r="P615" s="37"/>
      <c r="Q615" s="37"/>
      <c r="R615" s="37"/>
      <c r="S615" s="37"/>
    </row>
    <row r="616" spans="4:19" ht="13.5">
      <c r="D616" s="194"/>
      <c r="H616" s="37"/>
      <c r="I616" s="39"/>
      <c r="J616" s="45"/>
      <c r="L616" s="37"/>
      <c r="N616" s="37"/>
      <c r="O616" s="37"/>
      <c r="P616" s="37"/>
      <c r="Q616" s="37"/>
      <c r="R616" s="37"/>
      <c r="S616" s="37"/>
    </row>
    <row r="617" spans="4:19" ht="13.5">
      <c r="D617" s="194"/>
      <c r="H617" s="37"/>
      <c r="I617" s="39"/>
      <c r="J617" s="45"/>
      <c r="L617" s="37"/>
      <c r="N617" s="37"/>
      <c r="O617" s="37"/>
      <c r="P617" s="37"/>
      <c r="Q617" s="37"/>
      <c r="R617" s="37"/>
      <c r="S617" s="37"/>
    </row>
    <row r="618" spans="4:19" ht="13.5">
      <c r="D618" s="194"/>
      <c r="H618" s="37"/>
      <c r="I618" s="39"/>
      <c r="J618" s="45"/>
      <c r="L618" s="37"/>
      <c r="N618" s="37"/>
      <c r="O618" s="37"/>
      <c r="P618" s="37"/>
      <c r="Q618" s="37"/>
      <c r="R618" s="37"/>
      <c r="S618" s="37"/>
    </row>
    <row r="619" spans="4:19" ht="13.5">
      <c r="D619" s="194"/>
      <c r="H619" s="37"/>
      <c r="I619" s="39"/>
      <c r="J619" s="45"/>
      <c r="L619" s="37"/>
      <c r="N619" s="37"/>
      <c r="O619" s="37"/>
      <c r="P619" s="37"/>
      <c r="Q619" s="37"/>
      <c r="R619" s="37"/>
      <c r="S619" s="37"/>
    </row>
    <row r="620" spans="4:19" ht="13.5">
      <c r="D620" s="194"/>
      <c r="H620" s="37"/>
      <c r="I620" s="39"/>
      <c r="J620" s="45"/>
      <c r="L620" s="37"/>
      <c r="N620" s="37"/>
      <c r="O620" s="37"/>
      <c r="P620" s="37"/>
      <c r="Q620" s="37"/>
      <c r="R620" s="37"/>
      <c r="S620" s="37"/>
    </row>
    <row r="621" spans="4:19" ht="13.5">
      <c r="D621" s="194"/>
      <c r="H621" s="37"/>
      <c r="I621" s="39"/>
      <c r="J621" s="45"/>
      <c r="L621" s="37"/>
      <c r="N621" s="37"/>
      <c r="O621" s="37"/>
      <c r="P621" s="37"/>
      <c r="Q621" s="37"/>
      <c r="R621" s="37"/>
      <c r="S621" s="37"/>
    </row>
    <row r="622" spans="4:19" ht="13.5">
      <c r="D622" s="194"/>
      <c r="H622" s="37"/>
      <c r="I622" s="39"/>
      <c r="J622" s="45"/>
      <c r="L622" s="37"/>
      <c r="N622" s="37"/>
      <c r="O622" s="37"/>
      <c r="P622" s="37"/>
      <c r="Q622" s="37"/>
      <c r="R622" s="37"/>
      <c r="S622" s="37"/>
    </row>
    <row r="623" spans="4:19" ht="13.5">
      <c r="D623" s="194"/>
      <c r="H623" s="37"/>
      <c r="I623" s="39"/>
      <c r="J623" s="45"/>
      <c r="L623" s="37"/>
      <c r="N623" s="37"/>
      <c r="O623" s="37"/>
      <c r="P623" s="37"/>
      <c r="Q623" s="37"/>
      <c r="R623" s="37"/>
      <c r="S623" s="37"/>
    </row>
    <row r="624" spans="4:19" ht="13.5">
      <c r="D624" s="194"/>
      <c r="H624" s="37"/>
      <c r="I624" s="39"/>
      <c r="J624" s="45"/>
      <c r="L624" s="37"/>
      <c r="N624" s="37"/>
      <c r="O624" s="37"/>
      <c r="P624" s="37"/>
      <c r="Q624" s="37"/>
      <c r="R624" s="37"/>
      <c r="S624" s="37"/>
    </row>
    <row r="625" spans="4:19" ht="13.5">
      <c r="D625" s="194"/>
      <c r="H625" s="37"/>
      <c r="I625" s="39"/>
      <c r="J625" s="45"/>
      <c r="L625" s="37"/>
      <c r="N625" s="37"/>
      <c r="O625" s="37"/>
      <c r="P625" s="37"/>
      <c r="Q625" s="37"/>
      <c r="R625" s="37"/>
      <c r="S625" s="37"/>
    </row>
    <row r="626" spans="4:19" ht="13.5">
      <c r="D626" s="194"/>
      <c r="H626" s="37"/>
      <c r="I626" s="39"/>
      <c r="J626" s="45"/>
      <c r="L626" s="37"/>
      <c r="N626" s="37"/>
      <c r="O626" s="37"/>
      <c r="P626" s="37"/>
      <c r="Q626" s="37"/>
      <c r="R626" s="37"/>
      <c r="S626" s="37"/>
    </row>
    <row r="627" spans="4:19" ht="13.5">
      <c r="D627" s="194"/>
      <c r="H627" s="37"/>
      <c r="I627" s="39"/>
      <c r="J627" s="45"/>
      <c r="L627" s="37"/>
      <c r="N627" s="37"/>
      <c r="O627" s="37"/>
      <c r="P627" s="37"/>
      <c r="Q627" s="37"/>
      <c r="R627" s="37"/>
      <c r="S627" s="37"/>
    </row>
    <row r="628" spans="4:19" ht="13.5">
      <c r="D628" s="194"/>
      <c r="H628" s="37"/>
      <c r="I628" s="39"/>
      <c r="J628" s="45"/>
      <c r="L628" s="37"/>
      <c r="N628" s="37"/>
      <c r="O628" s="37"/>
      <c r="P628" s="37"/>
      <c r="Q628" s="37"/>
      <c r="R628" s="37"/>
      <c r="S628" s="37"/>
    </row>
    <row r="629" spans="4:19" ht="13.5">
      <c r="D629" s="194"/>
      <c r="H629" s="37"/>
      <c r="I629" s="39"/>
      <c r="J629" s="45"/>
      <c r="L629" s="37"/>
      <c r="N629" s="37"/>
      <c r="O629" s="37"/>
      <c r="P629" s="37"/>
      <c r="Q629" s="37"/>
      <c r="R629" s="37"/>
      <c r="S629" s="37"/>
    </row>
    <row r="630" spans="4:19" ht="13.5">
      <c r="D630" s="194"/>
      <c r="H630" s="37"/>
      <c r="I630" s="39"/>
      <c r="J630" s="45"/>
      <c r="L630" s="37"/>
      <c r="N630" s="37"/>
      <c r="O630" s="37"/>
      <c r="P630" s="37"/>
      <c r="Q630" s="37"/>
      <c r="R630" s="37"/>
      <c r="S630" s="37"/>
    </row>
    <row r="631" spans="4:19" ht="13.5">
      <c r="D631" s="194"/>
      <c r="H631" s="37"/>
      <c r="I631" s="39"/>
      <c r="J631" s="45"/>
      <c r="L631" s="37"/>
      <c r="N631" s="37"/>
      <c r="O631" s="37"/>
      <c r="P631" s="37"/>
      <c r="Q631" s="37"/>
      <c r="R631" s="37"/>
      <c r="S631" s="37"/>
    </row>
    <row r="632" spans="4:19" ht="13.5">
      <c r="D632" s="194"/>
      <c r="H632" s="37"/>
      <c r="I632" s="39"/>
      <c r="J632" s="45"/>
      <c r="L632" s="37"/>
      <c r="N632" s="37"/>
      <c r="O632" s="37"/>
      <c r="P632" s="37"/>
      <c r="Q632" s="37"/>
      <c r="R632" s="37"/>
      <c r="S632" s="37"/>
    </row>
    <row r="633" spans="4:19" ht="13.5">
      <c r="D633" s="194"/>
      <c r="H633" s="37"/>
      <c r="I633" s="39"/>
      <c r="J633" s="45"/>
      <c r="L633" s="37"/>
      <c r="N633" s="37"/>
      <c r="O633" s="37"/>
      <c r="P633" s="37"/>
      <c r="Q633" s="37"/>
      <c r="R633" s="37"/>
      <c r="S633" s="37"/>
    </row>
    <row r="634" spans="4:19" ht="13.5">
      <c r="D634" s="194"/>
      <c r="H634" s="37"/>
      <c r="I634" s="39"/>
      <c r="J634" s="45"/>
      <c r="L634" s="37"/>
      <c r="N634" s="37"/>
      <c r="O634" s="37"/>
      <c r="P634" s="37"/>
      <c r="Q634" s="37"/>
      <c r="R634" s="37"/>
      <c r="S634" s="37"/>
    </row>
    <row r="635" spans="4:19" ht="13.5">
      <c r="D635" s="194"/>
      <c r="H635" s="37"/>
      <c r="I635" s="39"/>
      <c r="J635" s="45"/>
      <c r="L635" s="37"/>
      <c r="N635" s="37"/>
      <c r="O635" s="37"/>
      <c r="P635" s="37"/>
      <c r="Q635" s="37"/>
      <c r="R635" s="37"/>
      <c r="S635" s="37"/>
    </row>
    <row r="636" spans="4:19" ht="13.5">
      <c r="D636" s="194"/>
      <c r="H636" s="37"/>
      <c r="I636" s="39"/>
      <c r="J636" s="45"/>
      <c r="L636" s="37"/>
      <c r="N636" s="37"/>
      <c r="O636" s="37"/>
      <c r="P636" s="37"/>
      <c r="Q636" s="37"/>
      <c r="R636" s="37"/>
      <c r="S636" s="37"/>
    </row>
    <row r="637" spans="4:19" ht="13.5">
      <c r="D637" s="194"/>
      <c r="H637" s="37"/>
      <c r="I637" s="39"/>
      <c r="J637" s="45"/>
      <c r="L637" s="37"/>
      <c r="N637" s="37"/>
      <c r="O637" s="37"/>
      <c r="P637" s="37"/>
      <c r="Q637" s="37"/>
      <c r="R637" s="37"/>
      <c r="S637" s="37"/>
    </row>
    <row r="638" spans="4:19" ht="13.5">
      <c r="D638" s="194"/>
      <c r="H638" s="37"/>
      <c r="I638" s="39"/>
      <c r="J638" s="45"/>
      <c r="L638" s="37"/>
      <c r="N638" s="37"/>
      <c r="O638" s="37"/>
      <c r="P638" s="37"/>
      <c r="Q638" s="37"/>
      <c r="R638" s="37"/>
      <c r="S638" s="37"/>
    </row>
    <row r="639" spans="4:19" ht="13.5">
      <c r="D639" s="194"/>
      <c r="H639" s="37"/>
      <c r="I639" s="39"/>
      <c r="J639" s="45"/>
      <c r="L639" s="37"/>
      <c r="N639" s="37"/>
      <c r="O639" s="37"/>
      <c r="P639" s="37"/>
      <c r="Q639" s="37"/>
      <c r="R639" s="37"/>
      <c r="S639" s="37"/>
    </row>
    <row r="640" spans="4:19" ht="13.5">
      <c r="D640" s="194"/>
      <c r="H640" s="37"/>
      <c r="I640" s="39"/>
      <c r="J640" s="45"/>
      <c r="L640" s="37"/>
      <c r="N640" s="37"/>
      <c r="O640" s="37"/>
      <c r="P640" s="37"/>
      <c r="Q640" s="37"/>
      <c r="R640" s="37"/>
      <c r="S640" s="37"/>
    </row>
    <row r="641" spans="4:19" ht="13.5">
      <c r="D641" s="194"/>
      <c r="H641" s="37"/>
      <c r="I641" s="39"/>
      <c r="J641" s="45"/>
      <c r="L641" s="37"/>
      <c r="N641" s="37"/>
      <c r="O641" s="37"/>
      <c r="P641" s="37"/>
      <c r="Q641" s="37"/>
      <c r="R641" s="37"/>
      <c r="S641" s="37"/>
    </row>
    <row r="642" spans="4:19" ht="13.5">
      <c r="D642" s="194"/>
      <c r="H642" s="37"/>
      <c r="I642" s="39"/>
      <c r="J642" s="45"/>
      <c r="L642" s="37"/>
      <c r="N642" s="37"/>
      <c r="O642" s="37"/>
      <c r="P642" s="37"/>
      <c r="Q642" s="37"/>
      <c r="R642" s="37"/>
      <c r="S642" s="37"/>
    </row>
    <row r="643" spans="4:19" ht="13.5">
      <c r="D643" s="194"/>
      <c r="H643" s="37"/>
      <c r="I643" s="39"/>
      <c r="J643" s="45"/>
      <c r="L643" s="37"/>
      <c r="N643" s="37"/>
      <c r="O643" s="37"/>
      <c r="P643" s="37"/>
      <c r="Q643" s="37"/>
      <c r="R643" s="37"/>
      <c r="S643" s="37"/>
    </row>
    <row r="644" spans="4:19" ht="13.5">
      <c r="D644" s="194"/>
      <c r="H644" s="37"/>
      <c r="I644" s="39"/>
      <c r="J644" s="45"/>
      <c r="L644" s="37"/>
      <c r="N644" s="37"/>
      <c r="O644" s="37"/>
      <c r="P644" s="37"/>
      <c r="Q644" s="37"/>
      <c r="R644" s="37"/>
      <c r="S644" s="37"/>
    </row>
    <row r="645" spans="4:19" ht="13.5">
      <c r="D645" s="194"/>
      <c r="H645" s="37"/>
      <c r="I645" s="39"/>
      <c r="J645" s="45"/>
      <c r="L645" s="37"/>
      <c r="N645" s="37"/>
      <c r="O645" s="37"/>
      <c r="P645" s="37"/>
      <c r="Q645" s="37"/>
      <c r="R645" s="37"/>
      <c r="S645" s="37"/>
    </row>
    <row r="646" spans="4:19" ht="13.5">
      <c r="D646" s="194"/>
      <c r="H646" s="37"/>
      <c r="I646" s="39"/>
      <c r="J646" s="45"/>
      <c r="L646" s="37"/>
      <c r="N646" s="37"/>
      <c r="O646" s="37"/>
      <c r="P646" s="37"/>
      <c r="Q646" s="37"/>
      <c r="R646" s="37"/>
      <c r="S646" s="37"/>
    </row>
    <row r="647" spans="4:19" ht="13.5">
      <c r="D647" s="194"/>
      <c r="H647" s="37"/>
      <c r="I647" s="39"/>
      <c r="J647" s="45"/>
      <c r="L647" s="37"/>
      <c r="N647" s="37"/>
      <c r="O647" s="37"/>
      <c r="P647" s="37"/>
      <c r="Q647" s="37"/>
      <c r="R647" s="37"/>
      <c r="S647" s="37"/>
    </row>
    <row r="648" spans="4:19" ht="13.5">
      <c r="D648" s="194"/>
      <c r="H648" s="37"/>
      <c r="I648" s="39"/>
      <c r="J648" s="45"/>
      <c r="L648" s="37"/>
      <c r="N648" s="37"/>
      <c r="O648" s="37"/>
      <c r="P648" s="37"/>
      <c r="Q648" s="37"/>
      <c r="R648" s="37"/>
      <c r="S648" s="37"/>
    </row>
    <row r="649" spans="4:19" ht="13.5">
      <c r="D649" s="194"/>
      <c r="H649" s="37"/>
      <c r="I649" s="39"/>
      <c r="J649" s="45"/>
      <c r="L649" s="37"/>
      <c r="N649" s="37"/>
      <c r="O649" s="37"/>
      <c r="P649" s="37"/>
      <c r="Q649" s="37"/>
      <c r="R649" s="37"/>
      <c r="S649" s="37"/>
    </row>
    <row r="650" spans="4:19" ht="13.5">
      <c r="D650" s="194"/>
      <c r="H650" s="37"/>
      <c r="I650" s="39"/>
      <c r="J650" s="45"/>
      <c r="L650" s="37"/>
      <c r="N650" s="37"/>
      <c r="O650" s="37"/>
      <c r="P650" s="37"/>
      <c r="Q650" s="37"/>
      <c r="R650" s="37"/>
      <c r="S650" s="37"/>
    </row>
    <row r="651" spans="4:19" ht="13.5">
      <c r="D651" s="194"/>
      <c r="H651" s="37"/>
      <c r="I651" s="39"/>
      <c r="J651" s="45"/>
      <c r="L651" s="37"/>
      <c r="N651" s="37"/>
      <c r="O651" s="37"/>
      <c r="P651" s="37"/>
      <c r="Q651" s="37"/>
      <c r="R651" s="37"/>
      <c r="S651" s="37"/>
    </row>
    <row r="652" spans="4:19" ht="13.5">
      <c r="D652" s="194"/>
      <c r="H652" s="37"/>
      <c r="I652" s="39"/>
      <c r="J652" s="45"/>
      <c r="L652" s="37"/>
      <c r="N652" s="37"/>
      <c r="O652" s="37"/>
      <c r="P652" s="37"/>
      <c r="Q652" s="37"/>
      <c r="R652" s="37"/>
      <c r="S652" s="37"/>
    </row>
    <row r="653" spans="4:19" ht="13.5">
      <c r="D653" s="194"/>
      <c r="H653" s="37"/>
      <c r="I653" s="39"/>
      <c r="J653" s="45"/>
      <c r="L653" s="37"/>
      <c r="N653" s="37"/>
      <c r="O653" s="37"/>
      <c r="P653" s="37"/>
      <c r="Q653" s="37"/>
      <c r="R653" s="37"/>
      <c r="S653" s="37"/>
    </row>
    <row r="654" spans="4:19" ht="13.5">
      <c r="D654" s="194"/>
      <c r="H654" s="37"/>
      <c r="I654" s="39"/>
      <c r="J654" s="45"/>
      <c r="L654" s="37"/>
      <c r="N654" s="37"/>
      <c r="O654" s="37"/>
      <c r="P654" s="37"/>
      <c r="Q654" s="37"/>
      <c r="R654" s="37"/>
      <c r="S654" s="37"/>
    </row>
    <row r="655" spans="4:19" ht="13.5">
      <c r="D655" s="194"/>
      <c r="H655" s="37"/>
      <c r="I655" s="39"/>
      <c r="J655" s="45"/>
      <c r="L655" s="37"/>
      <c r="N655" s="37"/>
      <c r="O655" s="37"/>
      <c r="P655" s="37"/>
      <c r="Q655" s="37"/>
      <c r="R655" s="37"/>
      <c r="S655" s="37"/>
    </row>
    <row r="656" spans="4:19" ht="13.5">
      <c r="D656" s="194"/>
      <c r="H656" s="37"/>
      <c r="I656" s="39"/>
      <c r="J656" s="45"/>
      <c r="L656" s="37"/>
      <c r="N656" s="37"/>
      <c r="O656" s="37"/>
      <c r="P656" s="37"/>
      <c r="Q656" s="37"/>
      <c r="R656" s="37"/>
      <c r="S656" s="37"/>
    </row>
    <row r="657" spans="4:19" ht="13.5">
      <c r="D657" s="194"/>
      <c r="H657" s="37"/>
      <c r="I657" s="39"/>
      <c r="J657" s="45"/>
      <c r="L657" s="37"/>
      <c r="N657" s="37"/>
      <c r="O657" s="37"/>
      <c r="P657" s="37"/>
      <c r="Q657" s="37"/>
      <c r="R657" s="37"/>
      <c r="S657" s="37"/>
    </row>
    <row r="658" spans="4:19" ht="13.5">
      <c r="D658" s="194"/>
      <c r="H658" s="37"/>
      <c r="I658" s="39"/>
      <c r="J658" s="45"/>
      <c r="L658" s="37"/>
      <c r="N658" s="37"/>
      <c r="O658" s="37"/>
      <c r="P658" s="37"/>
      <c r="Q658" s="37"/>
      <c r="R658" s="37"/>
      <c r="S658" s="37"/>
    </row>
    <row r="659" spans="4:19" ht="13.5">
      <c r="D659" s="194"/>
      <c r="H659" s="37"/>
      <c r="I659" s="39"/>
      <c r="J659" s="45"/>
      <c r="L659" s="37"/>
      <c r="N659" s="37"/>
      <c r="O659" s="37"/>
      <c r="P659" s="37"/>
      <c r="Q659" s="37"/>
      <c r="R659" s="37"/>
      <c r="S659" s="37"/>
    </row>
    <row r="660" spans="4:19" ht="13.5">
      <c r="D660" s="194"/>
      <c r="H660" s="37"/>
      <c r="I660" s="39"/>
      <c r="J660" s="45"/>
      <c r="L660" s="37"/>
      <c r="N660" s="37"/>
      <c r="O660" s="37"/>
      <c r="P660" s="37"/>
      <c r="Q660" s="37"/>
      <c r="R660" s="37"/>
      <c r="S660" s="37"/>
    </row>
    <row r="661" spans="4:19" ht="13.5">
      <c r="D661" s="194"/>
      <c r="H661" s="37"/>
      <c r="I661" s="39"/>
      <c r="J661" s="45"/>
      <c r="L661" s="37"/>
      <c r="N661" s="37"/>
      <c r="O661" s="37"/>
      <c r="P661" s="37"/>
      <c r="Q661" s="37"/>
      <c r="R661" s="37"/>
      <c r="S661" s="37"/>
    </row>
    <row r="662" spans="4:19" ht="13.5">
      <c r="D662" s="194"/>
      <c r="H662" s="37"/>
      <c r="I662" s="39"/>
      <c r="J662" s="45"/>
      <c r="L662" s="37"/>
      <c r="N662" s="37"/>
      <c r="O662" s="37"/>
      <c r="P662" s="37"/>
      <c r="Q662" s="37"/>
      <c r="R662" s="37"/>
      <c r="S662" s="37"/>
    </row>
    <row r="663" spans="4:19" ht="13.5">
      <c r="D663" s="194"/>
      <c r="H663" s="37"/>
      <c r="I663" s="39"/>
      <c r="J663" s="45"/>
      <c r="L663" s="37"/>
      <c r="N663" s="37"/>
      <c r="O663" s="37"/>
      <c r="P663" s="37"/>
      <c r="Q663" s="37"/>
      <c r="R663" s="37"/>
      <c r="S663" s="37"/>
    </row>
    <row r="664" spans="4:19" ht="13.5">
      <c r="D664" s="194"/>
      <c r="H664" s="37"/>
      <c r="I664" s="39"/>
      <c r="J664" s="45"/>
      <c r="L664" s="37"/>
      <c r="N664" s="37"/>
      <c r="O664" s="37"/>
      <c r="P664" s="37"/>
      <c r="Q664" s="37"/>
      <c r="R664" s="37"/>
      <c r="S664" s="37"/>
    </row>
    <row r="665" spans="4:19" ht="13.5">
      <c r="D665" s="194"/>
      <c r="H665" s="37"/>
      <c r="I665" s="39"/>
      <c r="J665" s="45"/>
      <c r="L665" s="37"/>
      <c r="N665" s="37"/>
      <c r="O665" s="37"/>
      <c r="P665" s="37"/>
      <c r="Q665" s="37"/>
      <c r="R665" s="37"/>
      <c r="S665" s="37"/>
    </row>
    <row r="666" spans="4:19" ht="13.5">
      <c r="D666" s="194"/>
      <c r="H666" s="37"/>
      <c r="I666" s="39"/>
      <c r="J666" s="45"/>
      <c r="L666" s="37"/>
      <c r="N666" s="37"/>
      <c r="O666" s="37"/>
      <c r="P666" s="37"/>
      <c r="Q666" s="37"/>
      <c r="R666" s="37"/>
      <c r="S666" s="37"/>
    </row>
    <row r="667" spans="4:19" ht="13.5">
      <c r="D667" s="194"/>
      <c r="H667" s="37"/>
      <c r="I667" s="39"/>
      <c r="J667" s="45"/>
      <c r="L667" s="37"/>
      <c r="N667" s="37"/>
      <c r="O667" s="37"/>
      <c r="P667" s="37"/>
      <c r="Q667" s="37"/>
      <c r="R667" s="37"/>
      <c r="S667" s="37"/>
    </row>
    <row r="668" spans="4:19" ht="13.5">
      <c r="D668" s="194"/>
      <c r="H668" s="37"/>
      <c r="I668" s="39"/>
      <c r="J668" s="45"/>
      <c r="L668" s="37"/>
      <c r="N668" s="37"/>
      <c r="O668" s="37"/>
      <c r="P668" s="37"/>
      <c r="Q668" s="37"/>
      <c r="R668" s="37"/>
      <c r="S668" s="37"/>
    </row>
    <row r="669" spans="4:19" ht="13.5">
      <c r="D669" s="194"/>
      <c r="H669" s="37"/>
      <c r="I669" s="39"/>
      <c r="J669" s="45"/>
      <c r="L669" s="37"/>
      <c r="N669" s="37"/>
      <c r="O669" s="37"/>
      <c r="P669" s="37"/>
      <c r="Q669" s="37"/>
      <c r="R669" s="37"/>
      <c r="S669" s="37"/>
    </row>
    <row r="670" spans="4:19" ht="13.5">
      <c r="D670" s="194"/>
      <c r="H670" s="37"/>
      <c r="I670" s="39"/>
      <c r="J670" s="45"/>
      <c r="L670" s="37"/>
      <c r="N670" s="37"/>
      <c r="O670" s="37"/>
      <c r="P670" s="37"/>
      <c r="Q670" s="37"/>
      <c r="R670" s="37"/>
      <c r="S670" s="37"/>
    </row>
    <row r="671" spans="4:19" ht="13.5">
      <c r="D671" s="194"/>
      <c r="H671" s="37"/>
      <c r="I671" s="39"/>
      <c r="J671" s="45"/>
      <c r="L671" s="37"/>
      <c r="N671" s="37"/>
      <c r="O671" s="37"/>
      <c r="P671" s="37"/>
      <c r="Q671" s="37"/>
      <c r="R671" s="37"/>
      <c r="S671" s="37"/>
    </row>
    <row r="672" spans="4:19" ht="13.5">
      <c r="D672" s="194"/>
      <c r="H672" s="37"/>
      <c r="I672" s="39"/>
      <c r="J672" s="45"/>
      <c r="L672" s="37"/>
      <c r="N672" s="37"/>
      <c r="O672" s="37"/>
      <c r="P672" s="37"/>
      <c r="Q672" s="37"/>
      <c r="R672" s="37"/>
      <c r="S672" s="37"/>
    </row>
    <row r="673" spans="4:19" ht="13.5">
      <c r="D673" s="194"/>
      <c r="H673" s="37"/>
      <c r="I673" s="39"/>
      <c r="J673" s="45"/>
      <c r="L673" s="37"/>
      <c r="N673" s="37"/>
      <c r="O673" s="37"/>
      <c r="P673" s="37"/>
      <c r="Q673" s="37"/>
      <c r="R673" s="37"/>
      <c r="S673" s="37"/>
    </row>
    <row r="674" spans="4:19" ht="13.5">
      <c r="D674" s="194"/>
      <c r="H674" s="37"/>
      <c r="I674" s="39"/>
      <c r="J674" s="45"/>
      <c r="L674" s="37"/>
      <c r="N674" s="37"/>
      <c r="O674" s="37"/>
      <c r="P674" s="37"/>
      <c r="Q674" s="37"/>
      <c r="R674" s="37"/>
      <c r="S674" s="37"/>
    </row>
    <row r="675" spans="4:19" ht="13.5">
      <c r="D675" s="194"/>
      <c r="H675" s="37"/>
      <c r="I675" s="39"/>
      <c r="J675" s="45"/>
      <c r="L675" s="37"/>
      <c r="N675" s="37"/>
      <c r="O675" s="37"/>
      <c r="P675" s="37"/>
      <c r="Q675" s="37"/>
      <c r="R675" s="37"/>
      <c r="S675" s="37"/>
    </row>
    <row r="676" spans="4:19" ht="13.5">
      <c r="D676" s="194"/>
      <c r="H676" s="37"/>
      <c r="I676" s="39"/>
      <c r="J676" s="45"/>
      <c r="L676" s="37"/>
      <c r="N676" s="37"/>
      <c r="O676" s="37"/>
      <c r="P676" s="37"/>
      <c r="Q676" s="37"/>
      <c r="R676" s="37"/>
      <c r="S676" s="37"/>
    </row>
    <row r="677" spans="4:19" ht="13.5">
      <c r="D677" s="194"/>
      <c r="H677" s="37"/>
      <c r="I677" s="39"/>
      <c r="J677" s="45"/>
      <c r="L677" s="37"/>
      <c r="N677" s="37"/>
      <c r="O677" s="37"/>
      <c r="P677" s="37"/>
      <c r="Q677" s="37"/>
      <c r="R677" s="37"/>
      <c r="S677" s="37"/>
    </row>
    <row r="678" spans="4:19" ht="13.5">
      <c r="D678" s="194"/>
      <c r="H678" s="37"/>
      <c r="I678" s="39"/>
      <c r="J678" s="45"/>
      <c r="L678" s="37"/>
      <c r="N678" s="37"/>
      <c r="O678" s="37"/>
      <c r="P678" s="37"/>
      <c r="Q678" s="37"/>
      <c r="R678" s="37"/>
      <c r="S678" s="37"/>
    </row>
    <row r="679" spans="4:19" ht="13.5">
      <c r="D679" s="194"/>
      <c r="H679" s="37"/>
      <c r="I679" s="39"/>
      <c r="J679" s="45"/>
      <c r="L679" s="37"/>
      <c r="N679" s="37"/>
      <c r="O679" s="37"/>
      <c r="P679" s="37"/>
      <c r="Q679" s="37"/>
      <c r="R679" s="37"/>
      <c r="S679" s="37"/>
    </row>
    <row r="680" spans="4:19" ht="13.5">
      <c r="D680" s="194"/>
      <c r="H680" s="37"/>
      <c r="I680" s="39"/>
      <c r="J680" s="45"/>
      <c r="L680" s="37"/>
      <c r="N680" s="37"/>
      <c r="O680" s="37"/>
      <c r="P680" s="37"/>
      <c r="Q680" s="37"/>
      <c r="R680" s="37"/>
      <c r="S680" s="37"/>
    </row>
    <row r="681" spans="4:19" ht="13.5">
      <c r="D681" s="194"/>
      <c r="H681" s="37"/>
      <c r="I681" s="39"/>
      <c r="J681" s="45"/>
      <c r="L681" s="37"/>
      <c r="N681" s="37"/>
      <c r="O681" s="37"/>
      <c r="P681" s="37"/>
      <c r="Q681" s="37"/>
      <c r="R681" s="37"/>
      <c r="S681" s="37"/>
    </row>
    <row r="682" spans="4:19" ht="13.5">
      <c r="D682" s="194"/>
      <c r="H682" s="37"/>
      <c r="I682" s="39"/>
      <c r="J682" s="45"/>
      <c r="L682" s="37"/>
      <c r="N682" s="37"/>
      <c r="O682" s="37"/>
      <c r="P682" s="37"/>
      <c r="Q682" s="37"/>
      <c r="R682" s="37"/>
      <c r="S682" s="37"/>
    </row>
    <row r="683" spans="4:19" ht="13.5">
      <c r="D683" s="194"/>
      <c r="H683" s="37"/>
      <c r="I683" s="39"/>
      <c r="J683" s="45"/>
      <c r="L683" s="37"/>
      <c r="N683" s="37"/>
      <c r="O683" s="37"/>
      <c r="P683" s="37"/>
      <c r="Q683" s="37"/>
      <c r="R683" s="37"/>
      <c r="S683" s="37"/>
    </row>
    <row r="684" spans="4:19" ht="13.5">
      <c r="D684" s="194"/>
      <c r="H684" s="37"/>
      <c r="I684" s="39"/>
      <c r="J684" s="45"/>
      <c r="L684" s="37"/>
      <c r="N684" s="37"/>
      <c r="O684" s="37"/>
      <c r="P684" s="37"/>
      <c r="Q684" s="37"/>
      <c r="R684" s="37"/>
      <c r="S684" s="37"/>
    </row>
    <row r="685" spans="4:19" ht="13.5">
      <c r="D685" s="194"/>
      <c r="H685" s="37"/>
      <c r="I685" s="39"/>
      <c r="J685" s="45"/>
      <c r="L685" s="37"/>
      <c r="N685" s="37"/>
      <c r="O685" s="37"/>
      <c r="P685" s="37"/>
      <c r="Q685" s="37"/>
      <c r="R685" s="37"/>
      <c r="S685" s="37"/>
    </row>
    <row r="686" spans="4:19" ht="13.5">
      <c r="D686" s="194"/>
      <c r="H686" s="37"/>
      <c r="I686" s="39"/>
      <c r="J686" s="45"/>
      <c r="L686" s="37"/>
      <c r="N686" s="37"/>
      <c r="O686" s="37"/>
      <c r="P686" s="37"/>
      <c r="Q686" s="37"/>
      <c r="R686" s="37"/>
      <c r="S686" s="37"/>
    </row>
    <row r="687" spans="4:19" ht="13.5">
      <c r="D687" s="194"/>
      <c r="H687" s="37"/>
      <c r="I687" s="39"/>
      <c r="J687" s="45"/>
      <c r="L687" s="37"/>
      <c r="N687" s="37"/>
      <c r="O687" s="37"/>
      <c r="P687" s="37"/>
      <c r="Q687" s="37"/>
      <c r="R687" s="37"/>
      <c r="S687" s="37"/>
    </row>
    <row r="688" spans="4:19" ht="13.5">
      <c r="D688" s="194"/>
      <c r="H688" s="37"/>
      <c r="I688" s="39"/>
      <c r="J688" s="45"/>
      <c r="L688" s="37"/>
      <c r="N688" s="37"/>
      <c r="O688" s="37"/>
      <c r="P688" s="37"/>
      <c r="Q688" s="37"/>
      <c r="R688" s="37"/>
      <c r="S688" s="37"/>
    </row>
    <row r="689" spans="4:19" ht="13.5">
      <c r="D689" s="194"/>
      <c r="H689" s="37"/>
      <c r="I689" s="39"/>
      <c r="J689" s="45"/>
      <c r="L689" s="37"/>
      <c r="N689" s="37"/>
      <c r="O689" s="37"/>
      <c r="P689" s="37"/>
      <c r="Q689" s="37"/>
      <c r="R689" s="37"/>
      <c r="S689" s="37"/>
    </row>
    <row r="690" spans="4:19" ht="13.5">
      <c r="D690" s="194"/>
      <c r="H690" s="37"/>
      <c r="I690" s="39"/>
      <c r="J690" s="45"/>
      <c r="L690" s="37"/>
      <c r="N690" s="37"/>
      <c r="O690" s="37"/>
      <c r="P690" s="37"/>
      <c r="Q690" s="37"/>
      <c r="R690" s="37"/>
      <c r="S690" s="37"/>
    </row>
    <row r="691" spans="4:19" ht="13.5">
      <c r="D691" s="194"/>
      <c r="H691" s="37"/>
      <c r="I691" s="39"/>
      <c r="J691" s="45"/>
      <c r="L691" s="37"/>
      <c r="N691" s="37"/>
      <c r="O691" s="37"/>
      <c r="P691" s="37"/>
      <c r="Q691" s="37"/>
      <c r="R691" s="37"/>
      <c r="S691" s="37"/>
    </row>
    <row r="692" spans="4:19" ht="13.5">
      <c r="D692" s="194"/>
      <c r="H692" s="37"/>
      <c r="I692" s="39"/>
      <c r="J692" s="45"/>
      <c r="L692" s="37"/>
      <c r="N692" s="37"/>
      <c r="O692" s="37"/>
      <c r="P692" s="37"/>
      <c r="Q692" s="37"/>
      <c r="R692" s="37"/>
      <c r="S692" s="37"/>
    </row>
    <row r="693" spans="4:19" ht="13.5">
      <c r="D693" s="194"/>
      <c r="H693" s="37"/>
      <c r="I693" s="39"/>
      <c r="J693" s="45"/>
      <c r="L693" s="37"/>
      <c r="N693" s="37"/>
      <c r="O693" s="37"/>
      <c r="P693" s="37"/>
      <c r="Q693" s="37"/>
      <c r="R693" s="37"/>
      <c r="S693" s="37"/>
    </row>
    <row r="694" spans="4:19" ht="13.5">
      <c r="D694" s="194"/>
      <c r="H694" s="37"/>
      <c r="I694" s="39"/>
      <c r="J694" s="45"/>
      <c r="L694" s="37"/>
      <c r="N694" s="37"/>
      <c r="O694" s="37"/>
      <c r="P694" s="37"/>
      <c r="Q694" s="37"/>
      <c r="R694" s="37"/>
      <c r="S694" s="37"/>
    </row>
    <row r="695" spans="4:19" ht="13.5">
      <c r="D695" s="194"/>
      <c r="H695" s="37"/>
      <c r="I695" s="39"/>
      <c r="J695" s="45"/>
      <c r="L695" s="37"/>
      <c r="N695" s="37"/>
      <c r="O695" s="37"/>
      <c r="P695" s="37"/>
      <c r="Q695" s="37"/>
      <c r="R695" s="37"/>
      <c r="S695" s="37"/>
    </row>
    <row r="696" spans="4:19" ht="13.5">
      <c r="D696" s="194"/>
      <c r="H696" s="37"/>
      <c r="I696" s="39"/>
      <c r="J696" s="45"/>
      <c r="L696" s="37"/>
      <c r="N696" s="37"/>
      <c r="O696" s="37"/>
      <c r="P696" s="37"/>
      <c r="Q696" s="37"/>
      <c r="R696" s="37"/>
      <c r="S696" s="37"/>
    </row>
    <row r="697" spans="4:19" ht="13.5">
      <c r="D697" s="194"/>
      <c r="H697" s="37"/>
      <c r="I697" s="39"/>
      <c r="J697" s="45"/>
      <c r="L697" s="37"/>
      <c r="N697" s="37"/>
      <c r="O697" s="37"/>
      <c r="P697" s="37"/>
      <c r="Q697" s="37"/>
      <c r="R697" s="37"/>
      <c r="S697" s="37"/>
    </row>
    <row r="698" spans="4:19" ht="13.5">
      <c r="D698" s="194"/>
      <c r="H698" s="37"/>
      <c r="I698" s="39"/>
      <c r="J698" s="45"/>
      <c r="L698" s="37"/>
      <c r="N698" s="37"/>
      <c r="O698" s="37"/>
      <c r="P698" s="37"/>
      <c r="Q698" s="37"/>
      <c r="R698" s="37"/>
      <c r="S698" s="37"/>
    </row>
    <row r="699" spans="4:19" ht="13.5">
      <c r="D699" s="194"/>
      <c r="H699" s="37"/>
      <c r="I699" s="39"/>
      <c r="J699" s="45"/>
      <c r="L699" s="37"/>
      <c r="N699" s="37"/>
      <c r="O699" s="37"/>
      <c r="P699" s="37"/>
      <c r="Q699" s="37"/>
      <c r="R699" s="37"/>
      <c r="S699" s="37"/>
    </row>
    <row r="700" spans="4:19" ht="13.5">
      <c r="D700" s="194"/>
      <c r="H700" s="37"/>
      <c r="I700" s="39"/>
      <c r="J700" s="45"/>
      <c r="L700" s="37"/>
      <c r="N700" s="37"/>
      <c r="O700" s="37"/>
      <c r="P700" s="37"/>
      <c r="Q700" s="37"/>
      <c r="R700" s="37"/>
      <c r="S700" s="37"/>
    </row>
    <row r="701" spans="4:19" ht="13.5">
      <c r="D701" s="194"/>
      <c r="H701" s="37"/>
      <c r="I701" s="39"/>
      <c r="J701" s="45"/>
      <c r="L701" s="37"/>
      <c r="N701" s="37"/>
      <c r="O701" s="37"/>
      <c r="P701" s="37"/>
      <c r="Q701" s="37"/>
      <c r="R701" s="37"/>
      <c r="S701" s="37"/>
    </row>
    <row r="702" spans="4:19" ht="13.5">
      <c r="D702" s="194"/>
      <c r="H702" s="37"/>
      <c r="I702" s="39"/>
      <c r="J702" s="45"/>
      <c r="L702" s="37"/>
      <c r="N702" s="37"/>
      <c r="O702" s="37"/>
      <c r="P702" s="37"/>
      <c r="Q702" s="37"/>
      <c r="R702" s="37"/>
      <c r="S702" s="37"/>
    </row>
    <row r="703" spans="4:19" ht="13.5">
      <c r="D703" s="194"/>
      <c r="H703" s="37"/>
      <c r="I703" s="39"/>
      <c r="J703" s="45"/>
      <c r="L703" s="37"/>
      <c r="N703" s="37"/>
      <c r="O703" s="37"/>
      <c r="P703" s="37"/>
      <c r="Q703" s="37"/>
      <c r="R703" s="37"/>
      <c r="S703" s="37"/>
    </row>
    <row r="704" spans="4:19" ht="13.5">
      <c r="D704" s="194"/>
      <c r="H704" s="37"/>
      <c r="I704" s="39"/>
      <c r="J704" s="45"/>
      <c r="L704" s="37"/>
      <c r="N704" s="37"/>
      <c r="O704" s="37"/>
      <c r="P704" s="37"/>
      <c r="Q704" s="37"/>
      <c r="R704" s="37"/>
      <c r="S704" s="37"/>
    </row>
    <row r="705" spans="4:19" ht="13.5">
      <c r="D705" s="194"/>
      <c r="H705" s="37"/>
      <c r="I705" s="39"/>
      <c r="J705" s="45"/>
      <c r="L705" s="37"/>
      <c r="N705" s="37"/>
      <c r="O705" s="37"/>
      <c r="P705" s="37"/>
      <c r="Q705" s="37"/>
      <c r="R705" s="37"/>
      <c r="S705" s="37"/>
    </row>
    <row r="706" spans="4:19" ht="13.5">
      <c r="D706" s="194"/>
      <c r="H706" s="37"/>
      <c r="I706" s="39"/>
      <c r="J706" s="45"/>
      <c r="L706" s="37"/>
      <c r="N706" s="37"/>
      <c r="O706" s="37"/>
      <c r="P706" s="37"/>
      <c r="Q706" s="37"/>
      <c r="R706" s="37"/>
      <c r="S706" s="37"/>
    </row>
    <row r="707" spans="4:19" ht="13.5">
      <c r="D707" s="194"/>
      <c r="H707" s="37"/>
      <c r="I707" s="39"/>
      <c r="J707" s="45"/>
      <c r="L707" s="37"/>
      <c r="N707" s="37"/>
      <c r="O707" s="37"/>
      <c r="P707" s="37"/>
      <c r="Q707" s="37"/>
      <c r="R707" s="37"/>
      <c r="S707" s="37"/>
    </row>
    <row r="708" spans="4:19" ht="13.5">
      <c r="D708" s="194"/>
      <c r="H708" s="37"/>
      <c r="I708" s="39"/>
      <c r="J708" s="45"/>
      <c r="L708" s="37"/>
      <c r="N708" s="37"/>
      <c r="O708" s="37"/>
      <c r="P708" s="37"/>
      <c r="Q708" s="37"/>
      <c r="R708" s="37"/>
      <c r="S708" s="37"/>
    </row>
    <row r="709" spans="4:19" ht="13.5">
      <c r="D709" s="194"/>
      <c r="H709" s="37"/>
      <c r="I709" s="39"/>
      <c r="J709" s="45"/>
      <c r="L709" s="37"/>
      <c r="N709" s="37"/>
      <c r="O709" s="37"/>
      <c r="P709" s="37"/>
      <c r="Q709" s="37"/>
      <c r="R709" s="37"/>
      <c r="S709" s="37"/>
    </row>
    <row r="710" spans="4:19" ht="13.5">
      <c r="D710" s="194"/>
      <c r="H710" s="37"/>
      <c r="I710" s="39"/>
      <c r="J710" s="45"/>
      <c r="L710" s="37"/>
      <c r="N710" s="37"/>
      <c r="O710" s="37"/>
      <c r="P710" s="37"/>
      <c r="Q710" s="37"/>
      <c r="R710" s="37"/>
      <c r="S710" s="37"/>
    </row>
    <row r="711" spans="4:19" ht="13.5">
      <c r="D711" s="194"/>
      <c r="H711" s="37"/>
      <c r="I711" s="39"/>
      <c r="J711" s="45"/>
      <c r="L711" s="37"/>
      <c r="N711" s="37"/>
      <c r="O711" s="37"/>
      <c r="P711" s="37"/>
      <c r="Q711" s="37"/>
      <c r="R711" s="37"/>
      <c r="S711" s="37"/>
    </row>
    <row r="712" spans="4:19" ht="13.5">
      <c r="D712" s="194"/>
      <c r="H712" s="37"/>
      <c r="I712" s="39"/>
      <c r="J712" s="45"/>
      <c r="L712" s="37"/>
      <c r="N712" s="37"/>
      <c r="O712" s="37"/>
      <c r="P712" s="37"/>
      <c r="Q712" s="37"/>
      <c r="R712" s="37"/>
      <c r="S712" s="37"/>
    </row>
    <row r="713" spans="4:19" ht="13.5">
      <c r="D713" s="194"/>
      <c r="H713" s="37"/>
      <c r="I713" s="39"/>
      <c r="J713" s="45"/>
      <c r="L713" s="37"/>
      <c r="N713" s="37"/>
      <c r="O713" s="37"/>
      <c r="P713" s="37"/>
      <c r="Q713" s="37"/>
      <c r="R713" s="37"/>
      <c r="S713" s="37"/>
    </row>
    <row r="714" spans="4:19" ht="13.5">
      <c r="D714" s="194"/>
      <c r="H714" s="37"/>
      <c r="I714" s="39"/>
      <c r="J714" s="45"/>
      <c r="L714" s="37"/>
      <c r="N714" s="37"/>
      <c r="O714" s="37"/>
      <c r="P714" s="37"/>
      <c r="Q714" s="37"/>
      <c r="R714" s="37"/>
      <c r="S714" s="37"/>
    </row>
    <row r="715" spans="4:19" ht="13.5">
      <c r="D715" s="194"/>
      <c r="H715" s="37"/>
      <c r="I715" s="39"/>
      <c r="J715" s="45"/>
      <c r="L715" s="37"/>
      <c r="N715" s="37"/>
      <c r="O715" s="37"/>
      <c r="P715" s="37"/>
      <c r="Q715" s="37"/>
      <c r="R715" s="37"/>
      <c r="S715" s="37"/>
    </row>
    <row r="716" spans="4:19" ht="13.5">
      <c r="D716" s="194"/>
      <c r="H716" s="37"/>
      <c r="I716" s="39"/>
      <c r="J716" s="45"/>
      <c r="L716" s="37"/>
      <c r="N716" s="37"/>
      <c r="O716" s="37"/>
      <c r="P716" s="37"/>
      <c r="Q716" s="37"/>
      <c r="R716" s="37"/>
      <c r="S716" s="37"/>
    </row>
    <row r="717" spans="4:19" ht="13.5">
      <c r="D717" s="194"/>
      <c r="H717" s="37"/>
      <c r="I717" s="39"/>
      <c r="J717" s="45"/>
      <c r="L717" s="37"/>
      <c r="N717" s="37"/>
      <c r="O717" s="37"/>
      <c r="P717" s="37"/>
      <c r="Q717" s="37"/>
      <c r="R717" s="37"/>
      <c r="S717" s="37"/>
    </row>
    <row r="718" spans="4:19" ht="13.5">
      <c r="D718" s="194"/>
      <c r="H718" s="37"/>
      <c r="I718" s="39"/>
      <c r="J718" s="45"/>
      <c r="L718" s="37"/>
      <c r="N718" s="37"/>
      <c r="O718" s="37"/>
      <c r="P718" s="37"/>
      <c r="Q718" s="37"/>
      <c r="R718" s="37"/>
      <c r="S718" s="37"/>
    </row>
    <row r="719" spans="4:19" ht="13.5">
      <c r="D719" s="194"/>
      <c r="H719" s="37"/>
      <c r="I719" s="39"/>
      <c r="J719" s="45"/>
      <c r="L719" s="37"/>
      <c r="N719" s="37"/>
      <c r="O719" s="37"/>
      <c r="P719" s="37"/>
      <c r="Q719" s="37"/>
      <c r="R719" s="37"/>
      <c r="S719" s="37"/>
    </row>
    <row r="720" spans="4:19" ht="13.5">
      <c r="D720" s="194"/>
      <c r="H720" s="37"/>
      <c r="I720" s="39"/>
      <c r="J720" s="45"/>
      <c r="L720" s="37"/>
      <c r="N720" s="37"/>
      <c r="O720" s="37"/>
      <c r="P720" s="37"/>
      <c r="Q720" s="37"/>
      <c r="R720" s="37"/>
      <c r="S720" s="37"/>
    </row>
    <row r="721" spans="4:19" ht="13.5">
      <c r="D721" s="194"/>
      <c r="H721" s="37"/>
      <c r="I721" s="39"/>
      <c r="J721" s="45"/>
      <c r="L721" s="37"/>
      <c r="N721" s="37"/>
      <c r="O721" s="37"/>
      <c r="P721" s="37"/>
      <c r="Q721" s="37"/>
      <c r="R721" s="37"/>
      <c r="S721" s="37"/>
    </row>
    <row r="722" spans="4:19" ht="13.5">
      <c r="D722" s="194"/>
      <c r="H722" s="37"/>
      <c r="I722" s="39"/>
      <c r="J722" s="45"/>
      <c r="L722" s="37"/>
      <c r="N722" s="37"/>
      <c r="O722" s="37"/>
      <c r="P722" s="37"/>
      <c r="Q722" s="37"/>
      <c r="R722" s="37"/>
      <c r="S722" s="37"/>
    </row>
    <row r="723" spans="4:19" ht="13.5">
      <c r="D723" s="194"/>
      <c r="H723" s="37"/>
      <c r="I723" s="39"/>
      <c r="J723" s="45"/>
      <c r="L723" s="37"/>
      <c r="N723" s="37"/>
      <c r="O723" s="37"/>
      <c r="P723" s="37"/>
      <c r="Q723" s="37"/>
      <c r="R723" s="37"/>
      <c r="S723" s="37"/>
    </row>
    <row r="724" spans="4:19" ht="13.5">
      <c r="D724" s="194"/>
      <c r="H724" s="37"/>
      <c r="I724" s="39"/>
      <c r="J724" s="45"/>
      <c r="L724" s="37"/>
      <c r="N724" s="37"/>
      <c r="O724" s="37"/>
      <c r="P724" s="37"/>
      <c r="Q724" s="37"/>
      <c r="R724" s="37"/>
      <c r="S724" s="37"/>
    </row>
    <row r="725" spans="4:19" ht="13.5">
      <c r="D725" s="194"/>
      <c r="H725" s="37"/>
      <c r="I725" s="39"/>
      <c r="J725" s="45"/>
      <c r="L725" s="37"/>
      <c r="N725" s="37"/>
      <c r="O725" s="37"/>
      <c r="P725" s="37"/>
      <c r="Q725" s="37"/>
      <c r="R725" s="37"/>
      <c r="S725" s="37"/>
    </row>
    <row r="726" spans="4:19" ht="13.5">
      <c r="D726" s="194"/>
      <c r="H726" s="37"/>
      <c r="I726" s="39"/>
      <c r="J726" s="45"/>
      <c r="L726" s="37"/>
      <c r="N726" s="37"/>
      <c r="O726" s="37"/>
      <c r="P726" s="37"/>
      <c r="Q726" s="37"/>
      <c r="R726" s="37"/>
      <c r="S726" s="37"/>
    </row>
    <row r="727" spans="4:19" ht="13.5">
      <c r="D727" s="194"/>
      <c r="H727" s="37"/>
      <c r="I727" s="39"/>
      <c r="J727" s="45"/>
      <c r="L727" s="37"/>
      <c r="N727" s="37"/>
      <c r="O727" s="37"/>
      <c r="P727" s="37"/>
      <c r="Q727" s="37"/>
      <c r="R727" s="37"/>
      <c r="S727" s="37"/>
    </row>
    <row r="728" spans="4:19" ht="13.5">
      <c r="D728" s="194"/>
      <c r="H728" s="37"/>
      <c r="I728" s="39"/>
      <c r="J728" s="45"/>
      <c r="L728" s="37"/>
      <c r="N728" s="37"/>
      <c r="O728" s="37"/>
      <c r="P728" s="37"/>
      <c r="Q728" s="37"/>
      <c r="R728" s="37"/>
      <c r="S728" s="37"/>
    </row>
    <row r="729" spans="4:19" ht="13.5">
      <c r="D729" s="194"/>
      <c r="H729" s="37"/>
      <c r="I729" s="39"/>
      <c r="J729" s="45"/>
      <c r="L729" s="37"/>
      <c r="N729" s="37"/>
      <c r="O729" s="37"/>
      <c r="P729" s="37"/>
      <c r="Q729" s="37"/>
      <c r="R729" s="37"/>
      <c r="S729" s="37"/>
    </row>
    <row r="730" spans="4:19" ht="13.5">
      <c r="D730" s="194"/>
      <c r="H730" s="37"/>
      <c r="I730" s="39"/>
      <c r="J730" s="45"/>
      <c r="L730" s="37"/>
      <c r="N730" s="37"/>
      <c r="O730" s="37"/>
      <c r="P730" s="37"/>
      <c r="Q730" s="37"/>
      <c r="R730" s="37"/>
      <c r="S730" s="37"/>
    </row>
    <row r="731" spans="4:19" ht="13.5">
      <c r="D731" s="194"/>
      <c r="H731" s="37"/>
      <c r="I731" s="39"/>
      <c r="J731" s="45"/>
      <c r="L731" s="37"/>
      <c r="N731" s="37"/>
      <c r="O731" s="37"/>
      <c r="P731" s="37"/>
      <c r="Q731" s="37"/>
      <c r="R731" s="37"/>
      <c r="S731" s="37"/>
    </row>
    <row r="732" spans="4:19" ht="13.5">
      <c r="D732" s="194"/>
      <c r="H732" s="37"/>
      <c r="I732" s="39"/>
      <c r="J732" s="45"/>
      <c r="L732" s="37"/>
      <c r="N732" s="37"/>
      <c r="O732" s="37"/>
      <c r="P732" s="37"/>
      <c r="Q732" s="37"/>
      <c r="R732" s="37"/>
      <c r="S732" s="37"/>
    </row>
    <row r="733" spans="4:19" ht="13.5">
      <c r="D733" s="194"/>
      <c r="H733" s="37"/>
      <c r="I733" s="39"/>
      <c r="J733" s="45"/>
      <c r="L733" s="37"/>
      <c r="N733" s="37"/>
      <c r="O733" s="37"/>
      <c r="P733" s="37"/>
      <c r="Q733" s="37"/>
      <c r="R733" s="37"/>
      <c r="S733" s="37"/>
    </row>
    <row r="734" spans="4:19" ht="13.5">
      <c r="D734" s="194"/>
      <c r="H734" s="37"/>
      <c r="I734" s="39"/>
      <c r="J734" s="45"/>
      <c r="L734" s="37"/>
      <c r="N734" s="37"/>
      <c r="O734" s="37"/>
      <c r="P734" s="37"/>
      <c r="Q734" s="37"/>
      <c r="R734" s="37"/>
      <c r="S734" s="37"/>
    </row>
    <row r="735" spans="4:19" ht="13.5">
      <c r="D735" s="194"/>
      <c r="H735" s="37"/>
      <c r="I735" s="39"/>
      <c r="J735" s="45"/>
      <c r="L735" s="37"/>
      <c r="N735" s="37"/>
      <c r="O735" s="37"/>
      <c r="P735" s="37"/>
      <c r="Q735" s="37"/>
      <c r="R735" s="37"/>
      <c r="S735" s="37"/>
    </row>
    <row r="736" spans="4:19" ht="13.5">
      <c r="D736" s="194"/>
      <c r="H736" s="37"/>
      <c r="I736" s="39"/>
      <c r="J736" s="45"/>
      <c r="L736" s="37"/>
      <c r="N736" s="37"/>
      <c r="O736" s="37"/>
      <c r="P736" s="37"/>
      <c r="Q736" s="37"/>
      <c r="R736" s="37"/>
      <c r="S736" s="37"/>
    </row>
    <row r="737" spans="4:19" ht="13.5">
      <c r="D737" s="194"/>
      <c r="H737" s="37"/>
      <c r="I737" s="39"/>
      <c r="J737" s="45"/>
      <c r="L737" s="37"/>
      <c r="N737" s="37"/>
      <c r="O737" s="37"/>
      <c r="P737" s="37"/>
      <c r="Q737" s="37"/>
      <c r="R737" s="37"/>
      <c r="S737" s="37"/>
    </row>
    <row r="738" spans="4:19" ht="13.5">
      <c r="D738" s="194"/>
      <c r="H738" s="37"/>
      <c r="I738" s="39"/>
      <c r="J738" s="45"/>
      <c r="L738" s="37"/>
      <c r="N738" s="37"/>
      <c r="O738" s="37"/>
      <c r="P738" s="37"/>
      <c r="Q738" s="37"/>
      <c r="R738" s="37"/>
      <c r="S738" s="37"/>
    </row>
    <row r="739" spans="4:19" ht="13.5">
      <c r="D739" s="194"/>
      <c r="H739" s="37"/>
      <c r="I739" s="39"/>
      <c r="J739" s="45"/>
      <c r="L739" s="37"/>
      <c r="N739" s="37"/>
      <c r="O739" s="37"/>
      <c r="P739" s="37"/>
      <c r="Q739" s="37"/>
      <c r="R739" s="37"/>
      <c r="S739" s="37"/>
    </row>
    <row r="740" spans="4:19" ht="13.5">
      <c r="D740" s="194"/>
      <c r="H740" s="37"/>
      <c r="I740" s="39"/>
      <c r="J740" s="45"/>
      <c r="L740" s="37"/>
      <c r="N740" s="37"/>
      <c r="O740" s="37"/>
      <c r="P740" s="37"/>
      <c r="Q740" s="37"/>
      <c r="R740" s="37"/>
      <c r="S740" s="37"/>
    </row>
    <row r="741" spans="4:19" ht="13.5">
      <c r="D741" s="194"/>
      <c r="H741" s="37"/>
      <c r="I741" s="39"/>
      <c r="J741" s="45"/>
      <c r="L741" s="37"/>
      <c r="N741" s="37"/>
      <c r="O741" s="37"/>
      <c r="P741" s="37"/>
      <c r="Q741" s="37"/>
      <c r="R741" s="37"/>
      <c r="S741" s="37"/>
    </row>
    <row r="742" spans="4:19" ht="13.5">
      <c r="D742" s="194"/>
      <c r="H742" s="37"/>
      <c r="I742" s="39"/>
      <c r="J742" s="45"/>
      <c r="L742" s="37"/>
      <c r="N742" s="37"/>
      <c r="O742" s="37"/>
      <c r="P742" s="37"/>
      <c r="Q742" s="37"/>
      <c r="R742" s="37"/>
      <c r="S742" s="37"/>
    </row>
    <row r="743" spans="4:19" ht="13.5">
      <c r="D743" s="194"/>
      <c r="H743" s="37"/>
      <c r="I743" s="39"/>
      <c r="J743" s="45"/>
      <c r="L743" s="37"/>
      <c r="N743" s="37"/>
      <c r="O743" s="37"/>
      <c r="P743" s="37"/>
      <c r="Q743" s="37"/>
      <c r="R743" s="37"/>
      <c r="S743" s="37"/>
    </row>
    <row r="744" spans="4:19" ht="13.5">
      <c r="D744" s="194"/>
      <c r="H744" s="37"/>
      <c r="I744" s="39"/>
      <c r="J744" s="45"/>
      <c r="L744" s="37"/>
      <c r="N744" s="37"/>
      <c r="O744" s="37"/>
      <c r="P744" s="37"/>
      <c r="Q744" s="37"/>
      <c r="R744" s="37"/>
      <c r="S744" s="37"/>
    </row>
    <row r="745" spans="4:19" ht="13.5">
      <c r="D745" s="194"/>
      <c r="H745" s="37"/>
      <c r="I745" s="39"/>
      <c r="J745" s="45"/>
      <c r="L745" s="37"/>
      <c r="N745" s="37"/>
      <c r="O745" s="37"/>
      <c r="P745" s="37"/>
      <c r="Q745" s="37"/>
      <c r="R745" s="37"/>
      <c r="S745" s="37"/>
    </row>
    <row r="746" spans="4:19" ht="13.5">
      <c r="D746" s="194"/>
      <c r="H746" s="37"/>
      <c r="I746" s="39"/>
      <c r="J746" s="45"/>
      <c r="L746" s="37"/>
      <c r="N746" s="37"/>
      <c r="O746" s="37"/>
      <c r="P746" s="37"/>
      <c r="Q746" s="37"/>
      <c r="R746" s="37"/>
      <c r="S746" s="37"/>
    </row>
    <row r="747" spans="4:19" ht="13.5">
      <c r="D747" s="194"/>
      <c r="H747" s="37"/>
      <c r="I747" s="39"/>
      <c r="J747" s="45"/>
      <c r="L747" s="37"/>
      <c r="N747" s="37"/>
      <c r="O747" s="37"/>
      <c r="P747" s="37"/>
      <c r="Q747" s="37"/>
      <c r="R747" s="37"/>
      <c r="S747" s="37"/>
    </row>
    <row r="748" spans="4:19" ht="13.5">
      <c r="D748" s="194"/>
      <c r="H748" s="37"/>
      <c r="I748" s="39"/>
      <c r="J748" s="45"/>
      <c r="L748" s="37"/>
      <c r="N748" s="37"/>
      <c r="O748" s="37"/>
      <c r="P748" s="37"/>
      <c r="Q748" s="37"/>
      <c r="R748" s="37"/>
      <c r="S748" s="37"/>
    </row>
    <row r="749" spans="4:19" ht="13.5">
      <c r="D749" s="194"/>
      <c r="H749" s="37"/>
      <c r="I749" s="39"/>
      <c r="J749" s="45"/>
      <c r="L749" s="37"/>
      <c r="N749" s="37"/>
      <c r="O749" s="37"/>
      <c r="P749" s="37"/>
      <c r="Q749" s="37"/>
      <c r="R749" s="37"/>
      <c r="S749" s="37"/>
    </row>
    <row r="750" spans="4:19" ht="13.5">
      <c r="D750" s="194"/>
      <c r="H750" s="37"/>
      <c r="I750" s="39"/>
      <c r="J750" s="45"/>
      <c r="L750" s="37"/>
      <c r="N750" s="37"/>
      <c r="O750" s="37"/>
      <c r="P750" s="37"/>
      <c r="Q750" s="37"/>
      <c r="R750" s="37"/>
      <c r="S750" s="37"/>
    </row>
    <row r="751" spans="4:19" ht="13.5">
      <c r="D751" s="194"/>
      <c r="H751" s="37"/>
      <c r="I751" s="39"/>
      <c r="J751" s="45"/>
      <c r="L751" s="37"/>
      <c r="N751" s="37"/>
      <c r="O751" s="37"/>
      <c r="P751" s="37"/>
      <c r="Q751" s="37"/>
      <c r="R751" s="37"/>
      <c r="S751" s="37"/>
    </row>
    <row r="752" spans="4:19" ht="13.5">
      <c r="D752" s="194"/>
      <c r="H752" s="37"/>
      <c r="I752" s="39"/>
      <c r="J752" s="45"/>
      <c r="L752" s="37"/>
      <c r="N752" s="37"/>
      <c r="O752" s="37"/>
      <c r="P752" s="37"/>
      <c r="Q752" s="37"/>
      <c r="R752" s="37"/>
      <c r="S752" s="37"/>
    </row>
    <row r="753" spans="4:19" ht="13.5">
      <c r="D753" s="194"/>
      <c r="H753" s="37"/>
      <c r="I753" s="39"/>
      <c r="J753" s="45"/>
      <c r="L753" s="37"/>
      <c r="N753" s="37"/>
      <c r="O753" s="37"/>
      <c r="P753" s="37"/>
      <c r="Q753" s="37"/>
      <c r="R753" s="37"/>
      <c r="S753" s="37"/>
    </row>
    <row r="754" spans="4:19" ht="13.5">
      <c r="D754" s="194"/>
      <c r="H754" s="37"/>
      <c r="I754" s="39"/>
      <c r="J754" s="45"/>
      <c r="L754" s="37"/>
      <c r="N754" s="37"/>
      <c r="O754" s="37"/>
      <c r="P754" s="37"/>
      <c r="Q754" s="37"/>
      <c r="R754" s="37"/>
      <c r="S754" s="37"/>
    </row>
    <row r="755" spans="4:19" ht="13.5">
      <c r="D755" s="194"/>
      <c r="H755" s="37"/>
      <c r="I755" s="39"/>
      <c r="J755" s="45"/>
      <c r="L755" s="37"/>
      <c r="N755" s="37"/>
      <c r="O755" s="37"/>
      <c r="P755" s="37"/>
      <c r="Q755" s="37"/>
      <c r="R755" s="37"/>
      <c r="S755" s="37"/>
    </row>
    <row r="756" spans="4:19" ht="13.5">
      <c r="D756" s="194"/>
      <c r="H756" s="37"/>
      <c r="I756" s="39"/>
      <c r="J756" s="45"/>
      <c r="L756" s="37"/>
      <c r="N756" s="37"/>
      <c r="O756" s="37"/>
      <c r="P756" s="37"/>
      <c r="Q756" s="37"/>
      <c r="R756" s="37"/>
      <c r="S756" s="37"/>
    </row>
    <row r="757" spans="4:19" ht="13.5">
      <c r="D757" s="194"/>
      <c r="H757" s="37"/>
      <c r="I757" s="39"/>
      <c r="J757" s="45"/>
      <c r="L757" s="37"/>
      <c r="N757" s="37"/>
      <c r="O757" s="37"/>
      <c r="P757" s="37"/>
      <c r="Q757" s="37"/>
      <c r="R757" s="37"/>
      <c r="S757" s="37"/>
    </row>
    <row r="758" spans="4:19" ht="13.5">
      <c r="D758" s="194"/>
      <c r="H758" s="37"/>
      <c r="I758" s="39"/>
      <c r="J758" s="45"/>
      <c r="L758" s="37"/>
      <c r="N758" s="37"/>
      <c r="O758" s="37"/>
      <c r="P758" s="37"/>
      <c r="Q758" s="37"/>
      <c r="R758" s="37"/>
      <c r="S758" s="37"/>
    </row>
    <row r="759" spans="4:19" ht="13.5">
      <c r="D759" s="194"/>
      <c r="H759" s="37"/>
      <c r="I759" s="39"/>
      <c r="J759" s="45"/>
      <c r="L759" s="37"/>
      <c r="N759" s="37"/>
      <c r="O759" s="37"/>
      <c r="P759" s="37"/>
      <c r="Q759" s="37"/>
      <c r="R759" s="37"/>
      <c r="S759" s="37"/>
    </row>
    <row r="760" spans="4:19" ht="13.5">
      <c r="D760" s="194"/>
      <c r="H760" s="37"/>
      <c r="I760" s="39"/>
      <c r="J760" s="45"/>
      <c r="L760" s="37"/>
      <c r="N760" s="37"/>
      <c r="O760" s="37"/>
      <c r="P760" s="37"/>
      <c r="Q760" s="37"/>
      <c r="R760" s="37"/>
      <c r="S760" s="37"/>
    </row>
    <row r="761" spans="4:19" ht="13.5">
      <c r="D761" s="194"/>
      <c r="H761" s="37"/>
      <c r="I761" s="39"/>
      <c r="J761" s="45"/>
      <c r="L761" s="37"/>
      <c r="N761" s="37"/>
      <c r="O761" s="37"/>
      <c r="P761" s="37"/>
      <c r="Q761" s="37"/>
      <c r="R761" s="37"/>
      <c r="S761" s="37"/>
    </row>
    <row r="762" spans="4:19" ht="13.5">
      <c r="D762" s="194"/>
      <c r="H762" s="37"/>
      <c r="I762" s="39"/>
      <c r="J762" s="45"/>
      <c r="L762" s="37"/>
      <c r="N762" s="37"/>
      <c r="O762" s="37"/>
      <c r="P762" s="37"/>
      <c r="Q762" s="37"/>
      <c r="R762" s="37"/>
      <c r="S762" s="37"/>
    </row>
    <row r="763" spans="4:19" ht="13.5">
      <c r="D763" s="194"/>
      <c r="H763" s="37"/>
      <c r="I763" s="39"/>
      <c r="J763" s="45"/>
      <c r="L763" s="37"/>
      <c r="N763" s="37"/>
      <c r="O763" s="37"/>
      <c r="P763" s="37"/>
      <c r="Q763" s="37"/>
      <c r="R763" s="37"/>
      <c r="S763" s="37"/>
    </row>
    <row r="764" spans="4:19" ht="13.5">
      <c r="D764" s="194"/>
      <c r="H764" s="37"/>
      <c r="I764" s="39"/>
      <c r="J764" s="45"/>
      <c r="L764" s="37"/>
      <c r="N764" s="37"/>
      <c r="O764" s="37"/>
      <c r="P764" s="37"/>
      <c r="Q764" s="37"/>
      <c r="R764" s="37"/>
      <c r="S764" s="37"/>
    </row>
    <row r="765" spans="4:19" ht="13.5">
      <c r="D765" s="194"/>
      <c r="H765" s="37"/>
      <c r="I765" s="39"/>
      <c r="J765" s="45"/>
      <c r="L765" s="37"/>
      <c r="N765" s="37"/>
      <c r="O765" s="37"/>
      <c r="P765" s="37"/>
      <c r="Q765" s="37"/>
      <c r="R765" s="37"/>
      <c r="S765" s="37"/>
    </row>
    <row r="766" spans="4:19" ht="13.5">
      <c r="D766" s="194"/>
      <c r="H766" s="37"/>
      <c r="I766" s="39"/>
      <c r="J766" s="45"/>
      <c r="L766" s="37"/>
      <c r="N766" s="37"/>
      <c r="O766" s="37"/>
      <c r="P766" s="37"/>
      <c r="Q766" s="37"/>
      <c r="R766" s="37"/>
      <c r="S766" s="37"/>
    </row>
    <row r="767" spans="4:19" ht="13.5">
      <c r="D767" s="194"/>
      <c r="H767" s="37"/>
      <c r="I767" s="39"/>
      <c r="J767" s="45"/>
      <c r="L767" s="37"/>
      <c r="N767" s="37"/>
      <c r="O767" s="37"/>
      <c r="P767" s="37"/>
      <c r="Q767" s="37"/>
      <c r="R767" s="37"/>
      <c r="S767" s="37"/>
    </row>
    <row r="768" spans="4:19" ht="13.5">
      <c r="D768" s="194"/>
      <c r="H768" s="37"/>
      <c r="I768" s="39"/>
      <c r="J768" s="45"/>
      <c r="L768" s="37"/>
      <c r="N768" s="37"/>
      <c r="O768" s="37"/>
      <c r="P768" s="37"/>
      <c r="Q768" s="37"/>
      <c r="R768" s="37"/>
      <c r="S768" s="37"/>
    </row>
    <row r="769" spans="4:19" ht="13.5">
      <c r="D769" s="194"/>
      <c r="H769" s="37"/>
      <c r="I769" s="39"/>
      <c r="J769" s="45"/>
      <c r="L769" s="37"/>
      <c r="N769" s="37"/>
      <c r="O769" s="37"/>
      <c r="P769" s="37"/>
      <c r="Q769" s="37"/>
      <c r="R769" s="37"/>
      <c r="S769" s="37"/>
    </row>
    <row r="770" spans="4:19" ht="13.5">
      <c r="D770" s="194"/>
      <c r="H770" s="37"/>
      <c r="I770" s="39"/>
      <c r="J770" s="45"/>
      <c r="L770" s="37"/>
      <c r="N770" s="37"/>
      <c r="O770" s="37"/>
      <c r="P770" s="37"/>
      <c r="Q770" s="37"/>
      <c r="R770" s="37"/>
      <c r="S770" s="37"/>
    </row>
    <row r="771" spans="4:19" ht="13.5">
      <c r="D771" s="194"/>
      <c r="H771" s="37"/>
      <c r="I771" s="39"/>
      <c r="J771" s="45"/>
      <c r="L771" s="37"/>
      <c r="N771" s="37"/>
      <c r="O771" s="37"/>
      <c r="P771" s="37"/>
      <c r="Q771" s="37"/>
      <c r="R771" s="37"/>
      <c r="S771" s="37"/>
    </row>
    <row r="772" spans="4:19" ht="13.5">
      <c r="D772" s="194"/>
      <c r="H772" s="37"/>
      <c r="I772" s="39"/>
      <c r="J772" s="45"/>
      <c r="L772" s="37"/>
      <c r="N772" s="37"/>
      <c r="O772" s="37"/>
      <c r="P772" s="37"/>
      <c r="Q772" s="37"/>
      <c r="R772" s="37"/>
      <c r="S772" s="37"/>
    </row>
    <row r="773" spans="4:19" ht="13.5">
      <c r="D773" s="194"/>
      <c r="H773" s="37"/>
      <c r="I773" s="39"/>
      <c r="J773" s="45"/>
      <c r="L773" s="37"/>
      <c r="N773" s="37"/>
      <c r="O773" s="37"/>
      <c r="P773" s="37"/>
      <c r="Q773" s="37"/>
      <c r="R773" s="37"/>
      <c r="S773" s="37"/>
    </row>
    <row r="774" spans="4:19" ht="13.5">
      <c r="D774" s="194"/>
      <c r="H774" s="37"/>
      <c r="I774" s="39"/>
      <c r="J774" s="45"/>
      <c r="L774" s="37"/>
      <c r="N774" s="37"/>
      <c r="O774" s="37"/>
      <c r="P774" s="37"/>
      <c r="Q774" s="37"/>
      <c r="R774" s="37"/>
      <c r="S774" s="37"/>
    </row>
    <row r="775" spans="4:19" ht="13.5">
      <c r="D775" s="194"/>
      <c r="H775" s="37"/>
      <c r="I775" s="39"/>
      <c r="J775" s="45"/>
      <c r="L775" s="37"/>
      <c r="N775" s="37"/>
      <c r="O775" s="37"/>
      <c r="P775" s="37"/>
      <c r="Q775" s="37"/>
      <c r="R775" s="37"/>
      <c r="S775" s="37"/>
    </row>
    <row r="776" spans="4:19" ht="13.5">
      <c r="D776" s="194"/>
      <c r="H776" s="37"/>
      <c r="I776" s="39"/>
      <c r="J776" s="45"/>
      <c r="L776" s="37"/>
      <c r="N776" s="37"/>
      <c r="O776" s="37"/>
      <c r="P776" s="37"/>
      <c r="Q776" s="37"/>
      <c r="R776" s="37"/>
      <c r="S776" s="37"/>
    </row>
    <row r="777" spans="4:19" ht="13.5">
      <c r="D777" s="194"/>
      <c r="H777" s="37"/>
      <c r="I777" s="39"/>
      <c r="J777" s="45"/>
      <c r="L777" s="37"/>
      <c r="N777" s="37"/>
      <c r="O777" s="37"/>
      <c r="P777" s="37"/>
      <c r="Q777" s="37"/>
      <c r="R777" s="37"/>
      <c r="S777" s="37"/>
    </row>
    <row r="778" spans="4:19" ht="13.5">
      <c r="D778" s="194"/>
      <c r="H778" s="37"/>
      <c r="I778" s="39"/>
      <c r="J778" s="45"/>
      <c r="L778" s="37"/>
      <c r="N778" s="37"/>
      <c r="O778" s="37"/>
      <c r="P778" s="37"/>
      <c r="Q778" s="37"/>
      <c r="R778" s="37"/>
      <c r="S778" s="37"/>
    </row>
    <row r="779" spans="4:19" ht="13.5">
      <c r="D779" s="194"/>
      <c r="H779" s="37"/>
      <c r="I779" s="39"/>
      <c r="J779" s="45"/>
      <c r="L779" s="37"/>
      <c r="N779" s="37"/>
      <c r="O779" s="37"/>
      <c r="P779" s="37"/>
      <c r="Q779" s="37"/>
      <c r="R779" s="37"/>
      <c r="S779" s="37"/>
    </row>
    <row r="780" spans="4:19" ht="13.5">
      <c r="D780" s="194"/>
      <c r="H780" s="37"/>
      <c r="I780" s="39"/>
      <c r="J780" s="45"/>
      <c r="L780" s="37"/>
      <c r="N780" s="37"/>
      <c r="O780" s="37"/>
      <c r="P780" s="37"/>
      <c r="Q780" s="37"/>
      <c r="R780" s="37"/>
      <c r="S780" s="37"/>
    </row>
    <row r="781" spans="4:19" ht="13.5">
      <c r="D781" s="194"/>
      <c r="H781" s="37"/>
      <c r="I781" s="39"/>
      <c r="J781" s="45"/>
      <c r="L781" s="37"/>
      <c r="N781" s="37"/>
      <c r="O781" s="37"/>
      <c r="P781" s="37"/>
      <c r="Q781" s="37"/>
      <c r="R781" s="37"/>
      <c r="S781" s="37"/>
    </row>
    <row r="782" spans="4:19" ht="13.5">
      <c r="D782" s="194"/>
      <c r="H782" s="37"/>
      <c r="I782" s="39"/>
      <c r="J782" s="45"/>
      <c r="L782" s="37"/>
      <c r="N782" s="37"/>
      <c r="O782" s="37"/>
      <c r="P782" s="37"/>
      <c r="Q782" s="37"/>
      <c r="R782" s="37"/>
      <c r="S782" s="37"/>
    </row>
    <row r="783" spans="4:19" ht="13.5">
      <c r="D783" s="194"/>
      <c r="H783" s="37"/>
      <c r="I783" s="39"/>
      <c r="J783" s="45"/>
      <c r="L783" s="37"/>
      <c r="N783" s="37"/>
      <c r="O783" s="37"/>
      <c r="P783" s="37"/>
      <c r="Q783" s="37"/>
      <c r="R783" s="37"/>
      <c r="S783" s="37"/>
    </row>
    <row r="784" spans="4:19" ht="13.5">
      <c r="D784" s="194"/>
      <c r="H784" s="37"/>
      <c r="I784" s="39"/>
      <c r="J784" s="45"/>
      <c r="L784" s="37"/>
      <c r="N784" s="37"/>
      <c r="O784" s="37"/>
      <c r="P784" s="37"/>
      <c r="Q784" s="37"/>
      <c r="R784" s="37"/>
      <c r="S784" s="37"/>
    </row>
    <row r="785" spans="4:19" ht="13.5">
      <c r="D785" s="194"/>
      <c r="H785" s="37"/>
      <c r="I785" s="39"/>
      <c r="J785" s="45"/>
      <c r="L785" s="37"/>
      <c r="N785" s="37"/>
      <c r="O785" s="37"/>
      <c r="P785" s="37"/>
      <c r="Q785" s="37"/>
      <c r="R785" s="37"/>
      <c r="S785" s="37"/>
    </row>
    <row r="786" spans="4:19" ht="13.5">
      <c r="D786" s="194"/>
      <c r="H786" s="37"/>
      <c r="I786" s="39"/>
      <c r="J786" s="45"/>
      <c r="L786" s="37"/>
      <c r="N786" s="37"/>
      <c r="O786" s="37"/>
      <c r="P786" s="37"/>
      <c r="Q786" s="37"/>
      <c r="R786" s="37"/>
      <c r="S786" s="37"/>
    </row>
    <row r="787" spans="4:19" ht="13.5">
      <c r="D787" s="194"/>
      <c r="H787" s="37"/>
      <c r="I787" s="39"/>
      <c r="J787" s="45"/>
      <c r="L787" s="37"/>
      <c r="N787" s="37"/>
      <c r="O787" s="37"/>
      <c r="P787" s="37"/>
      <c r="Q787" s="37"/>
      <c r="R787" s="37"/>
      <c r="S787" s="37"/>
    </row>
    <row r="788" spans="4:19" ht="13.5">
      <c r="D788" s="194"/>
      <c r="H788" s="37"/>
      <c r="I788" s="39"/>
      <c r="J788" s="45"/>
      <c r="L788" s="37"/>
      <c r="N788" s="37"/>
      <c r="O788" s="37"/>
      <c r="P788" s="37"/>
      <c r="Q788" s="37"/>
      <c r="R788" s="37"/>
      <c r="S788" s="37"/>
    </row>
    <row r="789" spans="4:19" ht="13.5">
      <c r="D789" s="194"/>
      <c r="H789" s="37"/>
      <c r="I789" s="39"/>
      <c r="J789" s="45"/>
      <c r="L789" s="37"/>
      <c r="N789" s="37"/>
      <c r="O789" s="37"/>
      <c r="P789" s="37"/>
      <c r="Q789" s="37"/>
      <c r="R789" s="37"/>
      <c r="S789" s="37"/>
    </row>
    <row r="790" spans="4:19" ht="13.5">
      <c r="D790" s="194"/>
      <c r="H790" s="37"/>
      <c r="I790" s="39"/>
      <c r="J790" s="45"/>
      <c r="L790" s="37"/>
      <c r="N790" s="37"/>
      <c r="O790" s="37"/>
      <c r="P790" s="37"/>
      <c r="Q790" s="37"/>
      <c r="R790" s="37"/>
      <c r="S790" s="37"/>
    </row>
    <row r="791" spans="4:19" ht="13.5">
      <c r="D791" s="194"/>
      <c r="H791" s="37"/>
      <c r="I791" s="39"/>
      <c r="J791" s="45"/>
      <c r="L791" s="37"/>
      <c r="N791" s="37"/>
      <c r="O791" s="37"/>
      <c r="P791" s="37"/>
      <c r="Q791" s="37"/>
      <c r="R791" s="37"/>
      <c r="S791" s="37"/>
    </row>
    <row r="792" spans="4:19" ht="13.5">
      <c r="D792" s="194"/>
      <c r="H792" s="37"/>
      <c r="I792" s="39"/>
      <c r="J792" s="45"/>
      <c r="L792" s="37"/>
      <c r="N792" s="37"/>
      <c r="O792" s="37"/>
      <c r="P792" s="37"/>
      <c r="Q792" s="37"/>
      <c r="R792" s="37"/>
      <c r="S792" s="37"/>
    </row>
    <row r="793" spans="4:19" ht="13.5">
      <c r="D793" s="194"/>
      <c r="H793" s="37"/>
      <c r="I793" s="39"/>
      <c r="J793" s="45"/>
      <c r="L793" s="37"/>
      <c r="N793" s="37"/>
      <c r="O793" s="37"/>
      <c r="P793" s="37"/>
      <c r="Q793" s="37"/>
      <c r="R793" s="37"/>
      <c r="S793" s="37"/>
    </row>
    <row r="794" spans="4:19" ht="13.5">
      <c r="D794" s="194"/>
      <c r="H794" s="37"/>
      <c r="I794" s="39"/>
      <c r="J794" s="45"/>
      <c r="L794" s="37"/>
      <c r="N794" s="37"/>
      <c r="O794" s="37"/>
      <c r="P794" s="37"/>
      <c r="Q794" s="37"/>
      <c r="R794" s="37"/>
      <c r="S794" s="37"/>
    </row>
    <row r="795" spans="4:19" ht="13.5">
      <c r="D795" s="194"/>
      <c r="H795" s="37"/>
      <c r="I795" s="39"/>
      <c r="J795" s="45"/>
      <c r="L795" s="37"/>
      <c r="N795" s="37"/>
      <c r="O795" s="37"/>
      <c r="P795" s="37"/>
      <c r="Q795" s="37"/>
      <c r="R795" s="37"/>
      <c r="S795" s="37"/>
    </row>
    <row r="796" spans="4:19" ht="13.5">
      <c r="D796" s="194"/>
      <c r="H796" s="37"/>
      <c r="I796" s="39"/>
      <c r="J796" s="45"/>
      <c r="L796" s="37"/>
      <c r="N796" s="37"/>
      <c r="O796" s="37"/>
      <c r="P796" s="37"/>
      <c r="Q796" s="37"/>
      <c r="R796" s="37"/>
      <c r="S796" s="37"/>
    </row>
    <row r="797" spans="4:19" ht="13.5">
      <c r="D797" s="194"/>
      <c r="H797" s="37"/>
      <c r="I797" s="39"/>
      <c r="J797" s="45"/>
      <c r="L797" s="37"/>
      <c r="N797" s="37"/>
      <c r="O797" s="37"/>
      <c r="P797" s="37"/>
      <c r="Q797" s="37"/>
      <c r="R797" s="37"/>
      <c r="S797" s="37"/>
    </row>
    <row r="798" spans="4:19" ht="13.5">
      <c r="D798" s="194"/>
      <c r="H798" s="37"/>
      <c r="I798" s="39"/>
      <c r="J798" s="45"/>
      <c r="L798" s="37"/>
      <c r="N798" s="37"/>
      <c r="O798" s="37"/>
      <c r="P798" s="37"/>
      <c r="Q798" s="37"/>
      <c r="R798" s="37"/>
      <c r="S798" s="37"/>
    </row>
    <row r="799" spans="4:19" ht="13.5">
      <c r="D799" s="194"/>
      <c r="H799" s="37"/>
      <c r="I799" s="39"/>
      <c r="J799" s="45"/>
      <c r="L799" s="37"/>
      <c r="N799" s="37"/>
      <c r="O799" s="37"/>
      <c r="P799" s="37"/>
      <c r="Q799" s="37"/>
      <c r="R799" s="37"/>
      <c r="S799" s="37"/>
    </row>
    <row r="800" spans="4:19" ht="13.5">
      <c r="D800" s="194"/>
      <c r="H800" s="37"/>
      <c r="I800" s="39"/>
      <c r="J800" s="45"/>
      <c r="L800" s="37"/>
      <c r="N800" s="37"/>
      <c r="O800" s="37"/>
      <c r="P800" s="37"/>
      <c r="Q800" s="37"/>
      <c r="R800" s="37"/>
      <c r="S800" s="37"/>
    </row>
    <row r="801" spans="4:19" ht="13.5">
      <c r="D801" s="194"/>
      <c r="H801" s="37"/>
      <c r="I801" s="39"/>
      <c r="J801" s="45"/>
      <c r="L801" s="37"/>
      <c r="N801" s="37"/>
      <c r="O801" s="37"/>
      <c r="P801" s="37"/>
      <c r="Q801" s="37"/>
      <c r="R801" s="37"/>
      <c r="S801" s="37"/>
    </row>
    <row r="802" spans="4:19" ht="13.5">
      <c r="D802" s="194"/>
      <c r="H802" s="37"/>
      <c r="I802" s="39"/>
      <c r="J802" s="45"/>
      <c r="L802" s="37"/>
      <c r="N802" s="37"/>
      <c r="O802" s="37"/>
      <c r="P802" s="37"/>
      <c r="Q802" s="37"/>
      <c r="R802" s="37"/>
      <c r="S802" s="37"/>
    </row>
    <row r="803" spans="4:19" ht="13.5">
      <c r="D803" s="194"/>
      <c r="H803" s="37"/>
      <c r="I803" s="39"/>
      <c r="J803" s="45"/>
      <c r="L803" s="37"/>
      <c r="N803" s="37"/>
      <c r="O803" s="37"/>
      <c r="P803" s="37"/>
      <c r="Q803" s="37"/>
      <c r="R803" s="37"/>
      <c r="S803" s="37"/>
    </row>
    <row r="804" spans="4:19" ht="13.5">
      <c r="D804" s="194"/>
      <c r="H804" s="37"/>
      <c r="I804" s="39"/>
      <c r="J804" s="45"/>
      <c r="L804" s="37"/>
      <c r="N804" s="37"/>
      <c r="O804" s="37"/>
      <c r="P804" s="37"/>
      <c r="Q804" s="37"/>
      <c r="R804" s="37"/>
      <c r="S804" s="37"/>
    </row>
    <row r="805" spans="4:19" ht="13.5">
      <c r="D805" s="194"/>
      <c r="H805" s="37"/>
      <c r="I805" s="39"/>
      <c r="J805" s="45"/>
      <c r="L805" s="37"/>
      <c r="N805" s="37"/>
      <c r="O805" s="37"/>
      <c r="P805" s="37"/>
      <c r="Q805" s="37"/>
      <c r="R805" s="37"/>
      <c r="S805" s="37"/>
    </row>
    <row r="806" spans="4:19" ht="13.5">
      <c r="D806" s="194"/>
      <c r="H806" s="37"/>
      <c r="I806" s="39"/>
      <c r="J806" s="45"/>
      <c r="L806" s="37"/>
      <c r="N806" s="37"/>
      <c r="O806" s="37"/>
      <c r="P806" s="37"/>
      <c r="Q806" s="37"/>
      <c r="R806" s="37"/>
      <c r="S806" s="37"/>
    </row>
    <row r="807" spans="4:19" ht="13.5">
      <c r="D807" s="194"/>
      <c r="H807" s="37"/>
      <c r="I807" s="39"/>
      <c r="J807" s="45"/>
      <c r="L807" s="37"/>
      <c r="N807" s="37"/>
      <c r="O807" s="37"/>
      <c r="P807" s="37"/>
      <c r="Q807" s="37"/>
      <c r="R807" s="37"/>
      <c r="S807" s="37"/>
    </row>
    <row r="808" spans="4:19" ht="13.5">
      <c r="D808" s="194"/>
      <c r="H808" s="37"/>
      <c r="I808" s="39"/>
      <c r="J808" s="45"/>
      <c r="L808" s="37"/>
      <c r="N808" s="37"/>
      <c r="O808" s="37"/>
      <c r="P808" s="37"/>
      <c r="Q808" s="37"/>
      <c r="R808" s="37"/>
      <c r="S808" s="37"/>
    </row>
    <row r="809" spans="4:19" ht="13.5">
      <c r="D809" s="194"/>
      <c r="H809" s="37"/>
      <c r="I809" s="39"/>
      <c r="J809" s="45"/>
      <c r="L809" s="37"/>
      <c r="N809" s="37"/>
      <c r="O809" s="37"/>
      <c r="P809" s="37"/>
      <c r="Q809" s="37"/>
      <c r="R809" s="37"/>
      <c r="S809" s="37"/>
    </row>
    <row r="810" spans="4:19" ht="13.5">
      <c r="D810" s="194"/>
      <c r="H810" s="37"/>
      <c r="I810" s="39"/>
      <c r="J810" s="45"/>
      <c r="L810" s="37"/>
      <c r="N810" s="37"/>
      <c r="O810" s="37"/>
      <c r="P810" s="37"/>
      <c r="Q810" s="37"/>
      <c r="R810" s="37"/>
      <c r="S810" s="37"/>
    </row>
    <row r="811" spans="4:19" ht="13.5">
      <c r="D811" s="194"/>
      <c r="H811" s="37"/>
      <c r="I811" s="39"/>
      <c r="J811" s="45"/>
      <c r="L811" s="37"/>
      <c r="N811" s="37"/>
      <c r="O811" s="37"/>
      <c r="P811" s="37"/>
      <c r="Q811" s="37"/>
      <c r="R811" s="37"/>
      <c r="S811" s="37"/>
    </row>
    <row r="812" spans="4:19" ht="13.5">
      <c r="D812" s="194"/>
      <c r="H812" s="37"/>
      <c r="I812" s="39"/>
      <c r="J812" s="45"/>
      <c r="L812" s="37"/>
      <c r="N812" s="37"/>
      <c r="O812" s="37"/>
      <c r="P812" s="37"/>
      <c r="Q812" s="37"/>
      <c r="R812" s="37"/>
      <c r="S812" s="37"/>
    </row>
    <row r="813" spans="4:19" ht="13.5">
      <c r="D813" s="194"/>
      <c r="H813" s="37"/>
      <c r="I813" s="39"/>
      <c r="J813" s="45"/>
      <c r="L813" s="37"/>
      <c r="N813" s="37"/>
      <c r="O813" s="37"/>
      <c r="P813" s="37"/>
      <c r="Q813" s="37"/>
      <c r="R813" s="37"/>
      <c r="S813" s="37"/>
    </row>
    <row r="814" spans="4:19" ht="13.5">
      <c r="D814" s="194"/>
      <c r="H814" s="37"/>
      <c r="I814" s="39"/>
      <c r="J814" s="45"/>
      <c r="L814" s="37"/>
      <c r="N814" s="37"/>
      <c r="O814" s="37"/>
      <c r="P814" s="37"/>
      <c r="Q814" s="37"/>
      <c r="R814" s="37"/>
      <c r="S814" s="37"/>
    </row>
    <row r="815" ht="13.5">
      <c r="D815" s="194"/>
    </row>
  </sheetData>
  <sheetProtection/>
  <mergeCells count="6">
    <mergeCell ref="I6:L6"/>
    <mergeCell ref="B416:D416"/>
    <mergeCell ref="B6:B7"/>
    <mergeCell ref="C6:C7"/>
    <mergeCell ref="D6:D7"/>
    <mergeCell ref="E6:H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P46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.1484375" style="116" customWidth="1"/>
    <col min="2" max="2" width="11.57421875" style="241" customWidth="1"/>
    <col min="3" max="3" width="4.7109375" style="164" customWidth="1"/>
    <col min="4" max="4" width="32.7109375" style="116" customWidth="1"/>
    <col min="5" max="5" width="5.7109375" style="164" customWidth="1"/>
    <col min="6" max="6" width="14.57421875" style="141" customWidth="1"/>
    <col min="7" max="7" width="15.57421875" style="141" customWidth="1"/>
    <col min="8" max="8" width="6.7109375" style="116" customWidth="1"/>
    <col min="9" max="9" width="5.421875" style="116" customWidth="1"/>
    <col min="10" max="10" width="12.00390625" style="116" bestFit="1" customWidth="1"/>
    <col min="11" max="11" width="5.28125" style="116" bestFit="1" customWidth="1"/>
    <col min="12" max="12" width="35.421875" style="116" bestFit="1" customWidth="1"/>
    <col min="13" max="13" width="5.28125" style="116" bestFit="1" customWidth="1"/>
    <col min="14" max="14" width="12.421875" style="116" bestFit="1" customWidth="1"/>
    <col min="15" max="15" width="15.00390625" style="116" bestFit="1" customWidth="1"/>
    <col min="16" max="16" width="7.421875" style="116" customWidth="1"/>
    <col min="17" max="16384" width="9.00390625" style="116" customWidth="1"/>
  </cols>
  <sheetData>
    <row r="1" spans="2:7" s="93" customFormat="1" ht="17.25">
      <c r="B1" s="236" t="s">
        <v>1304</v>
      </c>
      <c r="C1" s="94"/>
      <c r="E1" s="94"/>
      <c r="F1" s="95"/>
      <c r="G1" s="95"/>
    </row>
    <row r="2" spans="2:8" s="98" customFormat="1" ht="7.5" customHeight="1">
      <c r="B2" s="103"/>
      <c r="C2" s="97"/>
      <c r="E2" s="97"/>
      <c r="F2" s="99"/>
      <c r="G2" s="99"/>
      <c r="H2" s="97"/>
    </row>
    <row r="3" spans="2:7" s="100" customFormat="1" ht="15" customHeight="1">
      <c r="B3" s="237" t="s">
        <v>1277</v>
      </c>
      <c r="C3" s="101"/>
      <c r="E3" s="101"/>
      <c r="F3" s="102"/>
      <c r="G3" s="102"/>
    </row>
    <row r="4" spans="2:7" s="100" customFormat="1" ht="15" customHeight="1">
      <c r="B4" s="237"/>
      <c r="C4" s="101"/>
      <c r="E4" s="101"/>
      <c r="F4" s="102"/>
      <c r="G4" s="102"/>
    </row>
    <row r="5" spans="2:8" s="98" customFormat="1" ht="7.5" customHeight="1">
      <c r="B5" s="103"/>
      <c r="C5" s="97"/>
      <c r="E5" s="97"/>
      <c r="F5" s="99"/>
      <c r="G5" s="99"/>
      <c r="H5" s="97"/>
    </row>
    <row r="6" spans="2:16" ht="15" thickBot="1">
      <c r="B6" s="103" t="s">
        <v>1291</v>
      </c>
      <c r="C6" s="104"/>
      <c r="D6" s="105"/>
      <c r="E6" s="104"/>
      <c r="F6" s="106"/>
      <c r="G6" s="106"/>
      <c r="H6" s="107" t="s">
        <v>1278</v>
      </c>
      <c r="J6" s="103" t="s">
        <v>1279</v>
      </c>
      <c r="K6" s="104"/>
      <c r="L6" s="105"/>
      <c r="M6" s="104"/>
      <c r="N6" s="108"/>
      <c r="O6" s="108"/>
      <c r="P6" s="107" t="s">
        <v>1278</v>
      </c>
    </row>
    <row r="7" spans="2:16" ht="15" customHeight="1">
      <c r="B7" s="238" t="s">
        <v>1280</v>
      </c>
      <c r="C7" s="112" t="s">
        <v>1281</v>
      </c>
      <c r="D7" s="112" t="s">
        <v>1282</v>
      </c>
      <c r="E7" s="112" t="s">
        <v>1305</v>
      </c>
      <c r="F7" s="113" t="s">
        <v>1284</v>
      </c>
      <c r="G7" s="113" t="s">
        <v>1285</v>
      </c>
      <c r="H7" s="114" t="s">
        <v>1306</v>
      </c>
      <c r="J7" s="238" t="s">
        <v>1280</v>
      </c>
      <c r="K7" s="112" t="s">
        <v>1307</v>
      </c>
      <c r="L7" s="112" t="s">
        <v>1308</v>
      </c>
      <c r="M7" s="112" t="s">
        <v>1309</v>
      </c>
      <c r="N7" s="113" t="s">
        <v>1310</v>
      </c>
      <c r="O7" s="113" t="s">
        <v>1287</v>
      </c>
      <c r="P7" s="114" t="s">
        <v>1311</v>
      </c>
    </row>
    <row r="8" spans="2:16" ht="15" customHeight="1">
      <c r="B8" s="247" t="s">
        <v>9</v>
      </c>
      <c r="C8" s="118">
        <v>1</v>
      </c>
      <c r="D8" s="119" t="s">
        <v>10</v>
      </c>
      <c r="E8" s="120"/>
      <c r="F8" s="121">
        <v>0</v>
      </c>
      <c r="G8" s="121">
        <v>30801868</v>
      </c>
      <c r="H8" s="122">
        <f>G8/10745466206*100</f>
        <v>0.28664989875265723</v>
      </c>
      <c r="J8" s="247" t="s">
        <v>9</v>
      </c>
      <c r="K8" s="118">
        <v>1</v>
      </c>
      <c r="L8" s="119" t="s">
        <v>10</v>
      </c>
      <c r="M8" s="120"/>
      <c r="N8" s="229">
        <v>0</v>
      </c>
      <c r="O8" s="229">
        <v>232818232</v>
      </c>
      <c r="P8" s="122">
        <f>O8/4480423337*100</f>
        <v>5.196344507835956</v>
      </c>
    </row>
    <row r="9" spans="2:16" ht="15" customHeight="1">
      <c r="B9" s="258" t="s">
        <v>14</v>
      </c>
      <c r="C9" s="125">
        <v>2</v>
      </c>
      <c r="D9" s="126" t="s">
        <v>15</v>
      </c>
      <c r="E9" s="127" t="s">
        <v>16</v>
      </c>
      <c r="F9" s="128">
        <v>1072</v>
      </c>
      <c r="G9" s="128">
        <v>234708</v>
      </c>
      <c r="H9" s="333">
        <f aca="true" t="shared" si="0" ref="H9:H72">G9/10745466206*100</f>
        <v>0.0021842514368426835</v>
      </c>
      <c r="J9" s="258" t="s">
        <v>14</v>
      </c>
      <c r="K9" s="125">
        <v>2</v>
      </c>
      <c r="L9" s="126" t="s">
        <v>15</v>
      </c>
      <c r="M9" s="127" t="s">
        <v>16</v>
      </c>
      <c r="N9" s="230">
        <v>40372</v>
      </c>
      <c r="O9" s="230">
        <v>17193098</v>
      </c>
      <c r="P9" s="333">
        <f aca="true" t="shared" si="1" ref="P9:P72">O9/4480423337*100</f>
        <v>0.38373824763425474</v>
      </c>
    </row>
    <row r="10" spans="2:16" ht="15" customHeight="1">
      <c r="B10" s="258" t="s">
        <v>17</v>
      </c>
      <c r="C10" s="125">
        <v>2</v>
      </c>
      <c r="D10" s="126" t="s">
        <v>18</v>
      </c>
      <c r="E10" s="127" t="s">
        <v>16</v>
      </c>
      <c r="F10" s="128">
        <v>175</v>
      </c>
      <c r="G10" s="128">
        <v>250229</v>
      </c>
      <c r="H10" s="333">
        <f t="shared" si="0"/>
        <v>0.002328693750488726</v>
      </c>
      <c r="J10" s="246" t="s">
        <v>827</v>
      </c>
      <c r="K10" s="129">
        <v>3</v>
      </c>
      <c r="L10" s="130" t="s">
        <v>828</v>
      </c>
      <c r="M10" s="131" t="s">
        <v>16</v>
      </c>
      <c r="N10" s="231">
        <v>3455</v>
      </c>
      <c r="O10" s="231">
        <v>1420812</v>
      </c>
      <c r="P10" s="334">
        <f t="shared" si="1"/>
        <v>0.031711556992097684</v>
      </c>
    </row>
    <row r="11" spans="2:16" ht="15" customHeight="1">
      <c r="B11" s="246" t="s">
        <v>19</v>
      </c>
      <c r="C11" s="129">
        <v>3</v>
      </c>
      <c r="D11" s="130" t="s">
        <v>20</v>
      </c>
      <c r="E11" s="131" t="s">
        <v>16</v>
      </c>
      <c r="F11" s="132">
        <v>57</v>
      </c>
      <c r="G11" s="132">
        <v>54107</v>
      </c>
      <c r="H11" s="334">
        <f t="shared" si="0"/>
        <v>0.0005035332945329818</v>
      </c>
      <c r="J11" s="246" t="s">
        <v>829</v>
      </c>
      <c r="K11" s="129">
        <v>3</v>
      </c>
      <c r="L11" s="130" t="s">
        <v>830</v>
      </c>
      <c r="M11" s="131" t="s">
        <v>16</v>
      </c>
      <c r="N11" s="231">
        <v>37</v>
      </c>
      <c r="O11" s="231">
        <v>16777</v>
      </c>
      <c r="P11" s="334">
        <f t="shared" si="1"/>
        <v>0.0003744512234246493</v>
      </c>
    </row>
    <row r="12" spans="2:16" ht="15" customHeight="1">
      <c r="B12" s="258" t="s">
        <v>21</v>
      </c>
      <c r="C12" s="125">
        <v>2</v>
      </c>
      <c r="D12" s="126" t="s">
        <v>22</v>
      </c>
      <c r="E12" s="127" t="s">
        <v>16</v>
      </c>
      <c r="F12" s="128">
        <v>11419</v>
      </c>
      <c r="G12" s="128">
        <v>3478175</v>
      </c>
      <c r="H12" s="333">
        <f t="shared" si="0"/>
        <v>0.03236876775116443</v>
      </c>
      <c r="J12" s="246" t="s">
        <v>831</v>
      </c>
      <c r="K12" s="129">
        <v>3</v>
      </c>
      <c r="L12" s="130" t="s">
        <v>832</v>
      </c>
      <c r="M12" s="131" t="s">
        <v>16</v>
      </c>
      <c r="N12" s="231">
        <v>3227</v>
      </c>
      <c r="O12" s="231">
        <v>1697434</v>
      </c>
      <c r="P12" s="334">
        <f t="shared" si="1"/>
        <v>0.0378855717936816</v>
      </c>
    </row>
    <row r="13" spans="2:16" ht="15" customHeight="1">
      <c r="B13" s="246" t="s">
        <v>23</v>
      </c>
      <c r="C13" s="129">
        <v>3</v>
      </c>
      <c r="D13" s="130" t="s">
        <v>24</v>
      </c>
      <c r="E13" s="131" t="s">
        <v>16</v>
      </c>
      <c r="F13" s="132">
        <v>10394</v>
      </c>
      <c r="G13" s="132">
        <v>1754084</v>
      </c>
      <c r="H13" s="334">
        <f t="shared" si="0"/>
        <v>0.016323945060853322</v>
      </c>
      <c r="J13" s="246" t="s">
        <v>833</v>
      </c>
      <c r="K13" s="129">
        <v>4</v>
      </c>
      <c r="L13" s="130" t="s">
        <v>834</v>
      </c>
      <c r="M13" s="131" t="s">
        <v>16</v>
      </c>
      <c r="N13" s="231">
        <v>3227</v>
      </c>
      <c r="O13" s="231">
        <v>1697434</v>
      </c>
      <c r="P13" s="334">
        <f t="shared" si="1"/>
        <v>0.0378855717936816</v>
      </c>
    </row>
    <row r="14" spans="2:16" ht="15" customHeight="1">
      <c r="B14" s="246" t="s">
        <v>25</v>
      </c>
      <c r="C14" s="129">
        <v>4</v>
      </c>
      <c r="D14" s="130" t="s">
        <v>26</v>
      </c>
      <c r="E14" s="131" t="s">
        <v>16</v>
      </c>
      <c r="F14" s="132">
        <v>10133</v>
      </c>
      <c r="G14" s="132">
        <v>1210272</v>
      </c>
      <c r="H14" s="334">
        <f t="shared" si="0"/>
        <v>0.011263094376716892</v>
      </c>
      <c r="J14" s="246" t="s">
        <v>835</v>
      </c>
      <c r="K14" s="129">
        <v>3</v>
      </c>
      <c r="L14" s="130" t="s">
        <v>836</v>
      </c>
      <c r="M14" s="131" t="s">
        <v>16</v>
      </c>
      <c r="N14" s="231">
        <v>6379</v>
      </c>
      <c r="O14" s="231">
        <v>1538068</v>
      </c>
      <c r="P14" s="334">
        <f t="shared" si="1"/>
        <v>0.03432863112059984</v>
      </c>
    </row>
    <row r="15" spans="2:16" ht="15" customHeight="1">
      <c r="B15" s="246" t="s">
        <v>27</v>
      </c>
      <c r="C15" s="129">
        <v>5</v>
      </c>
      <c r="D15" s="130" t="s">
        <v>28</v>
      </c>
      <c r="E15" s="131" t="s">
        <v>16</v>
      </c>
      <c r="F15" s="132">
        <v>304</v>
      </c>
      <c r="G15" s="132">
        <v>28874</v>
      </c>
      <c r="H15" s="334">
        <f t="shared" si="0"/>
        <v>0.00026870867625899264</v>
      </c>
      <c r="J15" s="258" t="s">
        <v>17</v>
      </c>
      <c r="K15" s="125">
        <v>2</v>
      </c>
      <c r="L15" s="126" t="s">
        <v>18</v>
      </c>
      <c r="M15" s="127" t="s">
        <v>16</v>
      </c>
      <c r="N15" s="230">
        <v>19187</v>
      </c>
      <c r="O15" s="230">
        <v>6461225</v>
      </c>
      <c r="P15" s="333">
        <f t="shared" si="1"/>
        <v>0.14421014520307146</v>
      </c>
    </row>
    <row r="16" spans="2:16" ht="15" customHeight="1">
      <c r="B16" s="246" t="s">
        <v>29</v>
      </c>
      <c r="C16" s="129">
        <v>5</v>
      </c>
      <c r="D16" s="130" t="s">
        <v>30</v>
      </c>
      <c r="E16" s="131" t="s">
        <v>16</v>
      </c>
      <c r="F16" s="132">
        <v>7</v>
      </c>
      <c r="G16" s="132">
        <v>9243</v>
      </c>
      <c r="H16" s="334">
        <f t="shared" si="0"/>
        <v>8.601767315445969E-05</v>
      </c>
      <c r="J16" s="246" t="s">
        <v>19</v>
      </c>
      <c r="K16" s="129">
        <v>3</v>
      </c>
      <c r="L16" s="130" t="s">
        <v>20</v>
      </c>
      <c r="M16" s="131" t="s">
        <v>16</v>
      </c>
      <c r="N16" s="231">
        <v>4509</v>
      </c>
      <c r="O16" s="231">
        <v>693129</v>
      </c>
      <c r="P16" s="334">
        <f t="shared" si="1"/>
        <v>0.015470167612869035</v>
      </c>
    </row>
    <row r="17" spans="2:16" ht="15" customHeight="1">
      <c r="B17" s="246" t="s">
        <v>31</v>
      </c>
      <c r="C17" s="129">
        <v>5</v>
      </c>
      <c r="D17" s="130" t="s">
        <v>32</v>
      </c>
      <c r="E17" s="131" t="s">
        <v>33</v>
      </c>
      <c r="F17" s="132">
        <v>1200</v>
      </c>
      <c r="G17" s="132">
        <v>1496</v>
      </c>
      <c r="H17" s="334">
        <f t="shared" si="0"/>
        <v>1.3922150712871546E-05</v>
      </c>
      <c r="J17" s="246" t="s">
        <v>837</v>
      </c>
      <c r="K17" s="129">
        <v>4</v>
      </c>
      <c r="L17" s="130" t="s">
        <v>838</v>
      </c>
      <c r="M17" s="131" t="s">
        <v>16</v>
      </c>
      <c r="N17" s="231">
        <v>722</v>
      </c>
      <c r="O17" s="231">
        <v>132064</v>
      </c>
      <c r="P17" s="334">
        <f t="shared" si="1"/>
        <v>0.002947578611810985</v>
      </c>
    </row>
    <row r="18" spans="2:16" ht="15" customHeight="1">
      <c r="B18" s="246" t="s">
        <v>34</v>
      </c>
      <c r="C18" s="129">
        <v>4</v>
      </c>
      <c r="D18" s="130" t="s">
        <v>35</v>
      </c>
      <c r="E18" s="131" t="s">
        <v>16</v>
      </c>
      <c r="F18" s="132">
        <v>257</v>
      </c>
      <c r="G18" s="132">
        <v>535297</v>
      </c>
      <c r="H18" s="334">
        <f t="shared" si="0"/>
        <v>0.004981607961328877</v>
      </c>
      <c r="J18" s="246" t="s">
        <v>839</v>
      </c>
      <c r="K18" s="129">
        <v>3</v>
      </c>
      <c r="L18" s="130" t="s">
        <v>840</v>
      </c>
      <c r="M18" s="131" t="s">
        <v>16</v>
      </c>
      <c r="N18" s="231">
        <v>238</v>
      </c>
      <c r="O18" s="231">
        <v>106736</v>
      </c>
      <c r="P18" s="334">
        <f t="shared" si="1"/>
        <v>0.0023822748872535833</v>
      </c>
    </row>
    <row r="19" spans="2:16" ht="15" customHeight="1">
      <c r="B19" s="246" t="s">
        <v>36</v>
      </c>
      <c r="C19" s="129">
        <v>3</v>
      </c>
      <c r="D19" s="130" t="s">
        <v>37</v>
      </c>
      <c r="E19" s="131" t="s">
        <v>16</v>
      </c>
      <c r="F19" s="132">
        <v>1027</v>
      </c>
      <c r="G19" s="132">
        <v>1724091</v>
      </c>
      <c r="H19" s="334">
        <f t="shared" si="0"/>
        <v>0.016044822690311107</v>
      </c>
      <c r="J19" s="246" t="s">
        <v>841</v>
      </c>
      <c r="K19" s="129">
        <v>3</v>
      </c>
      <c r="L19" s="130" t="s">
        <v>842</v>
      </c>
      <c r="M19" s="131" t="s">
        <v>16</v>
      </c>
      <c r="N19" s="231">
        <v>11040</v>
      </c>
      <c r="O19" s="231">
        <v>3928618</v>
      </c>
      <c r="P19" s="334">
        <f t="shared" si="1"/>
        <v>0.08768408037599684</v>
      </c>
    </row>
    <row r="20" spans="2:16" ht="15" customHeight="1">
      <c r="B20" s="246" t="s">
        <v>38</v>
      </c>
      <c r="C20" s="129">
        <v>4</v>
      </c>
      <c r="D20" s="130" t="s">
        <v>39</v>
      </c>
      <c r="E20" s="131" t="s">
        <v>33</v>
      </c>
      <c r="F20" s="132">
        <v>109663</v>
      </c>
      <c r="G20" s="132">
        <v>252646</v>
      </c>
      <c r="H20" s="334">
        <f t="shared" si="0"/>
        <v>0.002351186957890471</v>
      </c>
      <c r="J20" s="258" t="s">
        <v>21</v>
      </c>
      <c r="K20" s="125">
        <v>2</v>
      </c>
      <c r="L20" s="126" t="s">
        <v>22</v>
      </c>
      <c r="M20" s="127" t="s">
        <v>16</v>
      </c>
      <c r="N20" s="230">
        <v>48686</v>
      </c>
      <c r="O20" s="230">
        <v>26622990</v>
      </c>
      <c r="P20" s="333">
        <f t="shared" si="1"/>
        <v>0.5942070201300713</v>
      </c>
    </row>
    <row r="21" spans="2:16" ht="15" customHeight="1">
      <c r="B21" s="246" t="s">
        <v>40</v>
      </c>
      <c r="C21" s="129">
        <v>5</v>
      </c>
      <c r="D21" s="130" t="s">
        <v>41</v>
      </c>
      <c r="E21" s="131" t="s">
        <v>33</v>
      </c>
      <c r="F21" s="132">
        <v>1339</v>
      </c>
      <c r="G21" s="132">
        <v>1452</v>
      </c>
      <c r="H21" s="334">
        <f t="shared" si="0"/>
        <v>1.3512675691904735E-05</v>
      </c>
      <c r="J21" s="246" t="s">
        <v>23</v>
      </c>
      <c r="K21" s="129">
        <v>3</v>
      </c>
      <c r="L21" s="130" t="s">
        <v>843</v>
      </c>
      <c r="M21" s="131" t="s">
        <v>33</v>
      </c>
      <c r="N21" s="231">
        <v>37575172</v>
      </c>
      <c r="O21" s="231">
        <v>20608438</v>
      </c>
      <c r="P21" s="334">
        <f t="shared" si="1"/>
        <v>0.45996631233063323</v>
      </c>
    </row>
    <row r="22" spans="2:16" ht="15" customHeight="1">
      <c r="B22" s="246" t="s">
        <v>42</v>
      </c>
      <c r="C22" s="129">
        <v>5</v>
      </c>
      <c r="D22" s="130" t="s">
        <v>43</v>
      </c>
      <c r="E22" s="131" t="s">
        <v>33</v>
      </c>
      <c r="F22" s="132">
        <v>1737</v>
      </c>
      <c r="G22" s="132">
        <v>1608</v>
      </c>
      <c r="H22" s="334">
        <f t="shared" si="0"/>
        <v>1.4964450766241608E-05</v>
      </c>
      <c r="J22" s="246" t="s">
        <v>25</v>
      </c>
      <c r="K22" s="129">
        <v>4</v>
      </c>
      <c r="L22" s="130" t="s">
        <v>844</v>
      </c>
      <c r="M22" s="131" t="s">
        <v>33</v>
      </c>
      <c r="N22" s="231">
        <v>54318</v>
      </c>
      <c r="O22" s="231">
        <v>61056</v>
      </c>
      <c r="P22" s="334">
        <f t="shared" si="1"/>
        <v>0.001362728372022137</v>
      </c>
    </row>
    <row r="23" spans="2:16" ht="15" customHeight="1">
      <c r="B23" s="258" t="s">
        <v>44</v>
      </c>
      <c r="C23" s="125">
        <v>2</v>
      </c>
      <c r="D23" s="126" t="s">
        <v>45</v>
      </c>
      <c r="E23" s="127" t="s">
        <v>16</v>
      </c>
      <c r="F23" s="128">
        <v>29969</v>
      </c>
      <c r="G23" s="128">
        <v>8623212</v>
      </c>
      <c r="H23" s="333">
        <f t="shared" si="0"/>
        <v>0.0802497707841193</v>
      </c>
      <c r="J23" s="246" t="s">
        <v>34</v>
      </c>
      <c r="K23" s="129">
        <v>4</v>
      </c>
      <c r="L23" s="130" t="s">
        <v>845</v>
      </c>
      <c r="M23" s="131" t="s">
        <v>33</v>
      </c>
      <c r="N23" s="231">
        <v>1001527</v>
      </c>
      <c r="O23" s="231">
        <v>663460</v>
      </c>
      <c r="P23" s="334">
        <f t="shared" si="1"/>
        <v>0.014807975722317332</v>
      </c>
    </row>
    <row r="24" spans="2:16" ht="15" customHeight="1">
      <c r="B24" s="246" t="s">
        <v>46</v>
      </c>
      <c r="C24" s="129">
        <v>3</v>
      </c>
      <c r="D24" s="130" t="s">
        <v>47</v>
      </c>
      <c r="E24" s="131" t="s">
        <v>16</v>
      </c>
      <c r="F24" s="132">
        <v>17357</v>
      </c>
      <c r="G24" s="132">
        <v>763390</v>
      </c>
      <c r="H24" s="334">
        <f t="shared" si="0"/>
        <v>0.0071042985512693915</v>
      </c>
      <c r="J24" s="246" t="s">
        <v>846</v>
      </c>
      <c r="K24" s="129">
        <v>4</v>
      </c>
      <c r="L24" s="130" t="s">
        <v>847</v>
      </c>
      <c r="M24" s="131" t="s">
        <v>33</v>
      </c>
      <c r="N24" s="231">
        <v>94978</v>
      </c>
      <c r="O24" s="231">
        <v>51653</v>
      </c>
      <c r="P24" s="334">
        <f t="shared" si="1"/>
        <v>0.001152859810666592</v>
      </c>
    </row>
    <row r="25" spans="2:16" ht="15" customHeight="1">
      <c r="B25" s="246" t="s">
        <v>48</v>
      </c>
      <c r="C25" s="129">
        <v>3</v>
      </c>
      <c r="D25" s="130" t="s">
        <v>49</v>
      </c>
      <c r="E25" s="131" t="s">
        <v>16</v>
      </c>
      <c r="F25" s="132">
        <v>2907</v>
      </c>
      <c r="G25" s="132">
        <v>227067</v>
      </c>
      <c r="H25" s="334">
        <f t="shared" si="0"/>
        <v>0.0021131423769516064</v>
      </c>
      <c r="J25" s="246" t="s">
        <v>848</v>
      </c>
      <c r="K25" s="129">
        <v>4</v>
      </c>
      <c r="L25" s="130" t="s">
        <v>849</v>
      </c>
      <c r="M25" s="131" t="s">
        <v>33</v>
      </c>
      <c r="N25" s="231">
        <v>46157</v>
      </c>
      <c r="O25" s="231">
        <v>62604</v>
      </c>
      <c r="P25" s="334">
        <f t="shared" si="1"/>
        <v>0.0013972786786241133</v>
      </c>
    </row>
    <row r="26" spans="2:16" ht="15" customHeight="1">
      <c r="B26" s="258" t="s">
        <v>50</v>
      </c>
      <c r="C26" s="125">
        <v>2</v>
      </c>
      <c r="D26" s="126" t="s">
        <v>51</v>
      </c>
      <c r="E26" s="127" t="s">
        <v>33</v>
      </c>
      <c r="F26" s="128">
        <v>2669540</v>
      </c>
      <c r="G26" s="128">
        <v>1786196</v>
      </c>
      <c r="H26" s="333">
        <f t="shared" si="0"/>
        <v>0.01662278737615528</v>
      </c>
      <c r="J26" s="246" t="s">
        <v>850</v>
      </c>
      <c r="K26" s="129">
        <v>5</v>
      </c>
      <c r="L26" s="130" t="s">
        <v>851</v>
      </c>
      <c r="M26" s="131" t="s">
        <v>33</v>
      </c>
      <c r="N26" s="231">
        <v>46157</v>
      </c>
      <c r="O26" s="231">
        <v>62604</v>
      </c>
      <c r="P26" s="334">
        <f t="shared" si="1"/>
        <v>0.0013972786786241133</v>
      </c>
    </row>
    <row r="27" spans="2:16" ht="15" customHeight="1">
      <c r="B27" s="246" t="s">
        <v>52</v>
      </c>
      <c r="C27" s="129">
        <v>3</v>
      </c>
      <c r="D27" s="130" t="s">
        <v>53</v>
      </c>
      <c r="E27" s="131" t="s">
        <v>33</v>
      </c>
      <c r="F27" s="132">
        <v>1501302</v>
      </c>
      <c r="G27" s="132">
        <v>1033548</v>
      </c>
      <c r="H27" s="334">
        <f t="shared" si="0"/>
        <v>0.009618456567504652</v>
      </c>
      <c r="J27" s="246" t="s">
        <v>856</v>
      </c>
      <c r="K27" s="129">
        <v>4</v>
      </c>
      <c r="L27" s="130" t="s">
        <v>857</v>
      </c>
      <c r="M27" s="131" t="s">
        <v>33</v>
      </c>
      <c r="N27" s="231">
        <v>14126530</v>
      </c>
      <c r="O27" s="231">
        <v>13886948</v>
      </c>
      <c r="P27" s="334">
        <f t="shared" si="1"/>
        <v>0.30994722943520814</v>
      </c>
    </row>
    <row r="28" spans="2:16" ht="15" customHeight="1">
      <c r="B28" s="246" t="s">
        <v>54</v>
      </c>
      <c r="C28" s="129">
        <v>4</v>
      </c>
      <c r="D28" s="130" t="s">
        <v>55</v>
      </c>
      <c r="E28" s="131" t="s">
        <v>16</v>
      </c>
      <c r="F28" s="132">
        <v>40</v>
      </c>
      <c r="G28" s="132">
        <v>24440</v>
      </c>
      <c r="H28" s="334">
        <f t="shared" si="0"/>
        <v>0.00022744476164611</v>
      </c>
      <c r="J28" s="246" t="s">
        <v>858</v>
      </c>
      <c r="K28" s="129">
        <v>5</v>
      </c>
      <c r="L28" s="130" t="s">
        <v>859</v>
      </c>
      <c r="M28" s="131" t="s">
        <v>33</v>
      </c>
      <c r="N28" s="231">
        <v>8715501</v>
      </c>
      <c r="O28" s="231">
        <v>10059391</v>
      </c>
      <c r="P28" s="334">
        <f t="shared" si="1"/>
        <v>0.22451876180824382</v>
      </c>
    </row>
    <row r="29" spans="2:16" ht="15" customHeight="1">
      <c r="B29" s="246" t="s">
        <v>56</v>
      </c>
      <c r="C29" s="129">
        <v>4</v>
      </c>
      <c r="D29" s="130" t="s">
        <v>57</v>
      </c>
      <c r="E29" s="131" t="s">
        <v>16</v>
      </c>
      <c r="F29" s="132">
        <v>729</v>
      </c>
      <c r="G29" s="132">
        <v>329650</v>
      </c>
      <c r="H29" s="334">
        <f t="shared" si="0"/>
        <v>0.003067805469584295</v>
      </c>
      <c r="J29" s="246" t="s">
        <v>860</v>
      </c>
      <c r="K29" s="129">
        <v>5</v>
      </c>
      <c r="L29" s="130" t="s">
        <v>861</v>
      </c>
      <c r="M29" s="131" t="s">
        <v>33</v>
      </c>
      <c r="N29" s="231">
        <v>68150</v>
      </c>
      <c r="O29" s="231">
        <v>71482</v>
      </c>
      <c r="P29" s="334">
        <f t="shared" si="1"/>
        <v>0.0015954295972367399</v>
      </c>
    </row>
    <row r="30" spans="2:16" ht="15" customHeight="1">
      <c r="B30" s="246" t="s">
        <v>58</v>
      </c>
      <c r="C30" s="129">
        <v>4</v>
      </c>
      <c r="D30" s="130" t="s">
        <v>59</v>
      </c>
      <c r="E30" s="131" t="s">
        <v>33</v>
      </c>
      <c r="F30" s="132">
        <v>236737</v>
      </c>
      <c r="G30" s="132">
        <v>285036</v>
      </c>
      <c r="H30" s="334">
        <f t="shared" si="0"/>
        <v>0.0026526164108249023</v>
      </c>
      <c r="J30" s="246" t="s">
        <v>862</v>
      </c>
      <c r="K30" s="129">
        <v>5</v>
      </c>
      <c r="L30" s="130" t="s">
        <v>863</v>
      </c>
      <c r="M30" s="131" t="s">
        <v>33</v>
      </c>
      <c r="N30" s="231">
        <v>538504</v>
      </c>
      <c r="O30" s="231">
        <v>1486135</v>
      </c>
      <c r="P30" s="334">
        <f t="shared" si="1"/>
        <v>0.03316952190047036</v>
      </c>
    </row>
    <row r="31" spans="2:16" ht="15" customHeight="1">
      <c r="B31" s="246" t="s">
        <v>60</v>
      </c>
      <c r="C31" s="129">
        <v>3</v>
      </c>
      <c r="D31" s="130" t="s">
        <v>61</v>
      </c>
      <c r="E31" s="131" t="s">
        <v>33</v>
      </c>
      <c r="F31" s="132">
        <v>1129733</v>
      </c>
      <c r="G31" s="132">
        <v>633171</v>
      </c>
      <c r="H31" s="334">
        <f t="shared" si="0"/>
        <v>0.00589244792046764</v>
      </c>
      <c r="J31" s="246" t="s">
        <v>864</v>
      </c>
      <c r="K31" s="129">
        <v>5</v>
      </c>
      <c r="L31" s="130" t="s">
        <v>865</v>
      </c>
      <c r="M31" s="131" t="s">
        <v>33</v>
      </c>
      <c r="N31" s="231">
        <v>1851820</v>
      </c>
      <c r="O31" s="231">
        <v>556945</v>
      </c>
      <c r="P31" s="334">
        <f t="shared" si="1"/>
        <v>0.01243063340467553</v>
      </c>
    </row>
    <row r="32" spans="2:16" ht="15" customHeight="1">
      <c r="B32" s="246" t="s">
        <v>62</v>
      </c>
      <c r="C32" s="129">
        <v>4</v>
      </c>
      <c r="D32" s="130" t="s">
        <v>63</v>
      </c>
      <c r="E32" s="131" t="s">
        <v>33</v>
      </c>
      <c r="F32" s="132">
        <v>395</v>
      </c>
      <c r="G32" s="132">
        <v>3821</v>
      </c>
      <c r="H32" s="334">
        <f t="shared" si="0"/>
        <v>3.555918307077686E-05</v>
      </c>
      <c r="J32" s="246" t="s">
        <v>866</v>
      </c>
      <c r="K32" s="129">
        <v>5</v>
      </c>
      <c r="L32" s="130" t="s">
        <v>867</v>
      </c>
      <c r="M32" s="131" t="s">
        <v>33</v>
      </c>
      <c r="N32" s="231">
        <v>1586998</v>
      </c>
      <c r="O32" s="231">
        <v>1181236</v>
      </c>
      <c r="P32" s="334">
        <f t="shared" si="1"/>
        <v>0.02636438370109311</v>
      </c>
    </row>
    <row r="33" spans="2:16" ht="15" customHeight="1">
      <c r="B33" s="258" t="s">
        <v>64</v>
      </c>
      <c r="C33" s="125">
        <v>2</v>
      </c>
      <c r="D33" s="126" t="s">
        <v>65</v>
      </c>
      <c r="E33" s="127" t="s">
        <v>16</v>
      </c>
      <c r="F33" s="128">
        <v>3316</v>
      </c>
      <c r="G33" s="128">
        <v>2828411</v>
      </c>
      <c r="H33" s="333">
        <f t="shared" si="0"/>
        <v>0.02632190121653992</v>
      </c>
      <c r="J33" s="246" t="s">
        <v>870</v>
      </c>
      <c r="K33" s="129">
        <v>4</v>
      </c>
      <c r="L33" s="130" t="s">
        <v>871</v>
      </c>
      <c r="M33" s="131" t="s">
        <v>33</v>
      </c>
      <c r="N33" s="231">
        <v>1205303</v>
      </c>
      <c r="O33" s="231">
        <v>480578</v>
      </c>
      <c r="P33" s="334">
        <f t="shared" si="1"/>
        <v>0.010726173931630872</v>
      </c>
    </row>
    <row r="34" spans="2:16" ht="15" customHeight="1">
      <c r="B34" s="258" t="s">
        <v>66</v>
      </c>
      <c r="C34" s="125">
        <v>2</v>
      </c>
      <c r="D34" s="126" t="s">
        <v>67</v>
      </c>
      <c r="E34" s="127" t="s">
        <v>16</v>
      </c>
      <c r="F34" s="128">
        <v>2197</v>
      </c>
      <c r="G34" s="128">
        <v>4950623</v>
      </c>
      <c r="H34" s="333">
        <f t="shared" si="0"/>
        <v>0.046071737652813013</v>
      </c>
      <c r="J34" s="246" t="s">
        <v>872</v>
      </c>
      <c r="K34" s="129">
        <v>3</v>
      </c>
      <c r="L34" s="130" t="s">
        <v>37</v>
      </c>
      <c r="M34" s="131" t="s">
        <v>16</v>
      </c>
      <c r="N34" s="231">
        <v>11106</v>
      </c>
      <c r="O34" s="231">
        <v>6014552</v>
      </c>
      <c r="P34" s="334">
        <f t="shared" si="1"/>
        <v>0.134240707799438</v>
      </c>
    </row>
    <row r="35" spans="2:16" ht="15" customHeight="1">
      <c r="B35" s="246" t="s">
        <v>68</v>
      </c>
      <c r="C35" s="129">
        <v>3</v>
      </c>
      <c r="D35" s="130" t="s">
        <v>69</v>
      </c>
      <c r="E35" s="131" t="s">
        <v>16</v>
      </c>
      <c r="F35" s="132">
        <v>770</v>
      </c>
      <c r="G35" s="132">
        <v>2797384</v>
      </c>
      <c r="H35" s="334">
        <f t="shared" si="0"/>
        <v>0.02603315618300498</v>
      </c>
      <c r="J35" s="258" t="s">
        <v>44</v>
      </c>
      <c r="K35" s="125">
        <v>2</v>
      </c>
      <c r="L35" s="126" t="s">
        <v>45</v>
      </c>
      <c r="M35" s="127" t="s">
        <v>16</v>
      </c>
      <c r="N35" s="230">
        <v>2102841</v>
      </c>
      <c r="O35" s="230">
        <v>56735220</v>
      </c>
      <c r="P35" s="333">
        <f t="shared" si="1"/>
        <v>1.2662915026683337</v>
      </c>
    </row>
    <row r="36" spans="2:16" ht="15" customHeight="1">
      <c r="B36" s="258" t="s">
        <v>70</v>
      </c>
      <c r="C36" s="125">
        <v>2</v>
      </c>
      <c r="D36" s="126" t="s">
        <v>71</v>
      </c>
      <c r="E36" s="127" t="s">
        <v>16</v>
      </c>
      <c r="F36" s="128">
        <v>11331</v>
      </c>
      <c r="G36" s="128">
        <v>1460025</v>
      </c>
      <c r="H36" s="333">
        <f t="shared" si="0"/>
        <v>0.013587358351978798</v>
      </c>
      <c r="J36" s="246" t="s">
        <v>46</v>
      </c>
      <c r="K36" s="129">
        <v>3</v>
      </c>
      <c r="L36" s="130" t="s">
        <v>873</v>
      </c>
      <c r="M36" s="131" t="s">
        <v>16</v>
      </c>
      <c r="N36" s="231">
        <v>569958</v>
      </c>
      <c r="O36" s="231">
        <v>15673278</v>
      </c>
      <c r="P36" s="334">
        <f t="shared" si="1"/>
        <v>0.34981689945607924</v>
      </c>
    </row>
    <row r="37" spans="2:16" ht="15" customHeight="1">
      <c r="B37" s="246" t="s">
        <v>72</v>
      </c>
      <c r="C37" s="129">
        <v>3</v>
      </c>
      <c r="D37" s="130" t="s">
        <v>73</v>
      </c>
      <c r="E37" s="131" t="s">
        <v>16</v>
      </c>
      <c r="F37" s="132">
        <v>3120</v>
      </c>
      <c r="G37" s="132">
        <v>1192271</v>
      </c>
      <c r="H37" s="334">
        <f t="shared" si="0"/>
        <v>0.011095572561889084</v>
      </c>
      <c r="J37" s="246" t="s">
        <v>48</v>
      </c>
      <c r="K37" s="129">
        <v>3</v>
      </c>
      <c r="L37" s="130" t="s">
        <v>49</v>
      </c>
      <c r="M37" s="131" t="s">
        <v>16</v>
      </c>
      <c r="N37" s="231">
        <v>28048</v>
      </c>
      <c r="O37" s="231">
        <v>2161300</v>
      </c>
      <c r="P37" s="334">
        <f t="shared" si="1"/>
        <v>0.048238745257656</v>
      </c>
    </row>
    <row r="38" spans="2:16" ht="15" customHeight="1">
      <c r="B38" s="258" t="s">
        <v>74</v>
      </c>
      <c r="C38" s="125">
        <v>2</v>
      </c>
      <c r="D38" s="126" t="s">
        <v>75</v>
      </c>
      <c r="E38" s="127"/>
      <c r="F38" s="128">
        <v>0</v>
      </c>
      <c r="G38" s="128">
        <v>7190289</v>
      </c>
      <c r="H38" s="333">
        <f t="shared" si="0"/>
        <v>0.0669146304325551</v>
      </c>
      <c r="J38" s="246" t="s">
        <v>874</v>
      </c>
      <c r="K38" s="129">
        <v>3</v>
      </c>
      <c r="L38" s="130" t="s">
        <v>875</v>
      </c>
      <c r="M38" s="131" t="s">
        <v>16</v>
      </c>
      <c r="N38" s="231">
        <v>30687</v>
      </c>
      <c r="O38" s="231">
        <v>657994</v>
      </c>
      <c r="P38" s="334">
        <f t="shared" si="1"/>
        <v>0.014685978321873919</v>
      </c>
    </row>
    <row r="39" spans="2:16" ht="15" customHeight="1">
      <c r="B39" s="247" t="s">
        <v>76</v>
      </c>
      <c r="C39" s="118">
        <v>1</v>
      </c>
      <c r="D39" s="119" t="s">
        <v>77</v>
      </c>
      <c r="E39" s="120"/>
      <c r="F39" s="121">
        <v>0</v>
      </c>
      <c r="G39" s="121">
        <v>5436615</v>
      </c>
      <c r="H39" s="122">
        <f t="shared" si="0"/>
        <v>0.05059450093439715</v>
      </c>
      <c r="J39" s="246" t="s">
        <v>876</v>
      </c>
      <c r="K39" s="129">
        <v>3</v>
      </c>
      <c r="L39" s="130" t="s">
        <v>877</v>
      </c>
      <c r="M39" s="131" t="s">
        <v>16</v>
      </c>
      <c r="N39" s="231">
        <v>1372181</v>
      </c>
      <c r="O39" s="231">
        <v>29647540</v>
      </c>
      <c r="P39" s="334">
        <f t="shared" si="1"/>
        <v>0.6617129179550115</v>
      </c>
    </row>
    <row r="40" spans="2:16" ht="15" customHeight="1">
      <c r="B40" s="258" t="s">
        <v>78</v>
      </c>
      <c r="C40" s="125">
        <v>2</v>
      </c>
      <c r="D40" s="126" t="s">
        <v>79</v>
      </c>
      <c r="E40" s="127" t="s">
        <v>80</v>
      </c>
      <c r="F40" s="128">
        <v>24489</v>
      </c>
      <c r="G40" s="128">
        <v>4889926</v>
      </c>
      <c r="H40" s="333">
        <f t="shared" si="0"/>
        <v>0.04550687616763978</v>
      </c>
      <c r="J40" s="246" t="s">
        <v>878</v>
      </c>
      <c r="K40" s="129">
        <v>4</v>
      </c>
      <c r="L40" s="130" t="s">
        <v>879</v>
      </c>
      <c r="M40" s="131" t="s">
        <v>16</v>
      </c>
      <c r="N40" s="231">
        <v>663813</v>
      </c>
      <c r="O40" s="231">
        <v>14080612</v>
      </c>
      <c r="P40" s="334">
        <f t="shared" si="1"/>
        <v>0.3142696781288549</v>
      </c>
    </row>
    <row r="41" spans="2:16" ht="15" customHeight="1">
      <c r="B41" s="258" t="s">
        <v>81</v>
      </c>
      <c r="C41" s="125">
        <v>2</v>
      </c>
      <c r="D41" s="126" t="s">
        <v>82</v>
      </c>
      <c r="E41" s="127" t="s">
        <v>33</v>
      </c>
      <c r="F41" s="128">
        <v>5529140</v>
      </c>
      <c r="G41" s="128">
        <v>546689</v>
      </c>
      <c r="H41" s="333">
        <f t="shared" si="0"/>
        <v>0.005087624766757374</v>
      </c>
      <c r="J41" s="246" t="s">
        <v>880</v>
      </c>
      <c r="K41" s="129">
        <v>3</v>
      </c>
      <c r="L41" s="130" t="s">
        <v>881</v>
      </c>
      <c r="M41" s="131" t="s">
        <v>16</v>
      </c>
      <c r="N41" s="231">
        <v>2226</v>
      </c>
      <c r="O41" s="231">
        <v>110577</v>
      </c>
      <c r="P41" s="334">
        <f t="shared" si="1"/>
        <v>0.0024680033934927252</v>
      </c>
    </row>
    <row r="42" spans="2:16" ht="15" customHeight="1">
      <c r="B42" s="246" t="s">
        <v>83</v>
      </c>
      <c r="C42" s="129">
        <v>3</v>
      </c>
      <c r="D42" s="130" t="s">
        <v>84</v>
      </c>
      <c r="E42" s="131" t="s">
        <v>16</v>
      </c>
      <c r="F42" s="132">
        <v>5531</v>
      </c>
      <c r="G42" s="132">
        <v>546689</v>
      </c>
      <c r="H42" s="334">
        <f t="shared" si="0"/>
        <v>0.005087624766757374</v>
      </c>
      <c r="J42" s="246" t="s">
        <v>882</v>
      </c>
      <c r="K42" s="129">
        <v>3</v>
      </c>
      <c r="L42" s="130" t="s">
        <v>883</v>
      </c>
      <c r="M42" s="131" t="s">
        <v>16</v>
      </c>
      <c r="N42" s="231">
        <v>16121</v>
      </c>
      <c r="O42" s="231">
        <v>342825</v>
      </c>
      <c r="P42" s="334">
        <f t="shared" si="1"/>
        <v>0.007651620711125673</v>
      </c>
    </row>
    <row r="43" spans="2:16" ht="15" customHeight="1">
      <c r="B43" s="247" t="s">
        <v>85</v>
      </c>
      <c r="C43" s="118">
        <v>1</v>
      </c>
      <c r="D43" s="119" t="s">
        <v>86</v>
      </c>
      <c r="E43" s="120"/>
      <c r="F43" s="121">
        <v>0</v>
      </c>
      <c r="G43" s="121">
        <v>49647214</v>
      </c>
      <c r="H43" s="122">
        <f t="shared" si="0"/>
        <v>0.46202940894531164</v>
      </c>
      <c r="J43" s="246" t="s">
        <v>884</v>
      </c>
      <c r="K43" s="129">
        <v>3</v>
      </c>
      <c r="L43" s="130" t="s">
        <v>885</v>
      </c>
      <c r="M43" s="131" t="s">
        <v>16</v>
      </c>
      <c r="N43" s="231">
        <v>46838</v>
      </c>
      <c r="O43" s="231">
        <v>2730810</v>
      </c>
      <c r="P43" s="334">
        <f t="shared" si="1"/>
        <v>0.0609498209119787</v>
      </c>
    </row>
    <row r="44" spans="2:16" ht="15" customHeight="1">
      <c r="B44" s="258" t="s">
        <v>87</v>
      </c>
      <c r="C44" s="125">
        <v>2</v>
      </c>
      <c r="D44" s="126" t="s">
        <v>88</v>
      </c>
      <c r="E44" s="127" t="s">
        <v>16</v>
      </c>
      <c r="F44" s="128">
        <v>4728</v>
      </c>
      <c r="G44" s="128">
        <v>710090</v>
      </c>
      <c r="H44" s="333">
        <f t="shared" si="0"/>
        <v>0.006608275400870959</v>
      </c>
      <c r="J44" s="258" t="s">
        <v>50</v>
      </c>
      <c r="K44" s="125">
        <v>2</v>
      </c>
      <c r="L44" s="126" t="s">
        <v>51</v>
      </c>
      <c r="M44" s="127" t="s">
        <v>33</v>
      </c>
      <c r="N44" s="230">
        <v>347024645</v>
      </c>
      <c r="O44" s="230">
        <v>61461262</v>
      </c>
      <c r="P44" s="333">
        <f t="shared" si="1"/>
        <v>1.3717735440855285</v>
      </c>
    </row>
    <row r="45" spans="2:16" ht="15" customHeight="1">
      <c r="B45" s="258" t="s">
        <v>89</v>
      </c>
      <c r="C45" s="125">
        <v>2</v>
      </c>
      <c r="D45" s="126" t="s">
        <v>90</v>
      </c>
      <c r="E45" s="127" t="s">
        <v>16</v>
      </c>
      <c r="F45" s="128">
        <v>111</v>
      </c>
      <c r="G45" s="128">
        <v>56972</v>
      </c>
      <c r="H45" s="333">
        <f t="shared" si="0"/>
        <v>0.000530195702148207</v>
      </c>
      <c r="J45" s="246" t="s">
        <v>52</v>
      </c>
      <c r="K45" s="129">
        <v>3</v>
      </c>
      <c r="L45" s="130" t="s">
        <v>53</v>
      </c>
      <c r="M45" s="131" t="s">
        <v>33</v>
      </c>
      <c r="N45" s="231">
        <v>132544354</v>
      </c>
      <c r="O45" s="231">
        <v>25791545</v>
      </c>
      <c r="P45" s="334">
        <f t="shared" si="1"/>
        <v>0.5756497335198127</v>
      </c>
    </row>
    <row r="46" spans="2:16" ht="15" customHeight="1">
      <c r="B46" s="258" t="s">
        <v>91</v>
      </c>
      <c r="C46" s="125">
        <v>2</v>
      </c>
      <c r="D46" s="126" t="s">
        <v>92</v>
      </c>
      <c r="E46" s="127" t="s">
        <v>16</v>
      </c>
      <c r="F46" s="128">
        <v>28624</v>
      </c>
      <c r="G46" s="128">
        <v>7902233</v>
      </c>
      <c r="H46" s="333">
        <f t="shared" si="0"/>
        <v>0.07354015962180953</v>
      </c>
      <c r="J46" s="246" t="s">
        <v>54</v>
      </c>
      <c r="K46" s="129">
        <v>4</v>
      </c>
      <c r="L46" s="130" t="s">
        <v>886</v>
      </c>
      <c r="M46" s="131" t="s">
        <v>16</v>
      </c>
      <c r="N46" s="231">
        <v>3247</v>
      </c>
      <c r="O46" s="231">
        <v>523970</v>
      </c>
      <c r="P46" s="334">
        <f t="shared" si="1"/>
        <v>0.011694653843822704</v>
      </c>
    </row>
    <row r="47" spans="2:16" ht="15" customHeight="1">
      <c r="B47" s="246" t="s">
        <v>93</v>
      </c>
      <c r="C47" s="129">
        <v>3</v>
      </c>
      <c r="D47" s="130" t="s">
        <v>94</v>
      </c>
      <c r="E47" s="131" t="s">
        <v>16</v>
      </c>
      <c r="F47" s="132">
        <v>25303</v>
      </c>
      <c r="G47" s="132">
        <v>7711035</v>
      </c>
      <c r="H47" s="334">
        <f t="shared" si="0"/>
        <v>0.07176082314320016</v>
      </c>
      <c r="J47" s="246" t="s">
        <v>889</v>
      </c>
      <c r="K47" s="129">
        <v>5</v>
      </c>
      <c r="L47" s="130" t="s">
        <v>890</v>
      </c>
      <c r="M47" s="131" t="s">
        <v>33</v>
      </c>
      <c r="N47" s="231">
        <v>2675912</v>
      </c>
      <c r="O47" s="231">
        <v>422427</v>
      </c>
      <c r="P47" s="334">
        <f t="shared" si="1"/>
        <v>0.009428283182786218</v>
      </c>
    </row>
    <row r="48" spans="2:16" ht="15" customHeight="1">
      <c r="B48" s="258" t="s">
        <v>95</v>
      </c>
      <c r="C48" s="125">
        <v>2</v>
      </c>
      <c r="D48" s="126" t="s">
        <v>96</v>
      </c>
      <c r="E48" s="127"/>
      <c r="F48" s="128">
        <v>0</v>
      </c>
      <c r="G48" s="128">
        <v>1244658</v>
      </c>
      <c r="H48" s="333">
        <f t="shared" si="0"/>
        <v>0.011583099105602453</v>
      </c>
      <c r="J48" s="246" t="s">
        <v>891</v>
      </c>
      <c r="K48" s="129">
        <v>5</v>
      </c>
      <c r="L48" s="130" t="s">
        <v>892</v>
      </c>
      <c r="M48" s="131" t="s">
        <v>33</v>
      </c>
      <c r="N48" s="231">
        <v>424696</v>
      </c>
      <c r="O48" s="231">
        <v>66748</v>
      </c>
      <c r="P48" s="334">
        <f t="shared" si="1"/>
        <v>0.001489769938674882</v>
      </c>
    </row>
    <row r="49" spans="2:16" ht="15" customHeight="1">
      <c r="B49" s="246" t="s">
        <v>97</v>
      </c>
      <c r="C49" s="129">
        <v>3</v>
      </c>
      <c r="D49" s="130" t="s">
        <v>98</v>
      </c>
      <c r="E49" s="131"/>
      <c r="F49" s="132">
        <v>0</v>
      </c>
      <c r="G49" s="132">
        <v>1236709</v>
      </c>
      <c r="H49" s="334">
        <f t="shared" si="0"/>
        <v>0.011509123720564611</v>
      </c>
      <c r="J49" s="246" t="s">
        <v>56</v>
      </c>
      <c r="K49" s="129">
        <v>4</v>
      </c>
      <c r="L49" s="130" t="s">
        <v>893</v>
      </c>
      <c r="M49" s="131" t="s">
        <v>16</v>
      </c>
      <c r="N49" s="231">
        <v>64601</v>
      </c>
      <c r="O49" s="231">
        <v>6832032</v>
      </c>
      <c r="P49" s="334">
        <f t="shared" si="1"/>
        <v>0.15248630511273492</v>
      </c>
    </row>
    <row r="50" spans="2:16" ht="15" customHeight="1">
      <c r="B50" s="246" t="s">
        <v>99</v>
      </c>
      <c r="C50" s="129">
        <v>4</v>
      </c>
      <c r="D50" s="130" t="s">
        <v>100</v>
      </c>
      <c r="E50" s="131"/>
      <c r="F50" s="132">
        <v>0</v>
      </c>
      <c r="G50" s="132">
        <v>543963</v>
      </c>
      <c r="H50" s="334">
        <f t="shared" si="0"/>
        <v>0.005062255927958385</v>
      </c>
      <c r="J50" s="246" t="s">
        <v>58</v>
      </c>
      <c r="K50" s="129">
        <v>4</v>
      </c>
      <c r="L50" s="130" t="s">
        <v>894</v>
      </c>
      <c r="M50" s="131" t="s">
        <v>16</v>
      </c>
      <c r="N50" s="231">
        <v>238</v>
      </c>
      <c r="O50" s="231">
        <v>86277</v>
      </c>
      <c r="P50" s="334">
        <f t="shared" si="1"/>
        <v>0.0019256439293919335</v>
      </c>
    </row>
    <row r="51" spans="2:16" ht="15" customHeight="1">
      <c r="B51" s="258" t="s">
        <v>101</v>
      </c>
      <c r="C51" s="125">
        <v>2</v>
      </c>
      <c r="D51" s="126" t="s">
        <v>102</v>
      </c>
      <c r="E51" s="127" t="s">
        <v>16</v>
      </c>
      <c r="F51" s="128">
        <v>286118</v>
      </c>
      <c r="G51" s="128">
        <v>5234986</v>
      </c>
      <c r="H51" s="333">
        <f t="shared" si="0"/>
        <v>0.048718090957067216</v>
      </c>
      <c r="J51" s="246" t="s">
        <v>895</v>
      </c>
      <c r="K51" s="129">
        <v>4</v>
      </c>
      <c r="L51" s="130" t="s">
        <v>896</v>
      </c>
      <c r="M51" s="131" t="s">
        <v>16</v>
      </c>
      <c r="N51" s="231">
        <v>4758</v>
      </c>
      <c r="O51" s="231">
        <v>1316470</v>
      </c>
      <c r="P51" s="334">
        <f t="shared" si="1"/>
        <v>0.02938271455575181</v>
      </c>
    </row>
    <row r="52" spans="2:16" ht="15" customHeight="1">
      <c r="B52" s="258" t="s">
        <v>103</v>
      </c>
      <c r="C52" s="125">
        <v>2</v>
      </c>
      <c r="D52" s="126" t="s">
        <v>104</v>
      </c>
      <c r="E52" s="127" t="s">
        <v>16</v>
      </c>
      <c r="F52" s="128">
        <v>49328</v>
      </c>
      <c r="G52" s="128">
        <v>5924460</v>
      </c>
      <c r="H52" s="333">
        <f t="shared" si="0"/>
        <v>0.05513450869811427</v>
      </c>
      <c r="J52" s="246" t="s">
        <v>897</v>
      </c>
      <c r="K52" s="129">
        <v>4</v>
      </c>
      <c r="L52" s="130" t="s">
        <v>898</v>
      </c>
      <c r="M52" s="131" t="s">
        <v>16</v>
      </c>
      <c r="N52" s="231">
        <v>2792</v>
      </c>
      <c r="O52" s="231">
        <v>385033</v>
      </c>
      <c r="P52" s="334">
        <f t="shared" si="1"/>
        <v>0.008593674549017286</v>
      </c>
    </row>
    <row r="53" spans="2:16" ht="15" customHeight="1">
      <c r="B53" s="246" t="s">
        <v>105</v>
      </c>
      <c r="C53" s="129">
        <v>3</v>
      </c>
      <c r="D53" s="130" t="s">
        <v>106</v>
      </c>
      <c r="E53" s="131" t="s">
        <v>16</v>
      </c>
      <c r="F53" s="132">
        <v>14702</v>
      </c>
      <c r="G53" s="132">
        <v>3206634</v>
      </c>
      <c r="H53" s="334">
        <f t="shared" si="0"/>
        <v>0.02984173919052014</v>
      </c>
      <c r="J53" s="246" t="s">
        <v>60</v>
      </c>
      <c r="K53" s="129">
        <v>3</v>
      </c>
      <c r="L53" s="130" t="s">
        <v>61</v>
      </c>
      <c r="M53" s="131" t="s">
        <v>33</v>
      </c>
      <c r="N53" s="231">
        <v>214480291</v>
      </c>
      <c r="O53" s="231">
        <v>35669717</v>
      </c>
      <c r="P53" s="334">
        <f t="shared" si="1"/>
        <v>0.7961238105657157</v>
      </c>
    </row>
    <row r="54" spans="2:16" ht="15" customHeight="1">
      <c r="B54" s="246" t="s">
        <v>107</v>
      </c>
      <c r="C54" s="129">
        <v>4</v>
      </c>
      <c r="D54" s="130" t="s">
        <v>108</v>
      </c>
      <c r="E54" s="131" t="s">
        <v>33</v>
      </c>
      <c r="F54" s="132">
        <v>6856574</v>
      </c>
      <c r="G54" s="132">
        <v>2498620</v>
      </c>
      <c r="H54" s="334">
        <f t="shared" si="0"/>
        <v>0.023252783565638438</v>
      </c>
      <c r="J54" s="246" t="s">
        <v>62</v>
      </c>
      <c r="K54" s="129">
        <v>4</v>
      </c>
      <c r="L54" s="130" t="s">
        <v>899</v>
      </c>
      <c r="M54" s="131" t="s">
        <v>16</v>
      </c>
      <c r="N54" s="231">
        <v>44101</v>
      </c>
      <c r="O54" s="231">
        <v>2994972</v>
      </c>
      <c r="P54" s="334">
        <f t="shared" si="1"/>
        <v>0.06684573699246402</v>
      </c>
    </row>
    <row r="55" spans="2:16" ht="15" customHeight="1">
      <c r="B55" s="246" t="s">
        <v>109</v>
      </c>
      <c r="C55" s="129">
        <v>4</v>
      </c>
      <c r="D55" s="130" t="s">
        <v>110</v>
      </c>
      <c r="E55" s="131" t="s">
        <v>16</v>
      </c>
      <c r="F55" s="132">
        <v>358</v>
      </c>
      <c r="G55" s="132">
        <v>141031</v>
      </c>
      <c r="H55" s="334">
        <f t="shared" si="0"/>
        <v>0.0013124698109538682</v>
      </c>
      <c r="J55" s="246" t="s">
        <v>900</v>
      </c>
      <c r="K55" s="129">
        <v>4</v>
      </c>
      <c r="L55" s="130" t="s">
        <v>901</v>
      </c>
      <c r="M55" s="131" t="s">
        <v>33</v>
      </c>
      <c r="N55" s="231">
        <v>51740812</v>
      </c>
      <c r="O55" s="231">
        <v>7379103</v>
      </c>
      <c r="P55" s="334">
        <f t="shared" si="1"/>
        <v>0.16469655755656554</v>
      </c>
    </row>
    <row r="56" spans="2:16" ht="15" customHeight="1">
      <c r="B56" s="258" t="s">
        <v>111</v>
      </c>
      <c r="C56" s="125">
        <v>2</v>
      </c>
      <c r="D56" s="126" t="s">
        <v>112</v>
      </c>
      <c r="E56" s="127" t="s">
        <v>16</v>
      </c>
      <c r="F56" s="128">
        <v>875141</v>
      </c>
      <c r="G56" s="128">
        <v>3464200</v>
      </c>
      <c r="H56" s="333">
        <f t="shared" si="0"/>
        <v>0.032238712900755084</v>
      </c>
      <c r="J56" s="246" t="s">
        <v>902</v>
      </c>
      <c r="K56" s="129">
        <v>4</v>
      </c>
      <c r="L56" s="130" t="s">
        <v>903</v>
      </c>
      <c r="M56" s="131" t="s">
        <v>16</v>
      </c>
      <c r="N56" s="231">
        <v>18900</v>
      </c>
      <c r="O56" s="231">
        <v>2989192</v>
      </c>
      <c r="P56" s="334">
        <f t="shared" si="1"/>
        <v>0.06671673132569438</v>
      </c>
    </row>
    <row r="57" spans="2:16" ht="15" customHeight="1">
      <c r="B57" s="246" t="s">
        <v>113</v>
      </c>
      <c r="C57" s="129">
        <v>3</v>
      </c>
      <c r="D57" s="130" t="s">
        <v>114</v>
      </c>
      <c r="E57" s="131" t="s">
        <v>16</v>
      </c>
      <c r="F57" s="132">
        <v>23973</v>
      </c>
      <c r="G57" s="132">
        <v>910368</v>
      </c>
      <c r="H57" s="334">
        <f t="shared" si="0"/>
        <v>0.008472112633807115</v>
      </c>
      <c r="J57" s="258" t="s">
        <v>64</v>
      </c>
      <c r="K57" s="125">
        <v>2</v>
      </c>
      <c r="L57" s="126" t="s">
        <v>65</v>
      </c>
      <c r="M57" s="127" t="s">
        <v>16</v>
      </c>
      <c r="N57" s="230">
        <v>54486</v>
      </c>
      <c r="O57" s="230">
        <v>8632303</v>
      </c>
      <c r="P57" s="333">
        <f t="shared" si="1"/>
        <v>0.19266712876689937</v>
      </c>
    </row>
    <row r="58" spans="2:16" ht="15" customHeight="1">
      <c r="B58" s="258" t="s">
        <v>115</v>
      </c>
      <c r="C58" s="125">
        <v>2</v>
      </c>
      <c r="D58" s="126" t="s">
        <v>116</v>
      </c>
      <c r="E58" s="127" t="s">
        <v>16</v>
      </c>
      <c r="F58" s="128">
        <v>481214</v>
      </c>
      <c r="G58" s="128">
        <v>24277746</v>
      </c>
      <c r="H58" s="333">
        <f t="shared" si="0"/>
        <v>0.22593478528129296</v>
      </c>
      <c r="J58" s="246" t="s">
        <v>904</v>
      </c>
      <c r="K58" s="129">
        <v>3</v>
      </c>
      <c r="L58" s="130" t="s">
        <v>905</v>
      </c>
      <c r="M58" s="131" t="s">
        <v>16</v>
      </c>
      <c r="N58" s="231">
        <v>2000</v>
      </c>
      <c r="O58" s="231">
        <v>223072</v>
      </c>
      <c r="P58" s="334">
        <f t="shared" si="1"/>
        <v>0.004978815241806245</v>
      </c>
    </row>
    <row r="59" spans="2:16" ht="15" customHeight="1">
      <c r="B59" s="246" t="s">
        <v>117</v>
      </c>
      <c r="C59" s="129">
        <v>3</v>
      </c>
      <c r="D59" s="130" t="s">
        <v>118</v>
      </c>
      <c r="E59" s="131" t="s">
        <v>16</v>
      </c>
      <c r="F59" s="132">
        <v>417971</v>
      </c>
      <c r="G59" s="132">
        <v>13536930</v>
      </c>
      <c r="H59" s="334">
        <f t="shared" si="0"/>
        <v>0.1259780612630964</v>
      </c>
      <c r="J59" s="246" t="s">
        <v>906</v>
      </c>
      <c r="K59" s="129">
        <v>4</v>
      </c>
      <c r="L59" s="130" t="s">
        <v>907</v>
      </c>
      <c r="M59" s="131" t="s">
        <v>16</v>
      </c>
      <c r="N59" s="231">
        <v>1995</v>
      </c>
      <c r="O59" s="231">
        <v>221719</v>
      </c>
      <c r="P59" s="334">
        <f t="shared" si="1"/>
        <v>0.004948617202508782</v>
      </c>
    </row>
    <row r="60" spans="2:16" ht="15" customHeight="1">
      <c r="B60" s="258" t="s">
        <v>119</v>
      </c>
      <c r="C60" s="125">
        <v>2</v>
      </c>
      <c r="D60" s="126" t="s">
        <v>120</v>
      </c>
      <c r="E60" s="127"/>
      <c r="F60" s="128">
        <v>0</v>
      </c>
      <c r="G60" s="128">
        <v>831869</v>
      </c>
      <c r="H60" s="333">
        <f t="shared" si="0"/>
        <v>0.007741581277650895</v>
      </c>
      <c r="J60" s="246" t="s">
        <v>908</v>
      </c>
      <c r="K60" s="129">
        <v>3</v>
      </c>
      <c r="L60" s="130" t="s">
        <v>909</v>
      </c>
      <c r="M60" s="131" t="s">
        <v>16</v>
      </c>
      <c r="N60" s="231">
        <v>22706</v>
      </c>
      <c r="O60" s="231">
        <v>477351</v>
      </c>
      <c r="P60" s="334">
        <f t="shared" si="1"/>
        <v>0.010654149487571067</v>
      </c>
    </row>
    <row r="61" spans="2:16" ht="15" customHeight="1">
      <c r="B61" s="246" t="s">
        <v>121</v>
      </c>
      <c r="C61" s="129">
        <v>3</v>
      </c>
      <c r="D61" s="130" t="s">
        <v>122</v>
      </c>
      <c r="E61" s="131" t="s">
        <v>16</v>
      </c>
      <c r="F61" s="132">
        <v>3</v>
      </c>
      <c r="G61" s="132">
        <v>28396</v>
      </c>
      <c r="H61" s="334">
        <f t="shared" si="0"/>
        <v>0.00026426028853121687</v>
      </c>
      <c r="J61" s="246" t="s">
        <v>910</v>
      </c>
      <c r="K61" s="129">
        <v>3</v>
      </c>
      <c r="L61" s="130" t="s">
        <v>911</v>
      </c>
      <c r="M61" s="131" t="s">
        <v>16</v>
      </c>
      <c r="N61" s="231">
        <v>7878</v>
      </c>
      <c r="O61" s="231">
        <v>905678</v>
      </c>
      <c r="P61" s="334">
        <f t="shared" si="1"/>
        <v>0.020214116655468174</v>
      </c>
    </row>
    <row r="62" spans="2:16" ht="15" customHeight="1">
      <c r="B62" s="247" t="s">
        <v>123</v>
      </c>
      <c r="C62" s="118">
        <v>1</v>
      </c>
      <c r="D62" s="119" t="s">
        <v>124</v>
      </c>
      <c r="E62" s="120"/>
      <c r="F62" s="121">
        <v>0</v>
      </c>
      <c r="G62" s="121">
        <v>37634210</v>
      </c>
      <c r="H62" s="122">
        <f t="shared" si="0"/>
        <v>0.350233384745894</v>
      </c>
      <c r="J62" s="258" t="s">
        <v>66</v>
      </c>
      <c r="K62" s="125">
        <v>2</v>
      </c>
      <c r="L62" s="126" t="s">
        <v>67</v>
      </c>
      <c r="M62" s="127" t="s">
        <v>16</v>
      </c>
      <c r="N62" s="230">
        <v>55747</v>
      </c>
      <c r="O62" s="230">
        <v>18645606</v>
      </c>
      <c r="P62" s="333">
        <f t="shared" si="1"/>
        <v>0.41615723777755154</v>
      </c>
    </row>
    <row r="63" spans="2:16" ht="15" customHeight="1">
      <c r="B63" s="258" t="s">
        <v>125</v>
      </c>
      <c r="C63" s="125">
        <v>2</v>
      </c>
      <c r="D63" s="126" t="s">
        <v>126</v>
      </c>
      <c r="E63" s="127" t="s">
        <v>16</v>
      </c>
      <c r="F63" s="128">
        <v>2369</v>
      </c>
      <c r="G63" s="128">
        <v>108372</v>
      </c>
      <c r="H63" s="333">
        <f t="shared" si="0"/>
        <v>0.0010085369766412535</v>
      </c>
      <c r="J63" s="246" t="s">
        <v>68</v>
      </c>
      <c r="K63" s="129">
        <v>3</v>
      </c>
      <c r="L63" s="130" t="s">
        <v>912</v>
      </c>
      <c r="M63" s="131" t="s">
        <v>33</v>
      </c>
      <c r="N63" s="231">
        <v>41969051</v>
      </c>
      <c r="O63" s="231">
        <v>13750950</v>
      </c>
      <c r="P63" s="334">
        <f t="shared" si="1"/>
        <v>0.3069118466204436</v>
      </c>
    </row>
    <row r="64" spans="2:16" ht="15" customHeight="1">
      <c r="B64" s="246" t="s">
        <v>127</v>
      </c>
      <c r="C64" s="129">
        <v>3</v>
      </c>
      <c r="D64" s="130" t="s">
        <v>128</v>
      </c>
      <c r="E64" s="131" t="s">
        <v>16</v>
      </c>
      <c r="F64" s="132">
        <v>135</v>
      </c>
      <c r="G64" s="132">
        <v>9309</v>
      </c>
      <c r="H64" s="334">
        <f t="shared" si="0"/>
        <v>8.66318856859099E-05</v>
      </c>
      <c r="J64" s="246" t="s">
        <v>913</v>
      </c>
      <c r="K64" s="129">
        <v>4</v>
      </c>
      <c r="L64" s="130" t="s">
        <v>914</v>
      </c>
      <c r="M64" s="131" t="s">
        <v>33</v>
      </c>
      <c r="N64" s="231">
        <v>41188403</v>
      </c>
      <c r="O64" s="231">
        <v>13186781</v>
      </c>
      <c r="P64" s="334">
        <f t="shared" si="1"/>
        <v>0.2943199784516255</v>
      </c>
    </row>
    <row r="65" spans="2:16" ht="15" customHeight="1">
      <c r="B65" s="258" t="s">
        <v>129</v>
      </c>
      <c r="C65" s="125">
        <v>2</v>
      </c>
      <c r="D65" s="126" t="s">
        <v>130</v>
      </c>
      <c r="E65" s="127"/>
      <c r="F65" s="128">
        <v>0</v>
      </c>
      <c r="G65" s="128">
        <v>37525177</v>
      </c>
      <c r="H65" s="333">
        <f t="shared" si="0"/>
        <v>0.34921869633768776</v>
      </c>
      <c r="J65" s="246" t="s">
        <v>915</v>
      </c>
      <c r="K65" s="129">
        <v>4</v>
      </c>
      <c r="L65" s="130" t="s">
        <v>916</v>
      </c>
      <c r="M65" s="131" t="s">
        <v>33</v>
      </c>
      <c r="N65" s="231">
        <v>34895</v>
      </c>
      <c r="O65" s="231">
        <v>27703</v>
      </c>
      <c r="P65" s="334">
        <f t="shared" si="1"/>
        <v>0.0006183121083944127</v>
      </c>
    </row>
    <row r="66" spans="2:16" ht="15" customHeight="1">
      <c r="B66" s="246" t="s">
        <v>131</v>
      </c>
      <c r="C66" s="129">
        <v>3</v>
      </c>
      <c r="D66" s="130" t="s">
        <v>132</v>
      </c>
      <c r="E66" s="131"/>
      <c r="F66" s="132">
        <v>0</v>
      </c>
      <c r="G66" s="132">
        <v>37079451</v>
      </c>
      <c r="H66" s="334">
        <f t="shared" si="0"/>
        <v>0.3450706585377912</v>
      </c>
      <c r="J66" s="246" t="s">
        <v>917</v>
      </c>
      <c r="K66" s="129">
        <v>3</v>
      </c>
      <c r="L66" s="130" t="s">
        <v>918</v>
      </c>
      <c r="M66" s="131" t="s">
        <v>33</v>
      </c>
      <c r="N66" s="231">
        <v>2035188</v>
      </c>
      <c r="O66" s="231">
        <v>982162</v>
      </c>
      <c r="P66" s="334">
        <f t="shared" si="1"/>
        <v>0.02192118748889554</v>
      </c>
    </row>
    <row r="67" spans="2:16" ht="15" customHeight="1">
      <c r="B67" s="246" t="s">
        <v>133</v>
      </c>
      <c r="C67" s="129">
        <v>4</v>
      </c>
      <c r="D67" s="130" t="s">
        <v>134</v>
      </c>
      <c r="E67" s="131" t="s">
        <v>80</v>
      </c>
      <c r="F67" s="132">
        <v>132748</v>
      </c>
      <c r="G67" s="132">
        <v>4282154</v>
      </c>
      <c r="H67" s="334">
        <f t="shared" si="0"/>
        <v>0.03985079770302523</v>
      </c>
      <c r="J67" s="246" t="s">
        <v>919</v>
      </c>
      <c r="K67" s="129">
        <v>4</v>
      </c>
      <c r="L67" s="130" t="s">
        <v>920</v>
      </c>
      <c r="M67" s="131" t="s">
        <v>33</v>
      </c>
      <c r="N67" s="231">
        <v>875693</v>
      </c>
      <c r="O67" s="231">
        <v>324078</v>
      </c>
      <c r="P67" s="334">
        <f t="shared" si="1"/>
        <v>0.007233200428265692</v>
      </c>
    </row>
    <row r="68" spans="2:16" ht="15" customHeight="1">
      <c r="B68" s="246" t="s">
        <v>135</v>
      </c>
      <c r="C68" s="129">
        <v>4</v>
      </c>
      <c r="D68" s="130" t="s">
        <v>136</v>
      </c>
      <c r="E68" s="131" t="s">
        <v>80</v>
      </c>
      <c r="F68" s="132">
        <v>151636</v>
      </c>
      <c r="G68" s="132">
        <v>5443571</v>
      </c>
      <c r="H68" s="334">
        <f t="shared" si="0"/>
        <v>0.05065923521271181</v>
      </c>
      <c r="J68" s="246" t="s">
        <v>921</v>
      </c>
      <c r="K68" s="129">
        <v>4</v>
      </c>
      <c r="L68" s="130" t="s">
        <v>922</v>
      </c>
      <c r="M68" s="131" t="s">
        <v>33</v>
      </c>
      <c r="N68" s="231">
        <v>583500</v>
      </c>
      <c r="O68" s="231">
        <v>397541</v>
      </c>
      <c r="P68" s="334">
        <f t="shared" si="1"/>
        <v>0.008872844597452377</v>
      </c>
    </row>
    <row r="69" spans="2:16" ht="15" customHeight="1">
      <c r="B69" s="246" t="s">
        <v>137</v>
      </c>
      <c r="C69" s="129">
        <v>4</v>
      </c>
      <c r="D69" s="130" t="s">
        <v>138</v>
      </c>
      <c r="E69" s="131" t="s">
        <v>80</v>
      </c>
      <c r="F69" s="132">
        <v>227720</v>
      </c>
      <c r="G69" s="132">
        <v>7560667</v>
      </c>
      <c r="H69" s="334">
        <f t="shared" si="0"/>
        <v>0.07036146087154704</v>
      </c>
      <c r="J69" s="246" t="s">
        <v>923</v>
      </c>
      <c r="K69" s="129">
        <v>3</v>
      </c>
      <c r="L69" s="130" t="s">
        <v>924</v>
      </c>
      <c r="M69" s="131" t="s">
        <v>16</v>
      </c>
      <c r="N69" s="231">
        <v>1434</v>
      </c>
      <c r="O69" s="231">
        <v>941406</v>
      </c>
      <c r="P69" s="334">
        <f t="shared" si="1"/>
        <v>0.02101154130293291</v>
      </c>
    </row>
    <row r="70" spans="2:16" ht="15" customHeight="1">
      <c r="B70" s="246" t="s">
        <v>139</v>
      </c>
      <c r="C70" s="129">
        <v>4</v>
      </c>
      <c r="D70" s="130" t="s">
        <v>140</v>
      </c>
      <c r="E70" s="131" t="s">
        <v>33</v>
      </c>
      <c r="F70" s="132">
        <v>46832867</v>
      </c>
      <c r="G70" s="132">
        <v>12765203</v>
      </c>
      <c r="H70" s="334">
        <f t="shared" si="0"/>
        <v>0.11879617650160426</v>
      </c>
      <c r="J70" s="246" t="s">
        <v>925</v>
      </c>
      <c r="K70" s="129">
        <v>4</v>
      </c>
      <c r="L70" s="130" t="s">
        <v>926</v>
      </c>
      <c r="M70" s="131" t="s">
        <v>33</v>
      </c>
      <c r="N70" s="231">
        <v>156891</v>
      </c>
      <c r="O70" s="231">
        <v>252063</v>
      </c>
      <c r="P70" s="334">
        <f t="shared" si="1"/>
        <v>0.005625874633729951</v>
      </c>
    </row>
    <row r="71" spans="2:16" ht="15" customHeight="1">
      <c r="B71" s="246" t="s">
        <v>141</v>
      </c>
      <c r="C71" s="129">
        <v>2</v>
      </c>
      <c r="D71" s="130" t="s">
        <v>142</v>
      </c>
      <c r="E71" s="131" t="s">
        <v>16</v>
      </c>
      <c r="F71" s="132">
        <v>0</v>
      </c>
      <c r="G71" s="132">
        <v>661</v>
      </c>
      <c r="H71" s="334">
        <f t="shared" si="0"/>
        <v>6.151431564978671E-06</v>
      </c>
      <c r="J71" s="246" t="s">
        <v>927</v>
      </c>
      <c r="K71" s="129">
        <v>4</v>
      </c>
      <c r="L71" s="130" t="s">
        <v>928</v>
      </c>
      <c r="M71" s="131" t="s">
        <v>33</v>
      </c>
      <c r="N71" s="231">
        <v>351323</v>
      </c>
      <c r="O71" s="231">
        <v>294687</v>
      </c>
      <c r="P71" s="334">
        <f t="shared" si="1"/>
        <v>0.006577213308537858</v>
      </c>
    </row>
    <row r="72" spans="2:16" ht="15" customHeight="1">
      <c r="B72" s="247" t="s">
        <v>143</v>
      </c>
      <c r="C72" s="118">
        <v>1</v>
      </c>
      <c r="D72" s="119" t="s">
        <v>144</v>
      </c>
      <c r="E72" s="120" t="s">
        <v>16</v>
      </c>
      <c r="F72" s="121">
        <v>5799</v>
      </c>
      <c r="G72" s="121">
        <v>1289252</v>
      </c>
      <c r="H72" s="122">
        <f t="shared" si="0"/>
        <v>0.011998102039352317</v>
      </c>
      <c r="J72" s="246" t="s">
        <v>929</v>
      </c>
      <c r="K72" s="129">
        <v>4</v>
      </c>
      <c r="L72" s="130" t="s">
        <v>930</v>
      </c>
      <c r="M72" s="131" t="s">
        <v>33</v>
      </c>
      <c r="N72" s="231">
        <v>920010</v>
      </c>
      <c r="O72" s="231">
        <v>392956</v>
      </c>
      <c r="P72" s="334">
        <f t="shared" si="1"/>
        <v>0.008770510517497557</v>
      </c>
    </row>
    <row r="73" spans="2:16" ht="15" customHeight="1">
      <c r="B73" s="258" t="s">
        <v>145</v>
      </c>
      <c r="C73" s="125">
        <v>2</v>
      </c>
      <c r="D73" s="126" t="s">
        <v>146</v>
      </c>
      <c r="E73" s="127" t="s">
        <v>16</v>
      </c>
      <c r="F73" s="128">
        <v>11</v>
      </c>
      <c r="G73" s="128">
        <v>51214</v>
      </c>
      <c r="H73" s="333">
        <f aca="true" t="shared" si="2" ref="H73:H136">G73/10745466206*100</f>
        <v>0.00047661031190441395</v>
      </c>
      <c r="J73" s="258" t="s">
        <v>70</v>
      </c>
      <c r="K73" s="125">
        <v>2</v>
      </c>
      <c r="L73" s="126" t="s">
        <v>71</v>
      </c>
      <c r="M73" s="127" t="s">
        <v>16</v>
      </c>
      <c r="N73" s="230">
        <v>421452</v>
      </c>
      <c r="O73" s="230">
        <v>23269881</v>
      </c>
      <c r="P73" s="333">
        <f aca="true" t="shared" si="3" ref="P73:P136">O73/4480423337*100</f>
        <v>0.5193679090061396</v>
      </c>
    </row>
    <row r="74" spans="2:16" ht="15" customHeight="1">
      <c r="B74" s="258" t="s">
        <v>147</v>
      </c>
      <c r="C74" s="125">
        <v>2</v>
      </c>
      <c r="D74" s="126" t="s">
        <v>148</v>
      </c>
      <c r="E74" s="127" t="s">
        <v>16</v>
      </c>
      <c r="F74" s="128">
        <v>2949</v>
      </c>
      <c r="G74" s="128">
        <v>888533</v>
      </c>
      <c r="H74" s="333">
        <f t="shared" si="2"/>
        <v>0.008268910654652335</v>
      </c>
      <c r="J74" s="246" t="s">
        <v>933</v>
      </c>
      <c r="K74" s="129">
        <v>3</v>
      </c>
      <c r="L74" s="130" t="s">
        <v>934</v>
      </c>
      <c r="M74" s="131" t="s">
        <v>16</v>
      </c>
      <c r="N74" s="231">
        <v>24</v>
      </c>
      <c r="O74" s="231">
        <v>1817</v>
      </c>
      <c r="P74" s="334">
        <f t="shared" si="3"/>
        <v>4.05542035502526E-05</v>
      </c>
    </row>
    <row r="75" spans="2:16" ht="15" customHeight="1">
      <c r="B75" s="258" t="s">
        <v>149</v>
      </c>
      <c r="C75" s="125">
        <v>2</v>
      </c>
      <c r="D75" s="126" t="s">
        <v>150</v>
      </c>
      <c r="E75" s="127" t="s">
        <v>16</v>
      </c>
      <c r="F75" s="128">
        <v>2838</v>
      </c>
      <c r="G75" s="128">
        <v>349505</v>
      </c>
      <c r="H75" s="333">
        <f t="shared" si="2"/>
        <v>0.0032525810727955682</v>
      </c>
      <c r="J75" s="246" t="s">
        <v>72</v>
      </c>
      <c r="K75" s="129">
        <v>3</v>
      </c>
      <c r="L75" s="130" t="s">
        <v>935</v>
      </c>
      <c r="M75" s="131" t="s">
        <v>16</v>
      </c>
      <c r="N75" s="231">
        <v>52787</v>
      </c>
      <c r="O75" s="231">
        <v>2794907</v>
      </c>
      <c r="P75" s="334">
        <f t="shared" si="3"/>
        <v>0.06238042233463173</v>
      </c>
    </row>
    <row r="76" spans="2:16" ht="15" customHeight="1">
      <c r="B76" s="247" t="s">
        <v>151</v>
      </c>
      <c r="C76" s="118">
        <v>1</v>
      </c>
      <c r="D76" s="119" t="s">
        <v>152</v>
      </c>
      <c r="E76" s="120"/>
      <c r="F76" s="121">
        <v>0</v>
      </c>
      <c r="G76" s="121">
        <v>464780203</v>
      </c>
      <c r="H76" s="122">
        <f t="shared" si="2"/>
        <v>4.325360985645075</v>
      </c>
      <c r="J76" s="246" t="s">
        <v>936</v>
      </c>
      <c r="K76" s="129">
        <v>3</v>
      </c>
      <c r="L76" s="130" t="s">
        <v>937</v>
      </c>
      <c r="M76" s="131" t="s">
        <v>16</v>
      </c>
      <c r="N76" s="231">
        <v>28826</v>
      </c>
      <c r="O76" s="231">
        <v>5798937</v>
      </c>
      <c r="P76" s="334">
        <f t="shared" si="3"/>
        <v>0.12942832772322022</v>
      </c>
    </row>
    <row r="77" spans="2:16" ht="15" customHeight="1">
      <c r="B77" s="258" t="s">
        <v>153</v>
      </c>
      <c r="C77" s="125">
        <v>2</v>
      </c>
      <c r="D77" s="126" t="s">
        <v>154</v>
      </c>
      <c r="E77" s="127"/>
      <c r="F77" s="128">
        <v>0</v>
      </c>
      <c r="G77" s="128">
        <v>93901891</v>
      </c>
      <c r="H77" s="333">
        <f t="shared" si="2"/>
        <v>0.8738745178647301</v>
      </c>
      <c r="J77" s="258" t="s">
        <v>74</v>
      </c>
      <c r="K77" s="125">
        <v>2</v>
      </c>
      <c r="L77" s="126" t="s">
        <v>75</v>
      </c>
      <c r="M77" s="127"/>
      <c r="N77" s="230">
        <v>0</v>
      </c>
      <c r="O77" s="230">
        <v>13796647</v>
      </c>
      <c r="P77" s="333">
        <f t="shared" si="3"/>
        <v>0.3079317725641067</v>
      </c>
    </row>
    <row r="78" spans="2:16" ht="15" customHeight="1">
      <c r="B78" s="246" t="s">
        <v>155</v>
      </c>
      <c r="C78" s="129">
        <v>3</v>
      </c>
      <c r="D78" s="130" t="s">
        <v>156</v>
      </c>
      <c r="E78" s="131"/>
      <c r="F78" s="132">
        <v>0</v>
      </c>
      <c r="G78" s="132">
        <v>60024361</v>
      </c>
      <c r="H78" s="334">
        <f t="shared" si="2"/>
        <v>0.5586017381589632</v>
      </c>
      <c r="J78" s="247" t="s">
        <v>76</v>
      </c>
      <c r="K78" s="118">
        <v>1</v>
      </c>
      <c r="L78" s="119" t="s">
        <v>77</v>
      </c>
      <c r="M78" s="120"/>
      <c r="N78" s="229">
        <v>0</v>
      </c>
      <c r="O78" s="229">
        <v>15237284</v>
      </c>
      <c r="P78" s="122">
        <f t="shared" si="3"/>
        <v>0.3400858100654965</v>
      </c>
    </row>
    <row r="79" spans="2:16" ht="15" customHeight="1">
      <c r="B79" s="246" t="s">
        <v>157</v>
      </c>
      <c r="C79" s="129">
        <v>4</v>
      </c>
      <c r="D79" s="130" t="s">
        <v>158</v>
      </c>
      <c r="E79" s="131" t="s">
        <v>33</v>
      </c>
      <c r="F79" s="132">
        <v>178055544</v>
      </c>
      <c r="G79" s="132">
        <v>14695747</v>
      </c>
      <c r="H79" s="334">
        <f t="shared" si="2"/>
        <v>0.13676230252154403</v>
      </c>
      <c r="J79" s="258" t="s">
        <v>78</v>
      </c>
      <c r="K79" s="125">
        <v>2</v>
      </c>
      <c r="L79" s="126" t="s">
        <v>79</v>
      </c>
      <c r="M79" s="127" t="s">
        <v>80</v>
      </c>
      <c r="N79" s="230">
        <v>66972</v>
      </c>
      <c r="O79" s="230">
        <v>8280714</v>
      </c>
      <c r="P79" s="333">
        <f t="shared" si="3"/>
        <v>0.18481990153958525</v>
      </c>
    </row>
    <row r="80" spans="2:16" ht="15" customHeight="1">
      <c r="B80" s="246" t="s">
        <v>159</v>
      </c>
      <c r="C80" s="129">
        <v>4</v>
      </c>
      <c r="D80" s="130" t="s">
        <v>160</v>
      </c>
      <c r="E80" s="131" t="s">
        <v>16</v>
      </c>
      <c r="F80" s="132">
        <v>6296</v>
      </c>
      <c r="G80" s="132">
        <v>928466</v>
      </c>
      <c r="H80" s="334">
        <f t="shared" si="2"/>
        <v>0.008640537154931145</v>
      </c>
      <c r="J80" s="246" t="s">
        <v>938</v>
      </c>
      <c r="K80" s="129">
        <v>3</v>
      </c>
      <c r="L80" s="130" t="s">
        <v>939</v>
      </c>
      <c r="M80" s="131" t="s">
        <v>940</v>
      </c>
      <c r="N80" s="231">
        <v>28130919</v>
      </c>
      <c r="O80" s="231">
        <v>5794541</v>
      </c>
      <c r="P80" s="334">
        <f t="shared" si="3"/>
        <v>0.12933021199465286</v>
      </c>
    </row>
    <row r="81" spans="2:16" ht="15" customHeight="1">
      <c r="B81" s="246" t="s">
        <v>161</v>
      </c>
      <c r="C81" s="129">
        <v>4</v>
      </c>
      <c r="D81" s="130" t="s">
        <v>162</v>
      </c>
      <c r="E81" s="131" t="s">
        <v>33</v>
      </c>
      <c r="F81" s="132">
        <v>4000</v>
      </c>
      <c r="G81" s="132">
        <v>240</v>
      </c>
      <c r="H81" s="334">
        <f t="shared" si="2"/>
        <v>2.233500114364419E-06</v>
      </c>
      <c r="J81" s="246" t="s">
        <v>941</v>
      </c>
      <c r="K81" s="129">
        <v>4</v>
      </c>
      <c r="L81" s="130" t="s">
        <v>942</v>
      </c>
      <c r="M81" s="131" t="s">
        <v>940</v>
      </c>
      <c r="N81" s="231">
        <v>7776713</v>
      </c>
      <c r="O81" s="231">
        <v>2190967</v>
      </c>
      <c r="P81" s="334">
        <f t="shared" si="3"/>
        <v>0.04890089250956868</v>
      </c>
    </row>
    <row r="82" spans="2:16" ht="15" customHeight="1">
      <c r="B82" s="246" t="s">
        <v>163</v>
      </c>
      <c r="C82" s="129">
        <v>3</v>
      </c>
      <c r="D82" s="130" t="s">
        <v>164</v>
      </c>
      <c r="E82" s="131" t="s">
        <v>16</v>
      </c>
      <c r="F82" s="132">
        <v>57697</v>
      </c>
      <c r="G82" s="132">
        <v>28687163</v>
      </c>
      <c r="H82" s="334">
        <f t="shared" si="2"/>
        <v>0.26696992433871136</v>
      </c>
      <c r="J82" s="246" t="s">
        <v>943</v>
      </c>
      <c r="K82" s="129">
        <v>5</v>
      </c>
      <c r="L82" s="130" t="s">
        <v>944</v>
      </c>
      <c r="M82" s="131" t="s">
        <v>940</v>
      </c>
      <c r="N82" s="231">
        <v>2803966</v>
      </c>
      <c r="O82" s="231">
        <v>1243328</v>
      </c>
      <c r="P82" s="334">
        <f t="shared" si="3"/>
        <v>0.027750234888127938</v>
      </c>
    </row>
    <row r="83" spans="2:16" ht="15" customHeight="1">
      <c r="B83" s="246" t="s">
        <v>165</v>
      </c>
      <c r="C83" s="129">
        <v>4</v>
      </c>
      <c r="D83" s="130" t="s">
        <v>166</v>
      </c>
      <c r="E83" s="131" t="s">
        <v>16</v>
      </c>
      <c r="F83" s="132">
        <v>292</v>
      </c>
      <c r="G83" s="132">
        <v>163353</v>
      </c>
      <c r="H83" s="334">
        <f t="shared" si="2"/>
        <v>0.0015202039340907122</v>
      </c>
      <c r="J83" s="246" t="s">
        <v>945</v>
      </c>
      <c r="K83" s="129">
        <v>5</v>
      </c>
      <c r="L83" s="130" t="s">
        <v>946</v>
      </c>
      <c r="M83" s="131" t="s">
        <v>940</v>
      </c>
      <c r="N83" s="231">
        <v>4096</v>
      </c>
      <c r="O83" s="231">
        <v>10514</v>
      </c>
      <c r="P83" s="334">
        <f t="shared" si="3"/>
        <v>0.0002346653253315112</v>
      </c>
    </row>
    <row r="84" spans="2:16" ht="15" customHeight="1">
      <c r="B84" s="246" t="s">
        <v>167</v>
      </c>
      <c r="C84" s="129">
        <v>4</v>
      </c>
      <c r="D84" s="130" t="s">
        <v>168</v>
      </c>
      <c r="E84" s="131" t="s">
        <v>16</v>
      </c>
      <c r="F84" s="132">
        <v>121</v>
      </c>
      <c r="G84" s="132">
        <v>17886</v>
      </c>
      <c r="H84" s="334">
        <f t="shared" si="2"/>
        <v>0.00016645159602300834</v>
      </c>
      <c r="J84" s="246" t="s">
        <v>947</v>
      </c>
      <c r="K84" s="129">
        <v>4</v>
      </c>
      <c r="L84" s="130" t="s">
        <v>948</v>
      </c>
      <c r="M84" s="131" t="s">
        <v>940</v>
      </c>
      <c r="N84" s="231">
        <v>3760768</v>
      </c>
      <c r="O84" s="231">
        <v>2214216</v>
      </c>
      <c r="P84" s="334">
        <f t="shared" si="3"/>
        <v>0.04941979436886413</v>
      </c>
    </row>
    <row r="85" spans="2:16" ht="15" customHeight="1">
      <c r="B85" s="246" t="s">
        <v>169</v>
      </c>
      <c r="C85" s="129">
        <v>4</v>
      </c>
      <c r="D85" s="130" t="s">
        <v>170</v>
      </c>
      <c r="E85" s="131" t="s">
        <v>16</v>
      </c>
      <c r="F85" s="132">
        <v>1068</v>
      </c>
      <c r="G85" s="132">
        <v>1047017</v>
      </c>
      <c r="H85" s="334">
        <f t="shared" si="2"/>
        <v>0.009743802455172878</v>
      </c>
      <c r="J85" s="246" t="s">
        <v>949</v>
      </c>
      <c r="K85" s="129">
        <v>4</v>
      </c>
      <c r="L85" s="130" t="s">
        <v>950</v>
      </c>
      <c r="M85" s="131" t="s">
        <v>940</v>
      </c>
      <c r="N85" s="231">
        <v>301451</v>
      </c>
      <c r="O85" s="231">
        <v>39804</v>
      </c>
      <c r="P85" s="334">
        <f t="shared" si="3"/>
        <v>0.0008883981937888027</v>
      </c>
    </row>
    <row r="86" spans="2:16" ht="15" customHeight="1">
      <c r="B86" s="258" t="s">
        <v>173</v>
      </c>
      <c r="C86" s="125">
        <v>2</v>
      </c>
      <c r="D86" s="126" t="s">
        <v>174</v>
      </c>
      <c r="E86" s="127" t="s">
        <v>16</v>
      </c>
      <c r="F86" s="128">
        <v>77537</v>
      </c>
      <c r="G86" s="128">
        <v>3627522</v>
      </c>
      <c r="H86" s="333">
        <f t="shared" si="2"/>
        <v>0.03375862834108102</v>
      </c>
      <c r="J86" s="258" t="s">
        <v>81</v>
      </c>
      <c r="K86" s="125">
        <v>2</v>
      </c>
      <c r="L86" s="126" t="s">
        <v>82</v>
      </c>
      <c r="M86" s="127"/>
      <c r="N86" s="230">
        <v>0</v>
      </c>
      <c r="O86" s="230">
        <v>6956570</v>
      </c>
      <c r="P86" s="334">
        <f t="shared" si="3"/>
        <v>0.15526590852591124</v>
      </c>
    </row>
    <row r="87" spans="2:16" ht="15" customHeight="1">
      <c r="B87" s="258" t="s">
        <v>175</v>
      </c>
      <c r="C87" s="125">
        <v>2</v>
      </c>
      <c r="D87" s="126" t="s">
        <v>176</v>
      </c>
      <c r="E87" s="127" t="s">
        <v>16</v>
      </c>
      <c r="F87" s="128">
        <v>41974</v>
      </c>
      <c r="G87" s="128">
        <v>37774767</v>
      </c>
      <c r="H87" s="333">
        <f t="shared" si="2"/>
        <v>0.35154144339412197</v>
      </c>
      <c r="J87" s="246" t="s">
        <v>83</v>
      </c>
      <c r="K87" s="129">
        <v>3</v>
      </c>
      <c r="L87" s="130" t="s">
        <v>84</v>
      </c>
      <c r="M87" s="131" t="s">
        <v>33</v>
      </c>
      <c r="N87" s="231">
        <v>9200450</v>
      </c>
      <c r="O87" s="231">
        <v>5490946</v>
      </c>
      <c r="P87" s="334">
        <f t="shared" si="3"/>
        <v>0.12255417818791707</v>
      </c>
    </row>
    <row r="88" spans="2:16" ht="15" customHeight="1">
      <c r="B88" s="246" t="s">
        <v>177</v>
      </c>
      <c r="C88" s="129">
        <v>3</v>
      </c>
      <c r="D88" s="130" t="s">
        <v>178</v>
      </c>
      <c r="E88" s="131" t="s">
        <v>16</v>
      </c>
      <c r="F88" s="132">
        <v>212</v>
      </c>
      <c r="G88" s="132">
        <v>625450</v>
      </c>
      <c r="H88" s="334">
        <f t="shared" si="2"/>
        <v>0.005820594360538441</v>
      </c>
      <c r="J88" s="246" t="s">
        <v>951</v>
      </c>
      <c r="K88" s="129">
        <v>3</v>
      </c>
      <c r="L88" s="130" t="s">
        <v>952</v>
      </c>
      <c r="M88" s="131"/>
      <c r="N88" s="231">
        <v>0</v>
      </c>
      <c r="O88" s="231">
        <v>1465624</v>
      </c>
      <c r="P88" s="334">
        <f t="shared" si="3"/>
        <v>0.032711730337994176</v>
      </c>
    </row>
    <row r="89" spans="2:16" ht="15" customHeight="1">
      <c r="B89" s="246" t="s">
        <v>179</v>
      </c>
      <c r="C89" s="129">
        <v>3</v>
      </c>
      <c r="D89" s="130" t="s">
        <v>180</v>
      </c>
      <c r="E89" s="131" t="s">
        <v>16</v>
      </c>
      <c r="F89" s="132">
        <v>35332</v>
      </c>
      <c r="G89" s="132">
        <v>27053599</v>
      </c>
      <c r="H89" s="334">
        <f t="shared" si="2"/>
        <v>0.25176756858528804</v>
      </c>
      <c r="J89" s="247" t="s">
        <v>85</v>
      </c>
      <c r="K89" s="118">
        <v>1</v>
      </c>
      <c r="L89" s="119" t="s">
        <v>86</v>
      </c>
      <c r="M89" s="120"/>
      <c r="N89" s="229">
        <v>0</v>
      </c>
      <c r="O89" s="229">
        <v>184074896</v>
      </c>
      <c r="P89" s="122">
        <f t="shared" si="3"/>
        <v>4.1084264176530425</v>
      </c>
    </row>
    <row r="90" spans="2:16" ht="15" customHeight="1">
      <c r="B90" s="258" t="s">
        <v>181</v>
      </c>
      <c r="C90" s="125">
        <v>2</v>
      </c>
      <c r="D90" s="126" t="s">
        <v>182</v>
      </c>
      <c r="E90" s="127" t="s">
        <v>33</v>
      </c>
      <c r="F90" s="128">
        <v>1830008</v>
      </c>
      <c r="G90" s="128">
        <v>7473419</v>
      </c>
      <c r="H90" s="333">
        <f t="shared" si="2"/>
        <v>0.06954950912997176</v>
      </c>
      <c r="J90" s="258" t="s">
        <v>87</v>
      </c>
      <c r="K90" s="125">
        <v>2</v>
      </c>
      <c r="L90" s="126" t="s">
        <v>88</v>
      </c>
      <c r="M90" s="127" t="s">
        <v>16</v>
      </c>
      <c r="N90" s="230">
        <v>62</v>
      </c>
      <c r="O90" s="230">
        <v>195657</v>
      </c>
      <c r="P90" s="333">
        <f t="shared" si="3"/>
        <v>0.004366931097430805</v>
      </c>
    </row>
    <row r="91" spans="2:16" ht="15" customHeight="1">
      <c r="B91" s="246" t="s">
        <v>183</v>
      </c>
      <c r="C91" s="129">
        <v>3</v>
      </c>
      <c r="D91" s="130" t="s">
        <v>184</v>
      </c>
      <c r="E91" s="131" t="s">
        <v>33</v>
      </c>
      <c r="F91" s="132">
        <v>915</v>
      </c>
      <c r="G91" s="132">
        <v>11234</v>
      </c>
      <c r="H91" s="334">
        <f t="shared" si="2"/>
        <v>0.00010454641785320784</v>
      </c>
      <c r="J91" s="246" t="s">
        <v>953</v>
      </c>
      <c r="K91" s="129">
        <v>3</v>
      </c>
      <c r="L91" s="130" t="s">
        <v>954</v>
      </c>
      <c r="M91" s="131" t="s">
        <v>16</v>
      </c>
      <c r="N91" s="231">
        <v>40</v>
      </c>
      <c r="O91" s="231">
        <v>1774</v>
      </c>
      <c r="P91" s="334">
        <f t="shared" si="3"/>
        <v>3.9594472811308816E-05</v>
      </c>
    </row>
    <row r="92" spans="2:16" ht="15" customHeight="1">
      <c r="B92" s="246" t="s">
        <v>185</v>
      </c>
      <c r="C92" s="129">
        <v>3</v>
      </c>
      <c r="D92" s="130" t="s">
        <v>186</v>
      </c>
      <c r="E92" s="131" t="s">
        <v>33</v>
      </c>
      <c r="F92" s="132">
        <v>52000</v>
      </c>
      <c r="G92" s="132">
        <v>125136</v>
      </c>
      <c r="H92" s="334">
        <f t="shared" si="2"/>
        <v>0.0011645469596296082</v>
      </c>
      <c r="J92" s="246" t="s">
        <v>955</v>
      </c>
      <c r="K92" s="129">
        <v>3</v>
      </c>
      <c r="L92" s="130" t="s">
        <v>956</v>
      </c>
      <c r="M92" s="131" t="s">
        <v>33</v>
      </c>
      <c r="N92" s="231">
        <v>21868</v>
      </c>
      <c r="O92" s="231">
        <v>193883</v>
      </c>
      <c r="P92" s="334">
        <f t="shared" si="3"/>
        <v>0.004327336624619496</v>
      </c>
    </row>
    <row r="93" spans="2:16" ht="15" customHeight="1">
      <c r="B93" s="246" t="s">
        <v>187</v>
      </c>
      <c r="C93" s="129">
        <v>3</v>
      </c>
      <c r="D93" s="130" t="s">
        <v>188</v>
      </c>
      <c r="E93" s="131" t="s">
        <v>33</v>
      </c>
      <c r="F93" s="132">
        <v>18017</v>
      </c>
      <c r="G93" s="132">
        <v>1498699</v>
      </c>
      <c r="H93" s="334">
        <f t="shared" si="2"/>
        <v>0.01394726828290767</v>
      </c>
      <c r="J93" s="258" t="s">
        <v>89</v>
      </c>
      <c r="K93" s="125">
        <v>2</v>
      </c>
      <c r="L93" s="126" t="s">
        <v>90</v>
      </c>
      <c r="M93" s="127" t="s">
        <v>16</v>
      </c>
      <c r="N93" s="230">
        <v>949857</v>
      </c>
      <c r="O93" s="230">
        <v>56114226</v>
      </c>
      <c r="P93" s="333">
        <f t="shared" si="3"/>
        <v>1.2524313391683417</v>
      </c>
    </row>
    <row r="94" spans="2:16" ht="15" customHeight="1">
      <c r="B94" s="246" t="s">
        <v>189</v>
      </c>
      <c r="C94" s="129">
        <v>3</v>
      </c>
      <c r="D94" s="130" t="s">
        <v>190</v>
      </c>
      <c r="E94" s="131" t="s">
        <v>33</v>
      </c>
      <c r="F94" s="132">
        <v>57915</v>
      </c>
      <c r="G94" s="132">
        <v>512291</v>
      </c>
      <c r="H94" s="334">
        <f t="shared" si="2"/>
        <v>0.004767508362866094</v>
      </c>
      <c r="J94" s="246" t="s">
        <v>957</v>
      </c>
      <c r="K94" s="129">
        <v>3</v>
      </c>
      <c r="L94" s="130" t="s">
        <v>958</v>
      </c>
      <c r="M94" s="131" t="s">
        <v>16</v>
      </c>
      <c r="N94" s="231">
        <v>3199</v>
      </c>
      <c r="O94" s="231">
        <v>605900</v>
      </c>
      <c r="P94" s="334">
        <f t="shared" si="3"/>
        <v>0.013523275691303273</v>
      </c>
    </row>
    <row r="95" spans="2:16" ht="15" customHeight="1">
      <c r="B95" s="258" t="s">
        <v>191</v>
      </c>
      <c r="C95" s="125">
        <v>2</v>
      </c>
      <c r="D95" s="126" t="s">
        <v>192</v>
      </c>
      <c r="E95" s="127" t="s">
        <v>16</v>
      </c>
      <c r="F95" s="128">
        <v>52424</v>
      </c>
      <c r="G95" s="128">
        <v>34632328</v>
      </c>
      <c r="H95" s="333">
        <f t="shared" si="2"/>
        <v>0.322297118952942</v>
      </c>
      <c r="J95" s="246" t="s">
        <v>959</v>
      </c>
      <c r="K95" s="129">
        <v>3</v>
      </c>
      <c r="L95" s="130" t="s">
        <v>960</v>
      </c>
      <c r="M95" s="131" t="s">
        <v>16</v>
      </c>
      <c r="N95" s="231">
        <v>517465</v>
      </c>
      <c r="O95" s="231">
        <v>28534313</v>
      </c>
      <c r="P95" s="334">
        <f t="shared" si="3"/>
        <v>0.6368664488544958</v>
      </c>
    </row>
    <row r="96" spans="2:16" ht="15" customHeight="1">
      <c r="B96" s="246" t="s">
        <v>193</v>
      </c>
      <c r="C96" s="129">
        <v>3</v>
      </c>
      <c r="D96" s="130" t="s">
        <v>194</v>
      </c>
      <c r="E96" s="131" t="s">
        <v>16</v>
      </c>
      <c r="F96" s="132">
        <v>8505</v>
      </c>
      <c r="G96" s="132">
        <v>11677889</v>
      </c>
      <c r="H96" s="334">
        <f t="shared" si="2"/>
        <v>0.10867736007097913</v>
      </c>
      <c r="J96" s="246" t="s">
        <v>961</v>
      </c>
      <c r="K96" s="129">
        <v>3</v>
      </c>
      <c r="L96" s="130" t="s">
        <v>962</v>
      </c>
      <c r="M96" s="131" t="s">
        <v>16</v>
      </c>
      <c r="N96" s="231">
        <v>429193</v>
      </c>
      <c r="O96" s="231">
        <v>26974013</v>
      </c>
      <c r="P96" s="334">
        <f t="shared" si="3"/>
        <v>0.6020416146225426</v>
      </c>
    </row>
    <row r="97" spans="2:16" ht="15" customHeight="1">
      <c r="B97" s="246" t="s">
        <v>195</v>
      </c>
      <c r="C97" s="129">
        <v>3</v>
      </c>
      <c r="D97" s="130" t="s">
        <v>196</v>
      </c>
      <c r="E97" s="131" t="s">
        <v>16</v>
      </c>
      <c r="F97" s="132">
        <v>26292</v>
      </c>
      <c r="G97" s="132">
        <v>15232391</v>
      </c>
      <c r="H97" s="334">
        <f t="shared" si="2"/>
        <v>0.14175644600226478</v>
      </c>
      <c r="J97" s="246" t="s">
        <v>963</v>
      </c>
      <c r="K97" s="129">
        <v>4</v>
      </c>
      <c r="L97" s="130" t="s">
        <v>964</v>
      </c>
      <c r="M97" s="131" t="s">
        <v>16</v>
      </c>
      <c r="N97" s="231">
        <v>3822</v>
      </c>
      <c r="O97" s="231">
        <v>197357</v>
      </c>
      <c r="P97" s="334">
        <f t="shared" si="3"/>
        <v>0.00440487394059835</v>
      </c>
    </row>
    <row r="98" spans="2:16" ht="15" customHeight="1">
      <c r="B98" s="258" t="s">
        <v>197</v>
      </c>
      <c r="C98" s="125">
        <v>2</v>
      </c>
      <c r="D98" s="126" t="s">
        <v>198</v>
      </c>
      <c r="E98" s="127" t="s">
        <v>16</v>
      </c>
      <c r="F98" s="128">
        <v>74018</v>
      </c>
      <c r="G98" s="128">
        <v>908426</v>
      </c>
      <c r="H98" s="333">
        <f t="shared" si="2"/>
        <v>0.008454039895381715</v>
      </c>
      <c r="J98" s="246" t="s">
        <v>965</v>
      </c>
      <c r="K98" s="129">
        <v>4</v>
      </c>
      <c r="L98" s="130" t="s">
        <v>966</v>
      </c>
      <c r="M98" s="131" t="s">
        <v>16</v>
      </c>
      <c r="N98" s="231">
        <v>7788</v>
      </c>
      <c r="O98" s="231">
        <v>299152</v>
      </c>
      <c r="P98" s="334">
        <f t="shared" si="3"/>
        <v>0.0066768690701514396</v>
      </c>
    </row>
    <row r="99" spans="2:16" ht="15" customHeight="1">
      <c r="B99" s="246" t="s">
        <v>199</v>
      </c>
      <c r="C99" s="129">
        <v>3</v>
      </c>
      <c r="D99" s="130" t="s">
        <v>200</v>
      </c>
      <c r="E99" s="131" t="s">
        <v>16</v>
      </c>
      <c r="F99" s="132">
        <v>64063</v>
      </c>
      <c r="G99" s="132">
        <v>750157</v>
      </c>
      <c r="H99" s="334">
        <f t="shared" si="2"/>
        <v>0.006981148938713623</v>
      </c>
      <c r="J99" s="246" t="s">
        <v>967</v>
      </c>
      <c r="K99" s="129">
        <v>4</v>
      </c>
      <c r="L99" s="130" t="s">
        <v>968</v>
      </c>
      <c r="M99" s="131" t="s">
        <v>16</v>
      </c>
      <c r="N99" s="231">
        <v>350340</v>
      </c>
      <c r="O99" s="231">
        <v>16921686</v>
      </c>
      <c r="P99" s="334">
        <f t="shared" si="3"/>
        <v>0.3776805164873196</v>
      </c>
    </row>
    <row r="100" spans="2:16" ht="15" customHeight="1">
      <c r="B100" s="246" t="s">
        <v>201</v>
      </c>
      <c r="C100" s="129">
        <v>4</v>
      </c>
      <c r="D100" s="130" t="s">
        <v>202</v>
      </c>
      <c r="E100" s="131" t="s">
        <v>16</v>
      </c>
      <c r="F100" s="132">
        <v>64003</v>
      </c>
      <c r="G100" s="132">
        <v>735891</v>
      </c>
      <c r="H100" s="334">
        <f t="shared" si="2"/>
        <v>0.006848385969415611</v>
      </c>
      <c r="J100" s="246" t="s">
        <v>969</v>
      </c>
      <c r="K100" s="129">
        <v>4</v>
      </c>
      <c r="L100" s="130" t="s">
        <v>970</v>
      </c>
      <c r="M100" s="131" t="s">
        <v>16</v>
      </c>
      <c r="N100" s="231">
        <v>64478</v>
      </c>
      <c r="O100" s="231">
        <v>9246601</v>
      </c>
      <c r="P100" s="334">
        <f t="shared" si="3"/>
        <v>0.20637784210345034</v>
      </c>
    </row>
    <row r="101" spans="2:16" ht="15" customHeight="1">
      <c r="B101" s="246" t="s">
        <v>203</v>
      </c>
      <c r="C101" s="129">
        <v>4</v>
      </c>
      <c r="D101" s="130" t="s">
        <v>204</v>
      </c>
      <c r="E101" s="131" t="s">
        <v>16</v>
      </c>
      <c r="F101" s="132">
        <v>17</v>
      </c>
      <c r="G101" s="132">
        <v>3540</v>
      </c>
      <c r="H101" s="334">
        <f t="shared" si="2"/>
        <v>3.2944126686875185E-05</v>
      </c>
      <c r="J101" s="246" t="s">
        <v>971</v>
      </c>
      <c r="K101" s="129">
        <v>4</v>
      </c>
      <c r="L101" s="130" t="s">
        <v>972</v>
      </c>
      <c r="M101" s="131" t="s">
        <v>16</v>
      </c>
      <c r="N101" s="231">
        <v>64</v>
      </c>
      <c r="O101" s="231">
        <v>3490</v>
      </c>
      <c r="P101" s="334">
        <f t="shared" si="3"/>
        <v>7.789442509101902E-05</v>
      </c>
    </row>
    <row r="102" spans="2:16" ht="15" customHeight="1">
      <c r="B102" s="258" t="s">
        <v>205</v>
      </c>
      <c r="C102" s="125">
        <v>2</v>
      </c>
      <c r="D102" s="126" t="s">
        <v>206</v>
      </c>
      <c r="E102" s="127" t="s">
        <v>16</v>
      </c>
      <c r="F102" s="128">
        <v>0</v>
      </c>
      <c r="G102" s="128">
        <v>1065</v>
      </c>
      <c r="H102" s="333">
        <f t="shared" si="2"/>
        <v>9.911156757492109E-06</v>
      </c>
      <c r="J102" s="258" t="s">
        <v>91</v>
      </c>
      <c r="K102" s="125">
        <v>2</v>
      </c>
      <c r="L102" s="126" t="s">
        <v>92</v>
      </c>
      <c r="M102" s="127" t="s">
        <v>16</v>
      </c>
      <c r="N102" s="230">
        <v>99372</v>
      </c>
      <c r="O102" s="230">
        <v>18305573</v>
      </c>
      <c r="P102" s="333">
        <f t="shared" si="3"/>
        <v>0.40856793260649865</v>
      </c>
    </row>
    <row r="103" spans="2:16" ht="15" customHeight="1">
      <c r="B103" s="258" t="s">
        <v>207</v>
      </c>
      <c r="C103" s="125">
        <v>2</v>
      </c>
      <c r="D103" s="126" t="s">
        <v>208</v>
      </c>
      <c r="E103" s="127" t="s">
        <v>16</v>
      </c>
      <c r="F103" s="128">
        <v>609653</v>
      </c>
      <c r="G103" s="128">
        <v>199263771</v>
      </c>
      <c r="H103" s="333">
        <f t="shared" si="2"/>
        <v>1.8543985638216058</v>
      </c>
      <c r="J103" s="246" t="s">
        <v>93</v>
      </c>
      <c r="K103" s="129">
        <v>3</v>
      </c>
      <c r="L103" s="130" t="s">
        <v>973</v>
      </c>
      <c r="M103" s="131" t="s">
        <v>16</v>
      </c>
      <c r="N103" s="231">
        <v>67694</v>
      </c>
      <c r="O103" s="231">
        <v>10032799</v>
      </c>
      <c r="P103" s="334">
        <f t="shared" si="3"/>
        <v>0.2239252464638254</v>
      </c>
    </row>
    <row r="104" spans="2:16" ht="15" customHeight="1">
      <c r="B104" s="246" t="s">
        <v>209</v>
      </c>
      <c r="C104" s="129">
        <v>3</v>
      </c>
      <c r="D104" s="130" t="s">
        <v>210</v>
      </c>
      <c r="E104" s="131" t="s">
        <v>16</v>
      </c>
      <c r="F104" s="132">
        <v>564</v>
      </c>
      <c r="G104" s="132">
        <v>216809</v>
      </c>
      <c r="H104" s="334">
        <f t="shared" si="2"/>
        <v>0.0020176788595634805</v>
      </c>
      <c r="J104" s="246" t="s">
        <v>974</v>
      </c>
      <c r="K104" s="129">
        <v>3</v>
      </c>
      <c r="L104" s="130" t="s">
        <v>975</v>
      </c>
      <c r="M104" s="131" t="s">
        <v>16</v>
      </c>
      <c r="N104" s="231">
        <v>295</v>
      </c>
      <c r="O104" s="231">
        <v>46789</v>
      </c>
      <c r="P104" s="334">
        <f t="shared" si="3"/>
        <v>0.0010442986405683923</v>
      </c>
    </row>
    <row r="105" spans="2:16" ht="15" customHeight="1">
      <c r="B105" s="246" t="s">
        <v>211</v>
      </c>
      <c r="C105" s="129">
        <v>3</v>
      </c>
      <c r="D105" s="130" t="s">
        <v>212</v>
      </c>
      <c r="E105" s="131" t="s">
        <v>16</v>
      </c>
      <c r="F105" s="132">
        <v>28613</v>
      </c>
      <c r="G105" s="132">
        <v>8573621</v>
      </c>
      <c r="H105" s="334">
        <f t="shared" si="2"/>
        <v>0.07978826451673827</v>
      </c>
      <c r="J105" s="246" t="s">
        <v>976</v>
      </c>
      <c r="K105" s="129">
        <v>3</v>
      </c>
      <c r="L105" s="130" t="s">
        <v>94</v>
      </c>
      <c r="M105" s="131" t="s">
        <v>16</v>
      </c>
      <c r="N105" s="231">
        <v>30514</v>
      </c>
      <c r="O105" s="231">
        <v>8127302</v>
      </c>
      <c r="P105" s="334">
        <f t="shared" si="3"/>
        <v>0.18139585009486794</v>
      </c>
    </row>
    <row r="106" spans="2:16" ht="15" customHeight="1">
      <c r="B106" s="246" t="s">
        <v>213</v>
      </c>
      <c r="C106" s="129">
        <v>4</v>
      </c>
      <c r="D106" s="130" t="s">
        <v>214</v>
      </c>
      <c r="E106" s="131" t="s">
        <v>16</v>
      </c>
      <c r="F106" s="132">
        <v>1825</v>
      </c>
      <c r="G106" s="132">
        <v>413107</v>
      </c>
      <c r="H106" s="334">
        <f t="shared" si="2"/>
        <v>0.003844477215603092</v>
      </c>
      <c r="J106" s="246" t="s">
        <v>977</v>
      </c>
      <c r="K106" s="129">
        <v>4</v>
      </c>
      <c r="L106" s="130" t="s">
        <v>978</v>
      </c>
      <c r="M106" s="131" t="s">
        <v>16</v>
      </c>
      <c r="N106" s="231">
        <v>520</v>
      </c>
      <c r="O106" s="231">
        <v>98531</v>
      </c>
      <c r="P106" s="334">
        <f t="shared" si="3"/>
        <v>0.0021991448706714027</v>
      </c>
    </row>
    <row r="107" spans="2:16" ht="15" customHeight="1">
      <c r="B107" s="246" t="s">
        <v>215</v>
      </c>
      <c r="C107" s="129">
        <v>4</v>
      </c>
      <c r="D107" s="130" t="s">
        <v>216</v>
      </c>
      <c r="E107" s="131" t="s">
        <v>16</v>
      </c>
      <c r="F107" s="132">
        <v>7281</v>
      </c>
      <c r="G107" s="132">
        <v>5302230</v>
      </c>
      <c r="H107" s="334">
        <f t="shared" si="2"/>
        <v>0.04934388046411022</v>
      </c>
      <c r="J107" s="246" t="s">
        <v>979</v>
      </c>
      <c r="K107" s="129">
        <v>4</v>
      </c>
      <c r="L107" s="130" t="s">
        <v>980</v>
      </c>
      <c r="M107" s="131" t="s">
        <v>16</v>
      </c>
      <c r="N107" s="231">
        <v>29994</v>
      </c>
      <c r="O107" s="231">
        <v>8028771</v>
      </c>
      <c r="P107" s="334">
        <f t="shared" si="3"/>
        <v>0.17919670522419653</v>
      </c>
    </row>
    <row r="108" spans="2:16" ht="15" customHeight="1">
      <c r="B108" s="246" t="s">
        <v>217</v>
      </c>
      <c r="C108" s="129">
        <v>3</v>
      </c>
      <c r="D108" s="130" t="s">
        <v>218</v>
      </c>
      <c r="E108" s="131" t="s">
        <v>16</v>
      </c>
      <c r="F108" s="132">
        <v>31363</v>
      </c>
      <c r="G108" s="132">
        <v>10327746</v>
      </c>
      <c r="H108" s="334">
        <f t="shared" si="2"/>
        <v>0.09611259113386113</v>
      </c>
      <c r="J108" s="246" t="s">
        <v>981</v>
      </c>
      <c r="K108" s="129">
        <v>5</v>
      </c>
      <c r="L108" s="130" t="s">
        <v>982</v>
      </c>
      <c r="M108" s="131" t="s">
        <v>16</v>
      </c>
      <c r="N108" s="231">
        <v>162</v>
      </c>
      <c r="O108" s="231">
        <v>61635</v>
      </c>
      <c r="P108" s="334">
        <f t="shared" si="3"/>
        <v>0.0013756512580186126</v>
      </c>
    </row>
    <row r="109" spans="2:16" ht="15" customHeight="1">
      <c r="B109" s="246" t="s">
        <v>219</v>
      </c>
      <c r="C109" s="129">
        <v>3</v>
      </c>
      <c r="D109" s="130" t="s">
        <v>220</v>
      </c>
      <c r="E109" s="131" t="s">
        <v>33</v>
      </c>
      <c r="F109" s="132">
        <v>10891889</v>
      </c>
      <c r="G109" s="132">
        <v>1765598</v>
      </c>
      <c r="H109" s="334">
        <f t="shared" si="2"/>
        <v>0.016431097228839956</v>
      </c>
      <c r="J109" s="246" t="s">
        <v>983</v>
      </c>
      <c r="K109" s="129">
        <v>5</v>
      </c>
      <c r="L109" s="130" t="s">
        <v>984</v>
      </c>
      <c r="M109" s="131" t="s">
        <v>16</v>
      </c>
      <c r="N109" s="231">
        <v>677</v>
      </c>
      <c r="O109" s="231">
        <v>208995</v>
      </c>
      <c r="P109" s="334">
        <f t="shared" si="3"/>
        <v>0.004664626181059462</v>
      </c>
    </row>
    <row r="110" spans="2:16" ht="15" customHeight="1">
      <c r="B110" s="258" t="s">
        <v>221</v>
      </c>
      <c r="C110" s="125">
        <v>2</v>
      </c>
      <c r="D110" s="126" t="s">
        <v>222</v>
      </c>
      <c r="E110" s="127" t="s">
        <v>16</v>
      </c>
      <c r="F110" s="128">
        <v>76716</v>
      </c>
      <c r="G110" s="128">
        <v>87197014</v>
      </c>
      <c r="H110" s="333">
        <f t="shared" si="2"/>
        <v>0.8114772530884826</v>
      </c>
      <c r="J110" s="246" t="s">
        <v>985</v>
      </c>
      <c r="K110" s="129">
        <v>5</v>
      </c>
      <c r="L110" s="130" t="s">
        <v>986</v>
      </c>
      <c r="M110" s="131" t="s">
        <v>16</v>
      </c>
      <c r="N110" s="231">
        <v>1172</v>
      </c>
      <c r="O110" s="231">
        <v>296719</v>
      </c>
      <c r="P110" s="334">
        <f t="shared" si="3"/>
        <v>0.00662256616578283</v>
      </c>
    </row>
    <row r="111" spans="2:16" ht="15" customHeight="1">
      <c r="B111" s="247" t="s">
        <v>223</v>
      </c>
      <c r="C111" s="118">
        <v>1</v>
      </c>
      <c r="D111" s="119" t="s">
        <v>224</v>
      </c>
      <c r="E111" s="120"/>
      <c r="F111" s="121">
        <v>0</v>
      </c>
      <c r="G111" s="121">
        <v>948299052</v>
      </c>
      <c r="H111" s="122">
        <f t="shared" si="2"/>
        <v>8.82510850455696</v>
      </c>
      <c r="J111" s="258" t="s">
        <v>95</v>
      </c>
      <c r="K111" s="125">
        <v>2</v>
      </c>
      <c r="L111" s="126" t="s">
        <v>96</v>
      </c>
      <c r="M111" s="127"/>
      <c r="N111" s="230">
        <v>0</v>
      </c>
      <c r="O111" s="230">
        <v>41759347</v>
      </c>
      <c r="P111" s="333">
        <f t="shared" si="3"/>
        <v>0.9320402082353496</v>
      </c>
    </row>
    <row r="112" spans="2:16" ht="15" customHeight="1">
      <c r="B112" s="258" t="s">
        <v>225</v>
      </c>
      <c r="C112" s="125">
        <v>2</v>
      </c>
      <c r="D112" s="126" t="s">
        <v>226</v>
      </c>
      <c r="E112" s="127" t="s">
        <v>16</v>
      </c>
      <c r="F112" s="128">
        <v>34</v>
      </c>
      <c r="G112" s="128">
        <v>104630</v>
      </c>
      <c r="H112" s="333">
        <f t="shared" si="2"/>
        <v>0.0009737129873581216</v>
      </c>
      <c r="J112" s="246" t="s">
        <v>97</v>
      </c>
      <c r="K112" s="129">
        <v>3</v>
      </c>
      <c r="L112" s="130" t="s">
        <v>98</v>
      </c>
      <c r="M112" s="131"/>
      <c r="N112" s="231">
        <v>0</v>
      </c>
      <c r="O112" s="231">
        <v>40278074</v>
      </c>
      <c r="P112" s="334">
        <f t="shared" si="3"/>
        <v>0.8989792028663384</v>
      </c>
    </row>
    <row r="113" spans="2:16" ht="15" customHeight="1">
      <c r="B113" s="258" t="s">
        <v>227</v>
      </c>
      <c r="C113" s="125">
        <v>2</v>
      </c>
      <c r="D113" s="126" t="s">
        <v>228</v>
      </c>
      <c r="E113" s="127" t="s">
        <v>16</v>
      </c>
      <c r="F113" s="128">
        <v>223080</v>
      </c>
      <c r="G113" s="128">
        <v>136156857</v>
      </c>
      <c r="H113" s="333">
        <f t="shared" si="2"/>
        <v>1.2671098153374993</v>
      </c>
      <c r="J113" s="246" t="s">
        <v>99</v>
      </c>
      <c r="K113" s="129">
        <v>4</v>
      </c>
      <c r="L113" s="130" t="s">
        <v>987</v>
      </c>
      <c r="M113" s="131" t="s">
        <v>988</v>
      </c>
      <c r="N113" s="231">
        <v>54318</v>
      </c>
      <c r="O113" s="231">
        <v>1788135</v>
      </c>
      <c r="P113" s="334">
        <f t="shared" si="3"/>
        <v>0.039909956392587195</v>
      </c>
    </row>
    <row r="114" spans="2:16" ht="15" customHeight="1">
      <c r="B114" s="246" t="s">
        <v>229</v>
      </c>
      <c r="C114" s="129">
        <v>3</v>
      </c>
      <c r="D114" s="130" t="s">
        <v>230</v>
      </c>
      <c r="E114" s="131" t="s">
        <v>16</v>
      </c>
      <c r="F114" s="132">
        <v>20109</v>
      </c>
      <c r="G114" s="132">
        <v>21462525</v>
      </c>
      <c r="H114" s="334">
        <f t="shared" si="2"/>
        <v>0.19973563350853835</v>
      </c>
      <c r="J114" s="246" t="s">
        <v>989</v>
      </c>
      <c r="K114" s="129">
        <v>5</v>
      </c>
      <c r="L114" s="130" t="s">
        <v>990</v>
      </c>
      <c r="M114" s="131" t="s">
        <v>988</v>
      </c>
      <c r="N114" s="231">
        <v>13035</v>
      </c>
      <c r="O114" s="231">
        <v>500428</v>
      </c>
      <c r="P114" s="334">
        <f t="shared" si="3"/>
        <v>0.011169212423910736</v>
      </c>
    </row>
    <row r="115" spans="2:16" ht="15" customHeight="1">
      <c r="B115" s="246" t="s">
        <v>231</v>
      </c>
      <c r="C115" s="129">
        <v>3</v>
      </c>
      <c r="D115" s="130" t="s">
        <v>232</v>
      </c>
      <c r="E115" s="131" t="s">
        <v>33</v>
      </c>
      <c r="F115" s="132">
        <v>192847497</v>
      </c>
      <c r="G115" s="132">
        <v>82146546</v>
      </c>
      <c r="H115" s="334">
        <f t="shared" si="2"/>
        <v>0.7644763328568417</v>
      </c>
      <c r="J115" s="246" t="s">
        <v>991</v>
      </c>
      <c r="K115" s="129">
        <v>5</v>
      </c>
      <c r="L115" s="130" t="s">
        <v>992</v>
      </c>
      <c r="M115" s="131" t="s">
        <v>988</v>
      </c>
      <c r="N115" s="231">
        <v>10626</v>
      </c>
      <c r="O115" s="231">
        <v>342700</v>
      </c>
      <c r="P115" s="334">
        <f t="shared" si="3"/>
        <v>0.0076488307961868835</v>
      </c>
    </row>
    <row r="116" spans="2:16" ht="15" customHeight="1">
      <c r="B116" s="246" t="s">
        <v>233</v>
      </c>
      <c r="C116" s="129">
        <v>4</v>
      </c>
      <c r="D116" s="130" t="s">
        <v>234</v>
      </c>
      <c r="E116" s="131" t="s">
        <v>33</v>
      </c>
      <c r="F116" s="132">
        <v>181730294</v>
      </c>
      <c r="G116" s="132">
        <v>80156662</v>
      </c>
      <c r="H116" s="334">
        <f t="shared" si="2"/>
        <v>0.7459579739336254</v>
      </c>
      <c r="J116" s="246" t="s">
        <v>993</v>
      </c>
      <c r="K116" s="129">
        <v>5</v>
      </c>
      <c r="L116" s="130" t="s">
        <v>994</v>
      </c>
      <c r="M116" s="131" t="s">
        <v>988</v>
      </c>
      <c r="N116" s="231">
        <v>7703</v>
      </c>
      <c r="O116" s="231">
        <v>253335</v>
      </c>
      <c r="P116" s="334">
        <f t="shared" si="3"/>
        <v>0.005654264808147079</v>
      </c>
    </row>
    <row r="117" spans="2:16" ht="15" customHeight="1">
      <c r="B117" s="246" t="s">
        <v>235</v>
      </c>
      <c r="C117" s="129">
        <v>4</v>
      </c>
      <c r="D117" s="130" t="s">
        <v>236</v>
      </c>
      <c r="E117" s="131" t="s">
        <v>33</v>
      </c>
      <c r="F117" s="132">
        <v>65021</v>
      </c>
      <c r="G117" s="132">
        <v>233420</v>
      </c>
      <c r="H117" s="334">
        <f t="shared" si="2"/>
        <v>0.002172264986228928</v>
      </c>
      <c r="J117" s="246" t="s">
        <v>995</v>
      </c>
      <c r="K117" s="129">
        <v>5</v>
      </c>
      <c r="L117" s="130" t="s">
        <v>996</v>
      </c>
      <c r="M117" s="131" t="s">
        <v>988</v>
      </c>
      <c r="N117" s="231">
        <v>6991</v>
      </c>
      <c r="O117" s="231">
        <v>173086</v>
      </c>
      <c r="P117" s="334">
        <f t="shared" si="3"/>
        <v>0.003863161736763358</v>
      </c>
    </row>
    <row r="118" spans="2:16" ht="15" customHeight="1">
      <c r="B118" s="246" t="s">
        <v>237</v>
      </c>
      <c r="C118" s="129">
        <v>3</v>
      </c>
      <c r="D118" s="130" t="s">
        <v>238</v>
      </c>
      <c r="E118" s="131" t="s">
        <v>33</v>
      </c>
      <c r="F118" s="132">
        <v>698507</v>
      </c>
      <c r="G118" s="132">
        <v>6693457</v>
      </c>
      <c r="H118" s="334">
        <f t="shared" si="2"/>
        <v>0.062290987395805505</v>
      </c>
      <c r="J118" s="246" t="s">
        <v>997</v>
      </c>
      <c r="K118" s="129">
        <v>5</v>
      </c>
      <c r="L118" s="130" t="s">
        <v>998</v>
      </c>
      <c r="M118" s="131" t="s">
        <v>988</v>
      </c>
      <c r="N118" s="231">
        <v>13582</v>
      </c>
      <c r="O118" s="231">
        <v>414470</v>
      </c>
      <c r="P118" s="334">
        <f t="shared" si="3"/>
        <v>0.009250688357442595</v>
      </c>
    </row>
    <row r="119" spans="2:16" ht="15" customHeight="1">
      <c r="B119" s="258" t="s">
        <v>239</v>
      </c>
      <c r="C119" s="125">
        <v>2</v>
      </c>
      <c r="D119" s="126" t="s">
        <v>240</v>
      </c>
      <c r="E119" s="127"/>
      <c r="F119" s="128">
        <v>0</v>
      </c>
      <c r="G119" s="128">
        <v>910664</v>
      </c>
      <c r="H119" s="333">
        <f t="shared" si="2"/>
        <v>0.008474867283948164</v>
      </c>
      <c r="J119" s="246" t="s">
        <v>999</v>
      </c>
      <c r="K119" s="129">
        <v>4</v>
      </c>
      <c r="L119" s="130" t="s">
        <v>1000</v>
      </c>
      <c r="M119" s="131" t="s">
        <v>988</v>
      </c>
      <c r="N119" s="231">
        <v>7183</v>
      </c>
      <c r="O119" s="231">
        <v>926120</v>
      </c>
      <c r="P119" s="334">
        <f t="shared" si="3"/>
        <v>0.02067036818489815</v>
      </c>
    </row>
    <row r="120" spans="2:16" ht="15" customHeight="1">
      <c r="B120" s="246" t="s">
        <v>241</v>
      </c>
      <c r="C120" s="129">
        <v>3</v>
      </c>
      <c r="D120" s="130" t="s">
        <v>242</v>
      </c>
      <c r="E120" s="131"/>
      <c r="F120" s="132">
        <v>0</v>
      </c>
      <c r="G120" s="132">
        <v>93476</v>
      </c>
      <c r="H120" s="334">
        <f t="shared" si="2"/>
        <v>0.0008699110695430352</v>
      </c>
      <c r="J120" s="246" t="s">
        <v>1001</v>
      </c>
      <c r="K120" s="129">
        <v>4</v>
      </c>
      <c r="L120" s="130" t="s">
        <v>100</v>
      </c>
      <c r="M120" s="131"/>
      <c r="N120" s="231">
        <v>0</v>
      </c>
      <c r="O120" s="231">
        <v>36997914</v>
      </c>
      <c r="P120" s="334">
        <f t="shared" si="3"/>
        <v>0.8257682637813651</v>
      </c>
    </row>
    <row r="121" spans="2:16" ht="15" customHeight="1">
      <c r="B121" s="246" t="s">
        <v>243</v>
      </c>
      <c r="C121" s="129">
        <v>4</v>
      </c>
      <c r="D121" s="130" t="s">
        <v>244</v>
      </c>
      <c r="E121" s="131" t="s">
        <v>245</v>
      </c>
      <c r="F121" s="132">
        <v>8960</v>
      </c>
      <c r="G121" s="132">
        <v>5211</v>
      </c>
      <c r="H121" s="334">
        <f t="shared" si="2"/>
        <v>4.849487123313745E-05</v>
      </c>
      <c r="J121" s="246" t="s">
        <v>1002</v>
      </c>
      <c r="K121" s="129">
        <v>5</v>
      </c>
      <c r="L121" s="130" t="s">
        <v>990</v>
      </c>
      <c r="M121" s="131" t="s">
        <v>988</v>
      </c>
      <c r="N121" s="231">
        <v>963</v>
      </c>
      <c r="O121" s="231">
        <v>134183</v>
      </c>
      <c r="P121" s="334">
        <f t="shared" si="3"/>
        <v>0.002994873249853354</v>
      </c>
    </row>
    <row r="122" spans="2:16" ht="15" customHeight="1">
      <c r="B122" s="246" t="s">
        <v>246</v>
      </c>
      <c r="C122" s="129">
        <v>4</v>
      </c>
      <c r="D122" s="130" t="s">
        <v>247</v>
      </c>
      <c r="E122" s="131"/>
      <c r="F122" s="132">
        <v>0</v>
      </c>
      <c r="G122" s="132">
        <v>43583</v>
      </c>
      <c r="H122" s="334">
        <f t="shared" si="2"/>
        <v>0.000405594314518102</v>
      </c>
      <c r="J122" s="246" t="s">
        <v>1003</v>
      </c>
      <c r="K122" s="129">
        <v>5</v>
      </c>
      <c r="L122" s="130" t="s">
        <v>994</v>
      </c>
      <c r="M122" s="131" t="s">
        <v>988</v>
      </c>
      <c r="N122" s="231">
        <v>8243</v>
      </c>
      <c r="O122" s="231">
        <v>512125</v>
      </c>
      <c r="P122" s="334">
        <f t="shared" si="3"/>
        <v>0.011430281504222957</v>
      </c>
    </row>
    <row r="123" spans="2:16" ht="15" customHeight="1">
      <c r="B123" s="246" t="s">
        <v>248</v>
      </c>
      <c r="C123" s="129">
        <v>3</v>
      </c>
      <c r="D123" s="130" t="s">
        <v>249</v>
      </c>
      <c r="E123" s="131" t="s">
        <v>16</v>
      </c>
      <c r="F123" s="132">
        <v>716</v>
      </c>
      <c r="G123" s="132">
        <v>533376</v>
      </c>
      <c r="H123" s="334">
        <f t="shared" si="2"/>
        <v>0.004963730654163485</v>
      </c>
      <c r="J123" s="246" t="s">
        <v>1004</v>
      </c>
      <c r="K123" s="129">
        <v>5</v>
      </c>
      <c r="L123" s="130" t="s">
        <v>996</v>
      </c>
      <c r="M123" s="131" t="s">
        <v>988</v>
      </c>
      <c r="N123" s="231">
        <v>10894</v>
      </c>
      <c r="O123" s="231">
        <v>770386</v>
      </c>
      <c r="P123" s="334">
        <f t="shared" si="3"/>
        <v>0.017194491280277877</v>
      </c>
    </row>
    <row r="124" spans="2:16" ht="15" customHeight="1">
      <c r="B124" s="246" t="s">
        <v>250</v>
      </c>
      <c r="C124" s="129">
        <v>4</v>
      </c>
      <c r="D124" s="130" t="s">
        <v>251</v>
      </c>
      <c r="E124" s="131" t="s">
        <v>16</v>
      </c>
      <c r="F124" s="132">
        <v>62</v>
      </c>
      <c r="G124" s="132">
        <v>161882</v>
      </c>
      <c r="H124" s="334">
        <f t="shared" si="2"/>
        <v>0.0015065144396397537</v>
      </c>
      <c r="J124" s="246" t="s">
        <v>1005</v>
      </c>
      <c r="K124" s="129">
        <v>5</v>
      </c>
      <c r="L124" s="130" t="s">
        <v>998</v>
      </c>
      <c r="M124" s="131" t="s">
        <v>988</v>
      </c>
      <c r="N124" s="231">
        <v>13070</v>
      </c>
      <c r="O124" s="231">
        <v>695464</v>
      </c>
      <c r="P124" s="334">
        <f t="shared" si="3"/>
        <v>0.015522283223925633</v>
      </c>
    </row>
    <row r="125" spans="2:16" ht="15" customHeight="1">
      <c r="B125" s="258" t="s">
        <v>252</v>
      </c>
      <c r="C125" s="125">
        <v>2</v>
      </c>
      <c r="D125" s="126" t="s">
        <v>253</v>
      </c>
      <c r="E125" s="127" t="s">
        <v>16</v>
      </c>
      <c r="F125" s="128">
        <v>100784</v>
      </c>
      <c r="G125" s="128">
        <v>20219595</v>
      </c>
      <c r="H125" s="333">
        <f t="shared" si="2"/>
        <v>0.1881686156037593</v>
      </c>
      <c r="J125" s="246" t="s">
        <v>1006</v>
      </c>
      <c r="K125" s="129">
        <v>4</v>
      </c>
      <c r="L125" s="130" t="s">
        <v>1007</v>
      </c>
      <c r="M125" s="131" t="s">
        <v>988</v>
      </c>
      <c r="N125" s="231">
        <v>1904</v>
      </c>
      <c r="O125" s="231">
        <v>70657</v>
      </c>
      <c r="P125" s="334">
        <f t="shared" si="3"/>
        <v>0.0015770161586407252</v>
      </c>
    </row>
    <row r="126" spans="2:16" ht="15" customHeight="1">
      <c r="B126" s="246" t="s">
        <v>254</v>
      </c>
      <c r="C126" s="129">
        <v>3</v>
      </c>
      <c r="D126" s="130" t="s">
        <v>255</v>
      </c>
      <c r="E126" s="131" t="s">
        <v>16</v>
      </c>
      <c r="F126" s="132">
        <v>95562</v>
      </c>
      <c r="G126" s="132">
        <v>17008935</v>
      </c>
      <c r="H126" s="334">
        <f t="shared" si="2"/>
        <v>0.1582894094488207</v>
      </c>
      <c r="J126" s="258" t="s">
        <v>101</v>
      </c>
      <c r="K126" s="125">
        <v>2</v>
      </c>
      <c r="L126" s="126" t="s">
        <v>102</v>
      </c>
      <c r="M126" s="127" t="s">
        <v>16</v>
      </c>
      <c r="N126" s="230">
        <v>75446</v>
      </c>
      <c r="O126" s="230">
        <v>5321895</v>
      </c>
      <c r="P126" s="333">
        <f t="shared" si="3"/>
        <v>0.11878107490537786</v>
      </c>
    </row>
    <row r="127" spans="2:16" ht="15" customHeight="1">
      <c r="B127" s="246" t="s">
        <v>256</v>
      </c>
      <c r="C127" s="129">
        <v>4</v>
      </c>
      <c r="D127" s="130" t="s">
        <v>257</v>
      </c>
      <c r="E127" s="131" t="s">
        <v>33</v>
      </c>
      <c r="F127" s="132">
        <v>2718254</v>
      </c>
      <c r="G127" s="132">
        <v>273323</v>
      </c>
      <c r="H127" s="334">
        <f t="shared" si="2"/>
        <v>0.002543612298993442</v>
      </c>
      <c r="J127" s="246" t="s">
        <v>1008</v>
      </c>
      <c r="K127" s="129">
        <v>3</v>
      </c>
      <c r="L127" s="130" t="s">
        <v>1009</v>
      </c>
      <c r="M127" s="131" t="s">
        <v>16</v>
      </c>
      <c r="N127" s="231">
        <v>75363</v>
      </c>
      <c r="O127" s="231">
        <v>5319486</v>
      </c>
      <c r="P127" s="334">
        <f t="shared" si="3"/>
        <v>0.11872730766467748</v>
      </c>
    </row>
    <row r="128" spans="2:16" ht="15" customHeight="1">
      <c r="B128" s="246" t="s">
        <v>258</v>
      </c>
      <c r="C128" s="129">
        <v>4</v>
      </c>
      <c r="D128" s="130" t="s">
        <v>259</v>
      </c>
      <c r="E128" s="131" t="s">
        <v>16</v>
      </c>
      <c r="F128" s="132">
        <v>52617</v>
      </c>
      <c r="G128" s="132">
        <v>5475655</v>
      </c>
      <c r="H128" s="334">
        <f t="shared" si="2"/>
        <v>0.05095781695300043</v>
      </c>
      <c r="J128" s="246" t="s">
        <v>1010</v>
      </c>
      <c r="K128" s="129">
        <v>4</v>
      </c>
      <c r="L128" s="130" t="s">
        <v>1011</v>
      </c>
      <c r="M128" s="131" t="s">
        <v>16</v>
      </c>
      <c r="N128" s="231">
        <v>4258</v>
      </c>
      <c r="O128" s="231">
        <v>428687</v>
      </c>
      <c r="P128" s="334">
        <f t="shared" si="3"/>
        <v>0.009568002122920824</v>
      </c>
    </row>
    <row r="129" spans="2:16" ht="15" customHeight="1">
      <c r="B129" s="246" t="s">
        <v>260</v>
      </c>
      <c r="C129" s="129">
        <v>5</v>
      </c>
      <c r="D129" s="130" t="s">
        <v>261</v>
      </c>
      <c r="E129" s="131" t="s">
        <v>16</v>
      </c>
      <c r="F129" s="132">
        <v>52617</v>
      </c>
      <c r="G129" s="132">
        <v>5475154</v>
      </c>
      <c r="H129" s="334">
        <f t="shared" si="2"/>
        <v>0.05095315452151169</v>
      </c>
      <c r="J129" s="246" t="s">
        <v>1012</v>
      </c>
      <c r="K129" s="129">
        <v>4</v>
      </c>
      <c r="L129" s="130" t="s">
        <v>1013</v>
      </c>
      <c r="M129" s="131" t="s">
        <v>16</v>
      </c>
      <c r="N129" s="231">
        <v>71105</v>
      </c>
      <c r="O129" s="231">
        <v>4890799</v>
      </c>
      <c r="P129" s="334">
        <f t="shared" si="3"/>
        <v>0.10915930554175667</v>
      </c>
    </row>
    <row r="130" spans="2:16" ht="15" customHeight="1">
      <c r="B130" s="246" t="s">
        <v>262</v>
      </c>
      <c r="C130" s="129">
        <v>4</v>
      </c>
      <c r="D130" s="130" t="s">
        <v>263</v>
      </c>
      <c r="E130" s="131" t="s">
        <v>16</v>
      </c>
      <c r="F130" s="132">
        <v>2895</v>
      </c>
      <c r="G130" s="132">
        <v>446179</v>
      </c>
      <c r="H130" s="334">
        <f t="shared" si="2"/>
        <v>0.0041522535313625085</v>
      </c>
      <c r="J130" s="258" t="s">
        <v>103</v>
      </c>
      <c r="K130" s="125">
        <v>2</v>
      </c>
      <c r="L130" s="126" t="s">
        <v>104</v>
      </c>
      <c r="M130" s="127" t="s">
        <v>16</v>
      </c>
      <c r="N130" s="230">
        <v>49665</v>
      </c>
      <c r="O130" s="230">
        <v>14588109</v>
      </c>
      <c r="P130" s="333">
        <f t="shared" si="3"/>
        <v>0.32559666582238406</v>
      </c>
    </row>
    <row r="131" spans="2:16" ht="15" customHeight="1">
      <c r="B131" s="246" t="s">
        <v>264</v>
      </c>
      <c r="C131" s="129">
        <v>4</v>
      </c>
      <c r="D131" s="130" t="s">
        <v>265</v>
      </c>
      <c r="E131" s="131" t="s">
        <v>16</v>
      </c>
      <c r="F131" s="132">
        <v>1713</v>
      </c>
      <c r="G131" s="132">
        <v>303134</v>
      </c>
      <c r="H131" s="334">
        <f t="shared" si="2"/>
        <v>0.0028210409319489324</v>
      </c>
      <c r="J131" s="246" t="s">
        <v>1014</v>
      </c>
      <c r="K131" s="129">
        <v>3</v>
      </c>
      <c r="L131" s="130" t="s">
        <v>1015</v>
      </c>
      <c r="M131" s="131" t="s">
        <v>33</v>
      </c>
      <c r="N131" s="231">
        <v>59245</v>
      </c>
      <c r="O131" s="231">
        <v>138628</v>
      </c>
      <c r="P131" s="334">
        <f t="shared" si="3"/>
        <v>0.0030940826250767293</v>
      </c>
    </row>
    <row r="132" spans="2:16" ht="15" customHeight="1">
      <c r="B132" s="246" t="s">
        <v>266</v>
      </c>
      <c r="C132" s="129">
        <v>5</v>
      </c>
      <c r="D132" s="130" t="s">
        <v>261</v>
      </c>
      <c r="E132" s="131" t="s">
        <v>16</v>
      </c>
      <c r="F132" s="132">
        <v>1131</v>
      </c>
      <c r="G132" s="132">
        <v>271985</v>
      </c>
      <c r="H132" s="334">
        <f t="shared" si="2"/>
        <v>0.0025311605358558603</v>
      </c>
      <c r="J132" s="246" t="s">
        <v>1016</v>
      </c>
      <c r="K132" s="129">
        <v>3</v>
      </c>
      <c r="L132" s="130" t="s">
        <v>1017</v>
      </c>
      <c r="M132" s="131" t="s">
        <v>16</v>
      </c>
      <c r="N132" s="231">
        <v>5023</v>
      </c>
      <c r="O132" s="231">
        <v>6413138</v>
      </c>
      <c r="P132" s="334">
        <f t="shared" si="3"/>
        <v>0.14313687608577869</v>
      </c>
    </row>
    <row r="133" spans="2:16" ht="15" customHeight="1">
      <c r="B133" s="246" t="s">
        <v>267</v>
      </c>
      <c r="C133" s="129">
        <v>4</v>
      </c>
      <c r="D133" s="130" t="s">
        <v>268</v>
      </c>
      <c r="E133" s="131" t="s">
        <v>16</v>
      </c>
      <c r="F133" s="132">
        <v>132</v>
      </c>
      <c r="G133" s="132">
        <v>114198</v>
      </c>
      <c r="H133" s="334">
        <f t="shared" si="2"/>
        <v>0.0010627551919174497</v>
      </c>
      <c r="J133" s="246" t="s">
        <v>1018</v>
      </c>
      <c r="K133" s="129">
        <v>4</v>
      </c>
      <c r="L133" s="130" t="s">
        <v>1019</v>
      </c>
      <c r="M133" s="131" t="s">
        <v>16</v>
      </c>
      <c r="N133" s="231">
        <v>342</v>
      </c>
      <c r="O133" s="231">
        <v>314321</v>
      </c>
      <c r="P133" s="334">
        <f t="shared" si="3"/>
        <v>0.007015430827803493</v>
      </c>
    </row>
    <row r="134" spans="2:16" ht="15" customHeight="1">
      <c r="B134" s="246" t="s">
        <v>269</v>
      </c>
      <c r="C134" s="129">
        <v>3</v>
      </c>
      <c r="D134" s="130" t="s">
        <v>270</v>
      </c>
      <c r="E134" s="131" t="s">
        <v>33</v>
      </c>
      <c r="F134" s="132">
        <v>86317</v>
      </c>
      <c r="G134" s="132">
        <v>79739</v>
      </c>
      <c r="H134" s="334">
        <f t="shared" si="2"/>
        <v>0.0007420711067471017</v>
      </c>
      <c r="J134" s="246" t="s">
        <v>105</v>
      </c>
      <c r="K134" s="129">
        <v>3</v>
      </c>
      <c r="L134" s="130" t="s">
        <v>1020</v>
      </c>
      <c r="M134" s="131" t="s">
        <v>16</v>
      </c>
      <c r="N134" s="231">
        <v>61</v>
      </c>
      <c r="O134" s="231">
        <v>199061</v>
      </c>
      <c r="P134" s="334">
        <f t="shared" si="3"/>
        <v>0.004442906061043936</v>
      </c>
    </row>
    <row r="135" spans="2:16" ht="15" customHeight="1">
      <c r="B135" s="246" t="s">
        <v>271</v>
      </c>
      <c r="C135" s="129">
        <v>3</v>
      </c>
      <c r="D135" s="130" t="s">
        <v>272</v>
      </c>
      <c r="E135" s="131" t="s">
        <v>33</v>
      </c>
      <c r="F135" s="132">
        <v>1672908</v>
      </c>
      <c r="G135" s="132">
        <v>861197</v>
      </c>
      <c r="H135" s="334">
        <f t="shared" si="2"/>
        <v>0.008014514991626228</v>
      </c>
      <c r="J135" s="246" t="s">
        <v>1021</v>
      </c>
      <c r="K135" s="129">
        <v>3</v>
      </c>
      <c r="L135" s="130" t="s">
        <v>1022</v>
      </c>
      <c r="M135" s="131" t="s">
        <v>16</v>
      </c>
      <c r="N135" s="231">
        <v>96</v>
      </c>
      <c r="O135" s="231">
        <v>282454</v>
      </c>
      <c r="P135" s="334">
        <f t="shared" si="3"/>
        <v>0.006304181072968105</v>
      </c>
    </row>
    <row r="136" spans="2:16" ht="15" customHeight="1">
      <c r="B136" s="258" t="s">
        <v>273</v>
      </c>
      <c r="C136" s="125">
        <v>2</v>
      </c>
      <c r="D136" s="126" t="s">
        <v>274</v>
      </c>
      <c r="E136" s="127"/>
      <c r="F136" s="128">
        <v>0</v>
      </c>
      <c r="G136" s="128">
        <v>56942382</v>
      </c>
      <c r="H136" s="333">
        <f t="shared" si="2"/>
        <v>0.5299200696215935</v>
      </c>
      <c r="J136" s="246" t="s">
        <v>1023</v>
      </c>
      <c r="K136" s="129">
        <v>3</v>
      </c>
      <c r="L136" s="130" t="s">
        <v>1024</v>
      </c>
      <c r="M136" s="131" t="s">
        <v>16</v>
      </c>
      <c r="N136" s="231">
        <v>10951</v>
      </c>
      <c r="O136" s="231">
        <v>2348722</v>
      </c>
      <c r="P136" s="334">
        <f t="shared" si="3"/>
        <v>0.05242187675891931</v>
      </c>
    </row>
    <row r="137" spans="2:16" ht="15" customHeight="1">
      <c r="B137" s="246" t="s">
        <v>275</v>
      </c>
      <c r="C137" s="129">
        <v>3</v>
      </c>
      <c r="D137" s="130" t="s">
        <v>276</v>
      </c>
      <c r="E137" s="131" t="s">
        <v>16</v>
      </c>
      <c r="F137" s="132">
        <v>23534</v>
      </c>
      <c r="G137" s="132">
        <v>17003349</v>
      </c>
      <c r="H137" s="334">
        <f aca="true" t="shared" si="4" ref="H137:H200">G137/10745466206*100</f>
        <v>0.15823742473365887</v>
      </c>
      <c r="J137" s="246" t="s">
        <v>1025</v>
      </c>
      <c r="K137" s="129">
        <v>4</v>
      </c>
      <c r="L137" s="130" t="s">
        <v>1026</v>
      </c>
      <c r="M137" s="131" t="s">
        <v>16</v>
      </c>
      <c r="N137" s="231">
        <v>10045</v>
      </c>
      <c r="O137" s="231">
        <v>2102408</v>
      </c>
      <c r="P137" s="334">
        <f aca="true" t="shared" si="5" ref="P137:P200">O137/4480423337*100</f>
        <v>0.046924315893054194</v>
      </c>
    </row>
    <row r="138" spans="2:16" ht="15" customHeight="1">
      <c r="B138" s="246" t="s">
        <v>277</v>
      </c>
      <c r="C138" s="129">
        <v>4</v>
      </c>
      <c r="D138" s="130" t="s">
        <v>278</v>
      </c>
      <c r="E138" s="131" t="s">
        <v>33</v>
      </c>
      <c r="F138" s="132">
        <v>128532</v>
      </c>
      <c r="G138" s="132">
        <v>332554</v>
      </c>
      <c r="H138" s="334">
        <f t="shared" si="4"/>
        <v>0.003094830820968104</v>
      </c>
      <c r="J138" s="246" t="s">
        <v>1027</v>
      </c>
      <c r="K138" s="129">
        <v>4</v>
      </c>
      <c r="L138" s="130" t="s">
        <v>1028</v>
      </c>
      <c r="M138" s="131" t="s">
        <v>16</v>
      </c>
      <c r="N138" s="231">
        <v>244</v>
      </c>
      <c r="O138" s="231">
        <v>19433</v>
      </c>
      <c r="P138" s="334">
        <f t="shared" si="5"/>
        <v>0.000433731336044061</v>
      </c>
    </row>
    <row r="139" spans="2:16" ht="15" customHeight="1">
      <c r="B139" s="246" t="s">
        <v>279</v>
      </c>
      <c r="C139" s="129">
        <v>4</v>
      </c>
      <c r="D139" s="130" t="s">
        <v>280</v>
      </c>
      <c r="E139" s="131" t="s">
        <v>16</v>
      </c>
      <c r="F139" s="132">
        <v>132</v>
      </c>
      <c r="G139" s="132">
        <v>210640</v>
      </c>
      <c r="H139" s="334">
        <f t="shared" si="4"/>
        <v>0.001960268600373838</v>
      </c>
      <c r="J139" s="246" t="s">
        <v>1029</v>
      </c>
      <c r="K139" s="129">
        <v>4</v>
      </c>
      <c r="L139" s="130" t="s">
        <v>1030</v>
      </c>
      <c r="M139" s="131" t="s">
        <v>16</v>
      </c>
      <c r="N139" s="231">
        <v>456</v>
      </c>
      <c r="O139" s="231">
        <v>130946</v>
      </c>
      <c r="P139" s="334">
        <f t="shared" si="5"/>
        <v>0.0029226256125984462</v>
      </c>
    </row>
    <row r="140" spans="2:16" ht="15" customHeight="1">
      <c r="B140" s="246" t="s">
        <v>281</v>
      </c>
      <c r="C140" s="129">
        <v>4</v>
      </c>
      <c r="D140" s="130" t="s">
        <v>282</v>
      </c>
      <c r="E140" s="131" t="s">
        <v>16</v>
      </c>
      <c r="F140" s="132">
        <v>22078</v>
      </c>
      <c r="G140" s="132">
        <v>15519935</v>
      </c>
      <c r="H140" s="334">
        <f t="shared" si="4"/>
        <v>0.1444324024892848</v>
      </c>
      <c r="J140" s="246" t="s">
        <v>1031</v>
      </c>
      <c r="K140" s="129">
        <v>3</v>
      </c>
      <c r="L140" s="130" t="s">
        <v>1032</v>
      </c>
      <c r="M140" s="131" t="s">
        <v>16</v>
      </c>
      <c r="N140" s="231">
        <v>307</v>
      </c>
      <c r="O140" s="231">
        <v>90947</v>
      </c>
      <c r="P140" s="334">
        <f t="shared" si="5"/>
        <v>0.0020298751515051314</v>
      </c>
    </row>
    <row r="141" spans="2:16" ht="15" customHeight="1">
      <c r="B141" s="246" t="s">
        <v>283</v>
      </c>
      <c r="C141" s="129">
        <v>4</v>
      </c>
      <c r="D141" s="130" t="s">
        <v>284</v>
      </c>
      <c r="E141" s="131" t="s">
        <v>16</v>
      </c>
      <c r="F141" s="132">
        <v>8</v>
      </c>
      <c r="G141" s="132">
        <v>12351</v>
      </c>
      <c r="H141" s="334">
        <f t="shared" si="4"/>
        <v>0.00011494149963547893</v>
      </c>
      <c r="J141" s="246" t="s">
        <v>1033</v>
      </c>
      <c r="K141" s="129">
        <v>4</v>
      </c>
      <c r="L141" s="130" t="s">
        <v>1034</v>
      </c>
      <c r="M141" s="131" t="s">
        <v>16</v>
      </c>
      <c r="N141" s="231">
        <v>132</v>
      </c>
      <c r="O141" s="231">
        <v>52382</v>
      </c>
      <c r="P141" s="334">
        <f t="shared" si="5"/>
        <v>0.0011691305945896158</v>
      </c>
    </row>
    <row r="142" spans="2:16" ht="15" customHeight="1">
      <c r="B142" s="246" t="s">
        <v>285</v>
      </c>
      <c r="C142" s="129">
        <v>3</v>
      </c>
      <c r="D142" s="130" t="s">
        <v>286</v>
      </c>
      <c r="E142" s="131"/>
      <c r="F142" s="132">
        <v>0</v>
      </c>
      <c r="G142" s="132">
        <v>15449627</v>
      </c>
      <c r="H142" s="334">
        <f t="shared" si="4"/>
        <v>0.14377809863078173</v>
      </c>
      <c r="J142" s="258" t="s">
        <v>111</v>
      </c>
      <c r="K142" s="125">
        <v>2</v>
      </c>
      <c r="L142" s="126" t="s">
        <v>112</v>
      </c>
      <c r="M142" s="127" t="s">
        <v>16</v>
      </c>
      <c r="N142" s="230">
        <v>546152</v>
      </c>
      <c r="O142" s="230">
        <v>12092203</v>
      </c>
      <c r="P142" s="333">
        <f t="shared" si="5"/>
        <v>0.26988974234065777</v>
      </c>
    </row>
    <row r="143" spans="2:16" ht="15" customHeight="1">
      <c r="B143" s="246" t="s">
        <v>287</v>
      </c>
      <c r="C143" s="129">
        <v>4</v>
      </c>
      <c r="D143" s="130" t="s">
        <v>288</v>
      </c>
      <c r="E143" s="131" t="s">
        <v>245</v>
      </c>
      <c r="F143" s="132">
        <v>3030774</v>
      </c>
      <c r="G143" s="132">
        <v>1391565</v>
      </c>
      <c r="H143" s="334">
        <f t="shared" si="4"/>
        <v>0.012950252444356346</v>
      </c>
      <c r="J143" s="246" t="s">
        <v>1035</v>
      </c>
      <c r="K143" s="129">
        <v>3</v>
      </c>
      <c r="L143" s="130" t="s">
        <v>1036</v>
      </c>
      <c r="M143" s="131" t="s">
        <v>16</v>
      </c>
      <c r="N143" s="231">
        <v>546152</v>
      </c>
      <c r="O143" s="231">
        <v>12092203</v>
      </c>
      <c r="P143" s="334">
        <f t="shared" si="5"/>
        <v>0.26988974234065777</v>
      </c>
    </row>
    <row r="144" spans="2:16" ht="15" customHeight="1">
      <c r="B144" s="246" t="s">
        <v>289</v>
      </c>
      <c r="C144" s="129">
        <v>4</v>
      </c>
      <c r="D144" s="130" t="s">
        <v>290</v>
      </c>
      <c r="E144" s="131" t="s">
        <v>245</v>
      </c>
      <c r="F144" s="132">
        <v>9331</v>
      </c>
      <c r="G144" s="132">
        <v>9497</v>
      </c>
      <c r="H144" s="334">
        <f t="shared" si="4"/>
        <v>8.838146077549536E-05</v>
      </c>
      <c r="J144" s="246" t="s">
        <v>1037</v>
      </c>
      <c r="K144" s="129">
        <v>4</v>
      </c>
      <c r="L144" s="130" t="s">
        <v>1038</v>
      </c>
      <c r="M144" s="131" t="s">
        <v>16</v>
      </c>
      <c r="N144" s="231">
        <v>144371</v>
      </c>
      <c r="O144" s="231">
        <v>2737857</v>
      </c>
      <c r="P144" s="334">
        <f t="shared" si="5"/>
        <v>0.06110710515656793</v>
      </c>
    </row>
    <row r="145" spans="2:16" ht="15" customHeight="1">
      <c r="B145" s="246" t="s">
        <v>291</v>
      </c>
      <c r="C145" s="129">
        <v>4</v>
      </c>
      <c r="D145" s="130" t="s">
        <v>292</v>
      </c>
      <c r="E145" s="131" t="s">
        <v>245</v>
      </c>
      <c r="F145" s="132">
        <v>2130270</v>
      </c>
      <c r="G145" s="132">
        <v>2352496</v>
      </c>
      <c r="H145" s="334">
        <f t="shared" si="4"/>
        <v>0.02189291702100766</v>
      </c>
      <c r="J145" s="246" t="s">
        <v>1039</v>
      </c>
      <c r="K145" s="129">
        <v>5</v>
      </c>
      <c r="L145" s="130" t="s">
        <v>1040</v>
      </c>
      <c r="M145" s="131" t="s">
        <v>16</v>
      </c>
      <c r="N145" s="231">
        <v>3728</v>
      </c>
      <c r="O145" s="231">
        <v>307912</v>
      </c>
      <c r="P145" s="334">
        <f t="shared" si="5"/>
        <v>0.006872386309061848</v>
      </c>
    </row>
    <row r="146" spans="2:16" ht="15" customHeight="1">
      <c r="B146" s="246" t="s">
        <v>293</v>
      </c>
      <c r="C146" s="129">
        <v>4</v>
      </c>
      <c r="D146" s="130" t="s">
        <v>294</v>
      </c>
      <c r="E146" s="131" t="s">
        <v>245</v>
      </c>
      <c r="F146" s="132">
        <v>26271672</v>
      </c>
      <c r="G146" s="132">
        <v>5500607</v>
      </c>
      <c r="H146" s="334">
        <f t="shared" si="4"/>
        <v>0.05119002651489051</v>
      </c>
      <c r="J146" s="246" t="s">
        <v>1041</v>
      </c>
      <c r="K146" s="129">
        <v>5</v>
      </c>
      <c r="L146" s="130" t="s">
        <v>1042</v>
      </c>
      <c r="M146" s="131" t="s">
        <v>16</v>
      </c>
      <c r="N146" s="231">
        <v>86851</v>
      </c>
      <c r="O146" s="231">
        <v>1754945</v>
      </c>
      <c r="P146" s="334">
        <f t="shared" si="5"/>
        <v>0.03916917817803966</v>
      </c>
    </row>
    <row r="147" spans="2:16" ht="15" customHeight="1">
      <c r="B147" s="246" t="s">
        <v>295</v>
      </c>
      <c r="C147" s="129">
        <v>4</v>
      </c>
      <c r="D147" s="130" t="s">
        <v>296</v>
      </c>
      <c r="E147" s="131" t="s">
        <v>33</v>
      </c>
      <c r="F147" s="132">
        <v>2548856</v>
      </c>
      <c r="G147" s="132">
        <v>4735199</v>
      </c>
      <c r="H147" s="334">
        <f t="shared" si="4"/>
        <v>0.04406694795015951</v>
      </c>
      <c r="J147" s="246" t="s">
        <v>1045</v>
      </c>
      <c r="K147" s="129">
        <v>4</v>
      </c>
      <c r="L147" s="130" t="s">
        <v>1046</v>
      </c>
      <c r="M147" s="131" t="s">
        <v>16</v>
      </c>
      <c r="N147" s="231">
        <v>251372</v>
      </c>
      <c r="O147" s="231">
        <v>4161272</v>
      </c>
      <c r="P147" s="334">
        <f t="shared" si="5"/>
        <v>0.09287675933735098</v>
      </c>
    </row>
    <row r="148" spans="2:16" ht="15" customHeight="1">
      <c r="B148" s="246" t="s">
        <v>297</v>
      </c>
      <c r="C148" s="129">
        <v>3</v>
      </c>
      <c r="D148" s="130" t="s">
        <v>298</v>
      </c>
      <c r="E148" s="131"/>
      <c r="F148" s="132">
        <v>0</v>
      </c>
      <c r="G148" s="132">
        <v>24489406</v>
      </c>
      <c r="H148" s="334">
        <f t="shared" si="4"/>
        <v>0.22790454625715287</v>
      </c>
      <c r="J148" s="246" t="s">
        <v>1047</v>
      </c>
      <c r="K148" s="129">
        <v>4</v>
      </c>
      <c r="L148" s="130" t="s">
        <v>1048</v>
      </c>
      <c r="M148" s="131" t="s">
        <v>16</v>
      </c>
      <c r="N148" s="231">
        <v>18678</v>
      </c>
      <c r="O148" s="231">
        <v>212913</v>
      </c>
      <c r="P148" s="334">
        <f t="shared" si="5"/>
        <v>0.004752073274900898</v>
      </c>
    </row>
    <row r="149" spans="2:16" ht="15" customHeight="1">
      <c r="B149" s="246" t="s">
        <v>299</v>
      </c>
      <c r="C149" s="129">
        <v>4</v>
      </c>
      <c r="D149" s="130" t="s">
        <v>300</v>
      </c>
      <c r="E149" s="131" t="s">
        <v>16</v>
      </c>
      <c r="F149" s="132">
        <v>258</v>
      </c>
      <c r="G149" s="132">
        <v>807095</v>
      </c>
      <c r="H149" s="334">
        <f t="shared" si="4"/>
        <v>0.007511028228345628</v>
      </c>
      <c r="J149" s="246" t="s">
        <v>1049</v>
      </c>
      <c r="K149" s="129">
        <v>4</v>
      </c>
      <c r="L149" s="130" t="s">
        <v>1050</v>
      </c>
      <c r="M149" s="131" t="s">
        <v>16</v>
      </c>
      <c r="N149" s="231">
        <v>22186</v>
      </c>
      <c r="O149" s="231">
        <v>797742</v>
      </c>
      <c r="P149" s="334">
        <f t="shared" si="5"/>
        <v>0.01780505858480221</v>
      </c>
    </row>
    <row r="150" spans="2:16" ht="15" customHeight="1">
      <c r="B150" s="246" t="s">
        <v>301</v>
      </c>
      <c r="C150" s="129">
        <v>5</v>
      </c>
      <c r="D150" s="130" t="s">
        <v>302</v>
      </c>
      <c r="E150" s="131" t="s">
        <v>16</v>
      </c>
      <c r="F150" s="132">
        <v>4</v>
      </c>
      <c r="G150" s="132">
        <v>37398</v>
      </c>
      <c r="H150" s="334">
        <f t="shared" si="4"/>
        <v>0.0003480351553208356</v>
      </c>
      <c r="J150" s="246" t="s">
        <v>1051</v>
      </c>
      <c r="K150" s="129">
        <v>4</v>
      </c>
      <c r="L150" s="130" t="s">
        <v>1052</v>
      </c>
      <c r="M150" s="131" t="s">
        <v>16</v>
      </c>
      <c r="N150" s="231">
        <v>1920</v>
      </c>
      <c r="O150" s="231">
        <v>85232</v>
      </c>
      <c r="P150" s="334">
        <f t="shared" si="5"/>
        <v>0.0019023202405036488</v>
      </c>
    </row>
    <row r="151" spans="2:16" ht="15" customHeight="1">
      <c r="B151" s="246" t="s">
        <v>303</v>
      </c>
      <c r="C151" s="129">
        <v>4</v>
      </c>
      <c r="D151" s="130" t="s">
        <v>304</v>
      </c>
      <c r="E151" s="131" t="s">
        <v>13</v>
      </c>
      <c r="F151" s="132">
        <v>1069970</v>
      </c>
      <c r="G151" s="132">
        <v>31681</v>
      </c>
      <c r="H151" s="334">
        <f t="shared" si="4"/>
        <v>0.00029483132134657984</v>
      </c>
      <c r="J151" s="258" t="s">
        <v>115</v>
      </c>
      <c r="K151" s="125">
        <v>2</v>
      </c>
      <c r="L151" s="126" t="s">
        <v>116</v>
      </c>
      <c r="M151" s="127" t="s">
        <v>16</v>
      </c>
      <c r="N151" s="230">
        <v>838651</v>
      </c>
      <c r="O151" s="230">
        <v>24518167</v>
      </c>
      <c r="P151" s="333">
        <f t="shared" si="5"/>
        <v>0.5472288030803996</v>
      </c>
    </row>
    <row r="152" spans="2:16" ht="15" customHeight="1">
      <c r="B152" s="246" t="s">
        <v>305</v>
      </c>
      <c r="C152" s="129">
        <v>4</v>
      </c>
      <c r="D152" s="130" t="s">
        <v>306</v>
      </c>
      <c r="E152" s="131" t="s">
        <v>13</v>
      </c>
      <c r="F152" s="132">
        <v>30988</v>
      </c>
      <c r="G152" s="132">
        <v>75243</v>
      </c>
      <c r="H152" s="334">
        <f t="shared" si="4"/>
        <v>0.0007002302046046749</v>
      </c>
      <c r="J152" s="246" t="s">
        <v>117</v>
      </c>
      <c r="K152" s="129">
        <v>3</v>
      </c>
      <c r="L152" s="130" t="s">
        <v>1053</v>
      </c>
      <c r="M152" s="131" t="s">
        <v>16</v>
      </c>
      <c r="N152" s="231">
        <v>776497</v>
      </c>
      <c r="O152" s="231">
        <v>4752930</v>
      </c>
      <c r="P152" s="334">
        <f t="shared" si="5"/>
        <v>0.10608216328018827</v>
      </c>
    </row>
    <row r="153" spans="2:16" ht="15" customHeight="1">
      <c r="B153" s="246" t="s">
        <v>307</v>
      </c>
      <c r="C153" s="129">
        <v>4</v>
      </c>
      <c r="D153" s="130" t="s">
        <v>308</v>
      </c>
      <c r="E153" s="131" t="s">
        <v>245</v>
      </c>
      <c r="F153" s="132">
        <v>377939</v>
      </c>
      <c r="G153" s="132">
        <v>443129</v>
      </c>
      <c r="H153" s="334">
        <f t="shared" si="4"/>
        <v>0.0041238694674091275</v>
      </c>
      <c r="J153" s="246" t="s">
        <v>1054</v>
      </c>
      <c r="K153" s="129">
        <v>3</v>
      </c>
      <c r="L153" s="130" t="s">
        <v>1055</v>
      </c>
      <c r="M153" s="131" t="s">
        <v>16</v>
      </c>
      <c r="N153" s="231">
        <v>7492</v>
      </c>
      <c r="O153" s="231">
        <v>925188</v>
      </c>
      <c r="P153" s="334">
        <f t="shared" si="5"/>
        <v>0.020649566579114532</v>
      </c>
    </row>
    <row r="154" spans="2:16" ht="15" customHeight="1">
      <c r="B154" s="246" t="s">
        <v>309</v>
      </c>
      <c r="C154" s="129">
        <v>5</v>
      </c>
      <c r="D154" s="130" t="s">
        <v>310</v>
      </c>
      <c r="E154" s="131" t="s">
        <v>245</v>
      </c>
      <c r="F154" s="132">
        <v>377939</v>
      </c>
      <c r="G154" s="132">
        <v>443129</v>
      </c>
      <c r="H154" s="334">
        <f t="shared" si="4"/>
        <v>0.0041238694674091275</v>
      </c>
      <c r="J154" s="246" t="s">
        <v>1056</v>
      </c>
      <c r="K154" s="129">
        <v>3</v>
      </c>
      <c r="L154" s="130" t="s">
        <v>1057</v>
      </c>
      <c r="M154" s="131" t="s">
        <v>16</v>
      </c>
      <c r="N154" s="231">
        <v>19260</v>
      </c>
      <c r="O154" s="231">
        <v>4279932</v>
      </c>
      <c r="P154" s="334">
        <f t="shared" si="5"/>
        <v>0.09552516979044563</v>
      </c>
    </row>
    <row r="155" spans="2:16" ht="15" customHeight="1">
      <c r="B155" s="246" t="s">
        <v>311</v>
      </c>
      <c r="C155" s="129">
        <v>4</v>
      </c>
      <c r="D155" s="130" t="s">
        <v>312</v>
      </c>
      <c r="E155" s="131" t="s">
        <v>16</v>
      </c>
      <c r="F155" s="132">
        <v>13496</v>
      </c>
      <c r="G155" s="132">
        <v>23132258</v>
      </c>
      <c r="H155" s="334">
        <f t="shared" si="4"/>
        <v>0.21527458703544688</v>
      </c>
      <c r="J155" s="246" t="s">
        <v>1058</v>
      </c>
      <c r="K155" s="129">
        <v>4</v>
      </c>
      <c r="L155" s="130" t="s">
        <v>1059</v>
      </c>
      <c r="M155" s="131" t="s">
        <v>16</v>
      </c>
      <c r="N155" s="231">
        <v>397</v>
      </c>
      <c r="O155" s="231">
        <v>24383</v>
      </c>
      <c r="P155" s="334">
        <f t="shared" si="5"/>
        <v>0.0005442119676201481</v>
      </c>
    </row>
    <row r="156" spans="2:16" ht="15" customHeight="1">
      <c r="B156" s="246" t="s">
        <v>313</v>
      </c>
      <c r="C156" s="129">
        <v>5</v>
      </c>
      <c r="D156" s="130" t="s">
        <v>314</v>
      </c>
      <c r="E156" s="131" t="s">
        <v>16</v>
      </c>
      <c r="F156" s="132">
        <v>71</v>
      </c>
      <c r="G156" s="132">
        <v>93991</v>
      </c>
      <c r="H156" s="334">
        <f t="shared" si="4"/>
        <v>0.0008747037885384421</v>
      </c>
      <c r="J156" s="246" t="s">
        <v>1060</v>
      </c>
      <c r="K156" s="129">
        <v>4</v>
      </c>
      <c r="L156" s="130" t="s">
        <v>1061</v>
      </c>
      <c r="M156" s="131" t="s">
        <v>16</v>
      </c>
      <c r="N156" s="231">
        <v>3544</v>
      </c>
      <c r="O156" s="231">
        <v>147854</v>
      </c>
      <c r="P156" s="334">
        <f t="shared" si="5"/>
        <v>0.003300000666878948</v>
      </c>
    </row>
    <row r="157" spans="2:16" ht="15" customHeight="1">
      <c r="B157" s="246" t="s">
        <v>315</v>
      </c>
      <c r="C157" s="129">
        <v>5</v>
      </c>
      <c r="D157" s="130" t="s">
        <v>316</v>
      </c>
      <c r="E157" s="131" t="s">
        <v>33</v>
      </c>
      <c r="F157" s="132">
        <v>213685</v>
      </c>
      <c r="G157" s="132">
        <v>261163</v>
      </c>
      <c r="H157" s="334">
        <f t="shared" si="4"/>
        <v>0.002430448293198978</v>
      </c>
      <c r="J157" s="246" t="s">
        <v>1062</v>
      </c>
      <c r="K157" s="129">
        <v>4</v>
      </c>
      <c r="L157" s="130" t="s">
        <v>1063</v>
      </c>
      <c r="M157" s="131" t="s">
        <v>16</v>
      </c>
      <c r="N157" s="231">
        <v>2577</v>
      </c>
      <c r="O157" s="231">
        <v>2429783</v>
      </c>
      <c r="P157" s="334">
        <f t="shared" si="5"/>
        <v>0.05423110311774541</v>
      </c>
    </row>
    <row r="158" spans="2:16" ht="15" customHeight="1">
      <c r="B158" s="258" t="s">
        <v>317</v>
      </c>
      <c r="C158" s="125">
        <v>2</v>
      </c>
      <c r="D158" s="126" t="s">
        <v>318</v>
      </c>
      <c r="E158" s="127"/>
      <c r="F158" s="128">
        <v>0</v>
      </c>
      <c r="G158" s="128">
        <v>172463870</v>
      </c>
      <c r="H158" s="333">
        <f t="shared" si="4"/>
        <v>1.6049919723697095</v>
      </c>
      <c r="J158" s="246" t="s">
        <v>1064</v>
      </c>
      <c r="K158" s="129">
        <v>4</v>
      </c>
      <c r="L158" s="130" t="s">
        <v>1065</v>
      </c>
      <c r="M158" s="131" t="s">
        <v>16</v>
      </c>
      <c r="N158" s="231">
        <v>412</v>
      </c>
      <c r="O158" s="231">
        <v>33809</v>
      </c>
      <c r="P158" s="334">
        <f t="shared" si="5"/>
        <v>0.0007545938733244305</v>
      </c>
    </row>
    <row r="159" spans="2:16" ht="15" customHeight="1">
      <c r="B159" s="246" t="s">
        <v>319</v>
      </c>
      <c r="C159" s="129">
        <v>3</v>
      </c>
      <c r="D159" s="130" t="s">
        <v>320</v>
      </c>
      <c r="E159" s="131" t="s">
        <v>16</v>
      </c>
      <c r="F159" s="132">
        <v>90</v>
      </c>
      <c r="G159" s="132">
        <v>10671</v>
      </c>
      <c r="H159" s="334">
        <f t="shared" si="4"/>
        <v>9.930699883492798E-05</v>
      </c>
      <c r="J159" s="246" t="s">
        <v>1066</v>
      </c>
      <c r="K159" s="129">
        <v>4</v>
      </c>
      <c r="L159" s="130" t="s">
        <v>1067</v>
      </c>
      <c r="M159" s="131" t="s">
        <v>16</v>
      </c>
      <c r="N159" s="231">
        <v>3680</v>
      </c>
      <c r="O159" s="231">
        <v>126389</v>
      </c>
      <c r="P159" s="334">
        <f t="shared" si="5"/>
        <v>0.0028209164735899152</v>
      </c>
    </row>
    <row r="160" spans="2:16" ht="15" customHeight="1">
      <c r="B160" s="246" t="s">
        <v>321</v>
      </c>
      <c r="C160" s="129">
        <v>3</v>
      </c>
      <c r="D160" s="130" t="s">
        <v>322</v>
      </c>
      <c r="E160" s="131" t="s">
        <v>245</v>
      </c>
      <c r="F160" s="132">
        <v>1333288</v>
      </c>
      <c r="G160" s="132">
        <v>3572919</v>
      </c>
      <c r="H160" s="334">
        <f t="shared" si="4"/>
        <v>0.03325047914631169</v>
      </c>
      <c r="J160" s="246" t="s">
        <v>1068</v>
      </c>
      <c r="K160" s="129">
        <v>3</v>
      </c>
      <c r="L160" s="130" t="s">
        <v>1069</v>
      </c>
      <c r="M160" s="131" t="s">
        <v>16</v>
      </c>
      <c r="N160" s="231">
        <v>33209</v>
      </c>
      <c r="O160" s="231">
        <v>12952618</v>
      </c>
      <c r="P160" s="334">
        <f t="shared" si="5"/>
        <v>0.28909361963713026</v>
      </c>
    </row>
    <row r="161" spans="2:16" ht="15" customHeight="1">
      <c r="B161" s="246" t="s">
        <v>323</v>
      </c>
      <c r="C161" s="129">
        <v>3</v>
      </c>
      <c r="D161" s="130" t="s">
        <v>324</v>
      </c>
      <c r="E161" s="131"/>
      <c r="F161" s="132">
        <v>0</v>
      </c>
      <c r="G161" s="132">
        <v>60765457</v>
      </c>
      <c r="H161" s="334">
        <f t="shared" si="4"/>
        <v>0.5654985631621091</v>
      </c>
      <c r="J161" s="246" t="s">
        <v>1070</v>
      </c>
      <c r="K161" s="129">
        <v>4</v>
      </c>
      <c r="L161" s="130" t="s">
        <v>1071</v>
      </c>
      <c r="M161" s="131" t="s">
        <v>16</v>
      </c>
      <c r="N161" s="231">
        <v>460</v>
      </c>
      <c r="O161" s="231">
        <v>16989</v>
      </c>
      <c r="P161" s="334">
        <f t="shared" si="5"/>
        <v>0.00037918291916083733</v>
      </c>
    </row>
    <row r="162" spans="2:16" ht="15" customHeight="1">
      <c r="B162" s="246" t="s">
        <v>325</v>
      </c>
      <c r="C162" s="129">
        <v>4</v>
      </c>
      <c r="D162" s="130" t="s">
        <v>326</v>
      </c>
      <c r="E162" s="131" t="s">
        <v>245</v>
      </c>
      <c r="F162" s="132">
        <v>38650176</v>
      </c>
      <c r="G162" s="132">
        <v>29148913</v>
      </c>
      <c r="H162" s="334">
        <f t="shared" si="4"/>
        <v>0.27126708549624373</v>
      </c>
      <c r="J162" s="246" t="s">
        <v>1072</v>
      </c>
      <c r="K162" s="129">
        <v>4</v>
      </c>
      <c r="L162" s="130" t="s">
        <v>1073</v>
      </c>
      <c r="M162" s="131" t="s">
        <v>16</v>
      </c>
      <c r="N162" s="231">
        <v>16407</v>
      </c>
      <c r="O162" s="231">
        <v>8281957</v>
      </c>
      <c r="P162" s="334">
        <f t="shared" si="5"/>
        <v>0.18484764445373658</v>
      </c>
    </row>
    <row r="163" spans="2:16" ht="15" customHeight="1">
      <c r="B163" s="246" t="s">
        <v>327</v>
      </c>
      <c r="C163" s="129">
        <v>5</v>
      </c>
      <c r="D163" s="130" t="s">
        <v>328</v>
      </c>
      <c r="E163" s="131" t="s">
        <v>245</v>
      </c>
      <c r="F163" s="132">
        <v>34175648</v>
      </c>
      <c r="G163" s="132">
        <v>24402481</v>
      </c>
      <c r="H163" s="334">
        <f t="shared" si="4"/>
        <v>0.22709560043448151</v>
      </c>
      <c r="J163" s="246" t="s">
        <v>1074</v>
      </c>
      <c r="K163" s="129">
        <v>4</v>
      </c>
      <c r="L163" s="130" t="s">
        <v>1075</v>
      </c>
      <c r="M163" s="131" t="s">
        <v>16</v>
      </c>
      <c r="N163" s="231">
        <v>3237</v>
      </c>
      <c r="O163" s="231">
        <v>1354832</v>
      </c>
      <c r="P163" s="334">
        <f t="shared" si="5"/>
        <v>0.03023892829080673</v>
      </c>
    </row>
    <row r="164" spans="2:16" ht="15" customHeight="1">
      <c r="B164" s="246" t="s">
        <v>329</v>
      </c>
      <c r="C164" s="129">
        <v>5</v>
      </c>
      <c r="D164" s="130" t="s">
        <v>330</v>
      </c>
      <c r="E164" s="131" t="s">
        <v>245</v>
      </c>
      <c r="F164" s="132">
        <v>4474488</v>
      </c>
      <c r="G164" s="132">
        <v>4744299</v>
      </c>
      <c r="H164" s="334">
        <f t="shared" si="4"/>
        <v>0.04415163482949583</v>
      </c>
      <c r="J164" s="246" t="s">
        <v>1076</v>
      </c>
      <c r="K164" s="129">
        <v>4</v>
      </c>
      <c r="L164" s="130" t="s">
        <v>1077</v>
      </c>
      <c r="M164" s="131" t="s">
        <v>16</v>
      </c>
      <c r="N164" s="231">
        <v>10433</v>
      </c>
      <c r="O164" s="231">
        <v>2028505</v>
      </c>
      <c r="P164" s="334">
        <f t="shared" si="5"/>
        <v>0.045274851223282966</v>
      </c>
    </row>
    <row r="165" spans="2:16" ht="15" customHeight="1">
      <c r="B165" s="246" t="s">
        <v>331</v>
      </c>
      <c r="C165" s="129">
        <v>4</v>
      </c>
      <c r="D165" s="130" t="s">
        <v>332</v>
      </c>
      <c r="E165" s="131" t="s">
        <v>33</v>
      </c>
      <c r="F165" s="132">
        <v>871657</v>
      </c>
      <c r="G165" s="132">
        <v>4854420</v>
      </c>
      <c r="H165" s="334">
        <f t="shared" si="4"/>
        <v>0.045176448438220516</v>
      </c>
      <c r="J165" s="258" t="s">
        <v>119</v>
      </c>
      <c r="K165" s="125">
        <v>2</v>
      </c>
      <c r="L165" s="126" t="s">
        <v>120</v>
      </c>
      <c r="M165" s="127"/>
      <c r="N165" s="230">
        <v>0</v>
      </c>
      <c r="O165" s="230">
        <v>10285330</v>
      </c>
      <c r="P165" s="333">
        <f t="shared" si="5"/>
        <v>0.2295615665390862</v>
      </c>
    </row>
    <row r="166" spans="2:16" ht="15" customHeight="1">
      <c r="B166" s="246" t="s">
        <v>333</v>
      </c>
      <c r="C166" s="129">
        <v>4</v>
      </c>
      <c r="D166" s="130" t="s">
        <v>334</v>
      </c>
      <c r="E166" s="131" t="s">
        <v>33</v>
      </c>
      <c r="F166" s="132">
        <v>2416503</v>
      </c>
      <c r="G166" s="132">
        <v>2103309</v>
      </c>
      <c r="H166" s="334">
        <f t="shared" si="4"/>
        <v>0.019573920383515464</v>
      </c>
      <c r="J166" s="246" t="s">
        <v>121</v>
      </c>
      <c r="K166" s="129">
        <v>3</v>
      </c>
      <c r="L166" s="130" t="s">
        <v>1078</v>
      </c>
      <c r="M166" s="131" t="s">
        <v>16</v>
      </c>
      <c r="N166" s="231">
        <v>3302</v>
      </c>
      <c r="O166" s="231">
        <v>732479</v>
      </c>
      <c r="P166" s="334">
        <f t="shared" si="5"/>
        <v>0.01634843283560015</v>
      </c>
    </row>
    <row r="167" spans="2:16" ht="15" customHeight="1">
      <c r="B167" s="246" t="s">
        <v>335</v>
      </c>
      <c r="C167" s="129">
        <v>5</v>
      </c>
      <c r="D167" s="130" t="s">
        <v>336</v>
      </c>
      <c r="E167" s="131" t="s">
        <v>33</v>
      </c>
      <c r="F167" s="132">
        <v>576781</v>
      </c>
      <c r="G167" s="132">
        <v>428319</v>
      </c>
      <c r="H167" s="334">
        <f t="shared" si="4"/>
        <v>0.00398604389785189</v>
      </c>
      <c r="J167" s="246" t="s">
        <v>1079</v>
      </c>
      <c r="K167" s="129">
        <v>4</v>
      </c>
      <c r="L167" s="130" t="s">
        <v>1080</v>
      </c>
      <c r="M167" s="131" t="s">
        <v>16</v>
      </c>
      <c r="N167" s="231">
        <v>456</v>
      </c>
      <c r="O167" s="231">
        <v>117410</v>
      </c>
      <c r="P167" s="334">
        <f t="shared" si="5"/>
        <v>0.0026205113037067462</v>
      </c>
    </row>
    <row r="168" spans="2:16" ht="15" customHeight="1">
      <c r="B168" s="246" t="s">
        <v>337</v>
      </c>
      <c r="C168" s="129">
        <v>5</v>
      </c>
      <c r="D168" s="130" t="s">
        <v>338</v>
      </c>
      <c r="E168" s="131" t="s">
        <v>33</v>
      </c>
      <c r="F168" s="132">
        <v>3350</v>
      </c>
      <c r="G168" s="132">
        <v>4567</v>
      </c>
      <c r="H168" s="334">
        <f t="shared" si="4"/>
        <v>4.2501645926259594E-05</v>
      </c>
      <c r="J168" s="246" t="s">
        <v>1081</v>
      </c>
      <c r="K168" s="129">
        <v>3</v>
      </c>
      <c r="L168" s="130" t="s">
        <v>1082</v>
      </c>
      <c r="M168" s="131"/>
      <c r="N168" s="231">
        <v>0</v>
      </c>
      <c r="O168" s="231">
        <v>9536706</v>
      </c>
      <c r="P168" s="334">
        <f t="shared" si="5"/>
        <v>0.21285278828999188</v>
      </c>
    </row>
    <row r="169" spans="2:16" ht="15" customHeight="1">
      <c r="B169" s="246" t="s">
        <v>339</v>
      </c>
      <c r="C169" s="129">
        <v>3</v>
      </c>
      <c r="D169" s="130" t="s">
        <v>340</v>
      </c>
      <c r="E169" s="131" t="s">
        <v>16</v>
      </c>
      <c r="F169" s="132">
        <v>7629</v>
      </c>
      <c r="G169" s="132">
        <v>5361533</v>
      </c>
      <c r="H169" s="334">
        <f t="shared" si="4"/>
        <v>0.0498957690361192</v>
      </c>
      <c r="J169" s="246" t="s">
        <v>1083</v>
      </c>
      <c r="K169" s="129">
        <v>4</v>
      </c>
      <c r="L169" s="130" t="s">
        <v>1084</v>
      </c>
      <c r="M169" s="131" t="s">
        <v>16</v>
      </c>
      <c r="N169" s="231">
        <v>1065</v>
      </c>
      <c r="O169" s="231">
        <v>817214</v>
      </c>
      <c r="P169" s="334">
        <f t="shared" si="5"/>
        <v>0.01823966037430717</v>
      </c>
    </row>
    <row r="170" spans="2:16" ht="15" customHeight="1">
      <c r="B170" s="246" t="s">
        <v>341</v>
      </c>
      <c r="C170" s="129">
        <v>4</v>
      </c>
      <c r="D170" s="130" t="s">
        <v>342</v>
      </c>
      <c r="E170" s="131" t="s">
        <v>16</v>
      </c>
      <c r="F170" s="132">
        <v>5009</v>
      </c>
      <c r="G170" s="132">
        <v>3466093</v>
      </c>
      <c r="H170" s="334">
        <f t="shared" si="4"/>
        <v>0.03225632963290714</v>
      </c>
      <c r="J170" s="246" t="s">
        <v>1085</v>
      </c>
      <c r="K170" s="129">
        <v>4</v>
      </c>
      <c r="L170" s="130" t="s">
        <v>1086</v>
      </c>
      <c r="M170" s="131" t="s">
        <v>16</v>
      </c>
      <c r="N170" s="231">
        <v>1098</v>
      </c>
      <c r="O170" s="231">
        <v>519951</v>
      </c>
      <c r="P170" s="334">
        <f t="shared" si="5"/>
        <v>0.011604952498710727</v>
      </c>
    </row>
    <row r="171" spans="2:16" ht="15" customHeight="1">
      <c r="B171" s="246" t="s">
        <v>343</v>
      </c>
      <c r="C171" s="129">
        <v>4</v>
      </c>
      <c r="D171" s="130" t="s">
        <v>344</v>
      </c>
      <c r="E171" s="131" t="s">
        <v>16</v>
      </c>
      <c r="F171" s="132">
        <v>2618</v>
      </c>
      <c r="G171" s="132">
        <v>1895440</v>
      </c>
      <c r="H171" s="334">
        <f t="shared" si="4"/>
        <v>0.01763943940321206</v>
      </c>
      <c r="J171" s="247" t="s">
        <v>123</v>
      </c>
      <c r="K171" s="118">
        <v>1</v>
      </c>
      <c r="L171" s="119" t="s">
        <v>124</v>
      </c>
      <c r="M171" s="120"/>
      <c r="N171" s="229">
        <v>0</v>
      </c>
      <c r="O171" s="229">
        <v>627275145</v>
      </c>
      <c r="P171" s="122">
        <f t="shared" si="5"/>
        <v>14.000354382137708</v>
      </c>
    </row>
    <row r="172" spans="2:16" ht="15" customHeight="1">
      <c r="B172" s="246" t="s">
        <v>345</v>
      </c>
      <c r="C172" s="129">
        <v>3</v>
      </c>
      <c r="D172" s="130" t="s">
        <v>346</v>
      </c>
      <c r="E172" s="131" t="s">
        <v>347</v>
      </c>
      <c r="F172" s="132">
        <v>2384</v>
      </c>
      <c r="G172" s="132">
        <v>1364</v>
      </c>
      <c r="H172" s="334">
        <f t="shared" si="4"/>
        <v>1.2693725649971117E-05</v>
      </c>
      <c r="J172" s="258" t="s">
        <v>125</v>
      </c>
      <c r="K172" s="125">
        <v>2</v>
      </c>
      <c r="L172" s="126" t="s">
        <v>1087</v>
      </c>
      <c r="M172" s="127" t="s">
        <v>16</v>
      </c>
      <c r="N172" s="230">
        <v>801072</v>
      </c>
      <c r="O172" s="230">
        <v>13553191</v>
      </c>
      <c r="P172" s="333">
        <f t="shared" si="5"/>
        <v>0.30249800031340207</v>
      </c>
    </row>
    <row r="173" spans="2:16" ht="15" customHeight="1">
      <c r="B173" s="258" t="s">
        <v>348</v>
      </c>
      <c r="C173" s="125">
        <v>2</v>
      </c>
      <c r="D173" s="126" t="s">
        <v>349</v>
      </c>
      <c r="E173" s="127" t="s">
        <v>16</v>
      </c>
      <c r="F173" s="128">
        <v>2588303</v>
      </c>
      <c r="G173" s="128">
        <v>234637618</v>
      </c>
      <c r="H173" s="333">
        <f t="shared" si="4"/>
        <v>2.1835964443216453</v>
      </c>
      <c r="J173" s="246" t="s">
        <v>127</v>
      </c>
      <c r="K173" s="129">
        <v>3</v>
      </c>
      <c r="L173" s="130" t="s">
        <v>1088</v>
      </c>
      <c r="M173" s="131" t="s">
        <v>16</v>
      </c>
      <c r="N173" s="231">
        <v>443824</v>
      </c>
      <c r="O173" s="231">
        <v>5080221</v>
      </c>
      <c r="P173" s="334">
        <f t="shared" si="5"/>
        <v>0.11338707568204062</v>
      </c>
    </row>
    <row r="174" spans="2:16" ht="15" customHeight="1">
      <c r="B174" s="246" t="s">
        <v>350</v>
      </c>
      <c r="C174" s="129">
        <v>3</v>
      </c>
      <c r="D174" s="130" t="s">
        <v>351</v>
      </c>
      <c r="E174" s="131" t="s">
        <v>16</v>
      </c>
      <c r="F174" s="132">
        <v>35907</v>
      </c>
      <c r="G174" s="132">
        <v>8235527</v>
      </c>
      <c r="H174" s="334">
        <f t="shared" si="4"/>
        <v>0.07664187706813026</v>
      </c>
      <c r="J174" s="246" t="s">
        <v>1089</v>
      </c>
      <c r="K174" s="129">
        <v>4</v>
      </c>
      <c r="L174" s="130" t="s">
        <v>1090</v>
      </c>
      <c r="M174" s="131" t="s">
        <v>16</v>
      </c>
      <c r="N174" s="231">
        <v>232129</v>
      </c>
      <c r="O174" s="231">
        <v>2865862</v>
      </c>
      <c r="P174" s="334">
        <f t="shared" si="5"/>
        <v>0.06396408965048653</v>
      </c>
    </row>
    <row r="175" spans="2:16" ht="15" customHeight="1">
      <c r="B175" s="246" t="s">
        <v>352</v>
      </c>
      <c r="C175" s="129">
        <v>4</v>
      </c>
      <c r="D175" s="130" t="s">
        <v>353</v>
      </c>
      <c r="E175" s="131" t="s">
        <v>16</v>
      </c>
      <c r="F175" s="132">
        <v>4249</v>
      </c>
      <c r="G175" s="132">
        <v>971387</v>
      </c>
      <c r="H175" s="334">
        <f t="shared" si="4"/>
        <v>0.009039970731633791</v>
      </c>
      <c r="J175" s="246" t="s">
        <v>1091</v>
      </c>
      <c r="K175" s="129">
        <v>4</v>
      </c>
      <c r="L175" s="130" t="s">
        <v>1092</v>
      </c>
      <c r="M175" s="131" t="s">
        <v>16</v>
      </c>
      <c r="N175" s="231">
        <v>184195</v>
      </c>
      <c r="O175" s="231">
        <v>2003445</v>
      </c>
      <c r="P175" s="334">
        <f t="shared" si="5"/>
        <v>0.04471552907635433</v>
      </c>
    </row>
    <row r="176" spans="2:16" ht="15" customHeight="1">
      <c r="B176" s="246" t="s">
        <v>354</v>
      </c>
      <c r="C176" s="129">
        <v>3</v>
      </c>
      <c r="D176" s="130" t="s">
        <v>355</v>
      </c>
      <c r="E176" s="131" t="s">
        <v>16</v>
      </c>
      <c r="F176" s="132">
        <v>170859</v>
      </c>
      <c r="G176" s="132">
        <v>5740436</v>
      </c>
      <c r="H176" s="334">
        <f t="shared" si="4"/>
        <v>0.05342193526042345</v>
      </c>
      <c r="J176" s="246" t="s">
        <v>1093</v>
      </c>
      <c r="K176" s="129">
        <v>5</v>
      </c>
      <c r="L176" s="130" t="s">
        <v>1094</v>
      </c>
      <c r="M176" s="131" t="s">
        <v>16</v>
      </c>
      <c r="N176" s="231">
        <v>154022</v>
      </c>
      <c r="O176" s="231">
        <v>1665948</v>
      </c>
      <c r="P176" s="334">
        <f t="shared" si="5"/>
        <v>0.03718282569957965</v>
      </c>
    </row>
    <row r="177" spans="2:16" ht="15" customHeight="1">
      <c r="B177" s="246" t="s">
        <v>356</v>
      </c>
      <c r="C177" s="129">
        <v>4</v>
      </c>
      <c r="D177" s="130" t="s">
        <v>357</v>
      </c>
      <c r="E177" s="131" t="s">
        <v>16</v>
      </c>
      <c r="F177" s="132">
        <v>83063</v>
      </c>
      <c r="G177" s="132">
        <v>2724649</v>
      </c>
      <c r="H177" s="334">
        <f t="shared" si="4"/>
        <v>0.025356266054595417</v>
      </c>
      <c r="J177" s="246" t="s">
        <v>1095</v>
      </c>
      <c r="K177" s="129">
        <v>5</v>
      </c>
      <c r="L177" s="130" t="s">
        <v>1096</v>
      </c>
      <c r="M177" s="131" t="s">
        <v>16</v>
      </c>
      <c r="N177" s="231">
        <v>30173</v>
      </c>
      <c r="O177" s="231">
        <v>337497</v>
      </c>
      <c r="P177" s="334">
        <f t="shared" si="5"/>
        <v>0.007532703376774685</v>
      </c>
    </row>
    <row r="178" spans="2:16" ht="15" customHeight="1">
      <c r="B178" s="246" t="s">
        <v>358</v>
      </c>
      <c r="C178" s="129">
        <v>3</v>
      </c>
      <c r="D178" s="130" t="s">
        <v>359</v>
      </c>
      <c r="E178" s="131" t="s">
        <v>16</v>
      </c>
      <c r="F178" s="132">
        <v>398166</v>
      </c>
      <c r="G178" s="132">
        <v>58071963</v>
      </c>
      <c r="H178" s="334">
        <f t="shared" si="4"/>
        <v>0.5404322333411096</v>
      </c>
      <c r="J178" s="246" t="s">
        <v>1097</v>
      </c>
      <c r="K178" s="129">
        <v>4</v>
      </c>
      <c r="L178" s="130" t="s">
        <v>1098</v>
      </c>
      <c r="M178" s="131" t="s">
        <v>16</v>
      </c>
      <c r="N178" s="231">
        <v>27500</v>
      </c>
      <c r="O178" s="231">
        <v>210914</v>
      </c>
      <c r="P178" s="334">
        <f t="shared" si="5"/>
        <v>0.004707456955199767</v>
      </c>
    </row>
    <row r="179" spans="2:16" ht="15" customHeight="1">
      <c r="B179" s="246" t="s">
        <v>360</v>
      </c>
      <c r="C179" s="129">
        <v>4</v>
      </c>
      <c r="D179" s="130" t="s">
        <v>361</v>
      </c>
      <c r="E179" s="131" t="s">
        <v>16</v>
      </c>
      <c r="F179" s="132">
        <v>361913</v>
      </c>
      <c r="G179" s="132">
        <v>50535420</v>
      </c>
      <c r="H179" s="334">
        <f t="shared" si="4"/>
        <v>0.4702952764560581</v>
      </c>
      <c r="J179" s="258" t="s">
        <v>129</v>
      </c>
      <c r="K179" s="125">
        <v>2</v>
      </c>
      <c r="L179" s="126" t="s">
        <v>130</v>
      </c>
      <c r="M179" s="127"/>
      <c r="N179" s="230">
        <v>0</v>
      </c>
      <c r="O179" s="230">
        <v>292179179</v>
      </c>
      <c r="P179" s="333">
        <f t="shared" si="5"/>
        <v>6.521240450364166</v>
      </c>
    </row>
    <row r="180" spans="2:16" ht="15" customHeight="1">
      <c r="B180" s="246" t="s">
        <v>362</v>
      </c>
      <c r="C180" s="129">
        <v>4</v>
      </c>
      <c r="D180" s="130" t="s">
        <v>363</v>
      </c>
      <c r="E180" s="131" t="s">
        <v>16</v>
      </c>
      <c r="F180" s="132">
        <v>3116</v>
      </c>
      <c r="G180" s="132">
        <v>1062615</v>
      </c>
      <c r="H180" s="334">
        <f t="shared" si="4"/>
        <v>0.009888961350105613</v>
      </c>
      <c r="J180" s="246" t="s">
        <v>131</v>
      </c>
      <c r="K180" s="129">
        <v>3</v>
      </c>
      <c r="L180" s="130" t="s">
        <v>1099</v>
      </c>
      <c r="M180" s="131" t="s">
        <v>80</v>
      </c>
      <c r="N180" s="231">
        <v>8306644</v>
      </c>
      <c r="O180" s="231">
        <v>233214734</v>
      </c>
      <c r="P180" s="334">
        <f t="shared" si="5"/>
        <v>5.205194162660438</v>
      </c>
    </row>
    <row r="181" spans="2:16" ht="15" customHeight="1">
      <c r="B181" s="246" t="s">
        <v>364</v>
      </c>
      <c r="C181" s="129">
        <v>4</v>
      </c>
      <c r="D181" s="130" t="s">
        <v>365</v>
      </c>
      <c r="E181" s="131" t="s">
        <v>16</v>
      </c>
      <c r="F181" s="132">
        <v>33144</v>
      </c>
      <c r="G181" s="132">
        <v>6473928</v>
      </c>
      <c r="H181" s="334">
        <f t="shared" si="4"/>
        <v>0.0602479955349459</v>
      </c>
      <c r="J181" s="246" t="s">
        <v>1100</v>
      </c>
      <c r="K181" s="129">
        <v>3</v>
      </c>
      <c r="L181" s="130" t="s">
        <v>132</v>
      </c>
      <c r="M181" s="131"/>
      <c r="N181" s="231">
        <v>0</v>
      </c>
      <c r="O181" s="231">
        <v>58964445</v>
      </c>
      <c r="P181" s="334">
        <f t="shared" si="5"/>
        <v>1.3160462877037282</v>
      </c>
    </row>
    <row r="182" spans="2:16" ht="15" customHeight="1">
      <c r="B182" s="246" t="s">
        <v>366</v>
      </c>
      <c r="C182" s="129">
        <v>3</v>
      </c>
      <c r="D182" s="130" t="s">
        <v>367</v>
      </c>
      <c r="E182" s="131" t="s">
        <v>16</v>
      </c>
      <c r="F182" s="132">
        <v>1942970</v>
      </c>
      <c r="G182" s="132">
        <v>143263929</v>
      </c>
      <c r="H182" s="334">
        <f t="shared" si="4"/>
        <v>1.33325000752415</v>
      </c>
      <c r="J182" s="246" t="s">
        <v>1101</v>
      </c>
      <c r="K182" s="129">
        <v>4</v>
      </c>
      <c r="L182" s="130" t="s">
        <v>134</v>
      </c>
      <c r="M182" s="131" t="s">
        <v>80</v>
      </c>
      <c r="N182" s="231">
        <v>1254752</v>
      </c>
      <c r="O182" s="231">
        <v>43126794</v>
      </c>
      <c r="P182" s="334">
        <f t="shared" si="5"/>
        <v>0.962560694741779</v>
      </c>
    </row>
    <row r="183" spans="2:16" ht="15" customHeight="1">
      <c r="B183" s="246" t="s">
        <v>368</v>
      </c>
      <c r="C183" s="129">
        <v>4</v>
      </c>
      <c r="D183" s="130" t="s">
        <v>369</v>
      </c>
      <c r="E183" s="131" t="s">
        <v>16</v>
      </c>
      <c r="F183" s="132">
        <v>16669</v>
      </c>
      <c r="G183" s="132">
        <v>5558461</v>
      </c>
      <c r="H183" s="334">
        <f t="shared" si="4"/>
        <v>0.05172843032995901</v>
      </c>
      <c r="J183" s="246" t="s">
        <v>1102</v>
      </c>
      <c r="K183" s="129">
        <v>4</v>
      </c>
      <c r="L183" s="130" t="s">
        <v>136</v>
      </c>
      <c r="M183" s="131" t="s">
        <v>80</v>
      </c>
      <c r="N183" s="231">
        <v>21288</v>
      </c>
      <c r="O183" s="231">
        <v>1205947</v>
      </c>
      <c r="P183" s="334">
        <f t="shared" si="5"/>
        <v>0.026915916405512642</v>
      </c>
    </row>
    <row r="184" spans="2:16" ht="15" customHeight="1">
      <c r="B184" s="246" t="s">
        <v>370</v>
      </c>
      <c r="C184" s="129">
        <v>5</v>
      </c>
      <c r="D184" s="130" t="s">
        <v>371</v>
      </c>
      <c r="E184" s="131" t="s">
        <v>16</v>
      </c>
      <c r="F184" s="132">
        <v>8462</v>
      </c>
      <c r="G184" s="132">
        <v>2936633</v>
      </c>
      <c r="H184" s="334">
        <f t="shared" si="4"/>
        <v>0.027329042255609698</v>
      </c>
      <c r="J184" s="246" t="s">
        <v>1103</v>
      </c>
      <c r="K184" s="129">
        <v>4</v>
      </c>
      <c r="L184" s="130" t="s">
        <v>138</v>
      </c>
      <c r="M184" s="131" t="s">
        <v>80</v>
      </c>
      <c r="N184" s="231">
        <v>102194</v>
      </c>
      <c r="O184" s="231">
        <v>3605884</v>
      </c>
      <c r="P184" s="334">
        <f t="shared" si="5"/>
        <v>0.08048087711315302</v>
      </c>
    </row>
    <row r="185" spans="2:16" ht="15" customHeight="1">
      <c r="B185" s="246" t="s">
        <v>372</v>
      </c>
      <c r="C185" s="129">
        <v>4</v>
      </c>
      <c r="D185" s="130" t="s">
        <v>373</v>
      </c>
      <c r="E185" s="131" t="s">
        <v>16</v>
      </c>
      <c r="F185" s="132">
        <v>510545</v>
      </c>
      <c r="G185" s="132">
        <v>37797593</v>
      </c>
      <c r="H185" s="334">
        <f t="shared" si="4"/>
        <v>0.351753867867499</v>
      </c>
      <c r="J185" s="246" t="s">
        <v>1104</v>
      </c>
      <c r="K185" s="129">
        <v>4</v>
      </c>
      <c r="L185" s="130" t="s">
        <v>1105</v>
      </c>
      <c r="M185" s="131" t="s">
        <v>80</v>
      </c>
      <c r="N185" s="231">
        <v>62098</v>
      </c>
      <c r="O185" s="231">
        <v>2252614</v>
      </c>
      <c r="P185" s="334">
        <f t="shared" si="5"/>
        <v>0.05027681159942141</v>
      </c>
    </row>
    <row r="186" spans="2:16" ht="15" customHeight="1">
      <c r="B186" s="246" t="s">
        <v>374</v>
      </c>
      <c r="C186" s="129">
        <v>5</v>
      </c>
      <c r="D186" s="130" t="s">
        <v>375</v>
      </c>
      <c r="E186" s="131" t="s">
        <v>16</v>
      </c>
      <c r="F186" s="132">
        <v>4735</v>
      </c>
      <c r="G186" s="132">
        <v>540052</v>
      </c>
      <c r="H186" s="334">
        <f t="shared" si="4"/>
        <v>0.0050258591823447215</v>
      </c>
      <c r="J186" s="246" t="s">
        <v>1106</v>
      </c>
      <c r="K186" s="129">
        <v>4</v>
      </c>
      <c r="L186" s="130" t="s">
        <v>1107</v>
      </c>
      <c r="M186" s="131" t="s">
        <v>33</v>
      </c>
      <c r="N186" s="231">
        <v>56434959</v>
      </c>
      <c r="O186" s="231">
        <v>6365771</v>
      </c>
      <c r="P186" s="334">
        <f t="shared" si="5"/>
        <v>0.14207967687853332</v>
      </c>
    </row>
    <row r="187" spans="2:16" ht="15" customHeight="1">
      <c r="B187" s="246" t="s">
        <v>376</v>
      </c>
      <c r="C187" s="129">
        <v>4</v>
      </c>
      <c r="D187" s="130" t="s">
        <v>377</v>
      </c>
      <c r="E187" s="131" t="s">
        <v>16</v>
      </c>
      <c r="F187" s="132">
        <v>499602</v>
      </c>
      <c r="G187" s="132">
        <v>49818242</v>
      </c>
      <c r="H187" s="334">
        <f t="shared" si="4"/>
        <v>0.46362103835180957</v>
      </c>
      <c r="J187" s="246" t="s">
        <v>1108</v>
      </c>
      <c r="K187" s="129">
        <v>4</v>
      </c>
      <c r="L187" s="130" t="s">
        <v>1109</v>
      </c>
      <c r="M187" s="131" t="s">
        <v>16</v>
      </c>
      <c r="N187" s="231">
        <v>169953</v>
      </c>
      <c r="O187" s="231">
        <v>1707956</v>
      </c>
      <c r="P187" s="334">
        <f t="shared" si="5"/>
        <v>0.0381204156735692</v>
      </c>
    </row>
    <row r="188" spans="2:16" ht="15" customHeight="1">
      <c r="B188" s="246" t="s">
        <v>378</v>
      </c>
      <c r="C188" s="129">
        <v>5</v>
      </c>
      <c r="D188" s="130" t="s">
        <v>379</v>
      </c>
      <c r="E188" s="131" t="s">
        <v>16</v>
      </c>
      <c r="F188" s="132">
        <v>208878</v>
      </c>
      <c r="G188" s="132">
        <v>17609204</v>
      </c>
      <c r="H188" s="334">
        <f t="shared" si="4"/>
        <v>0.16387566311610993</v>
      </c>
      <c r="J188" s="258" t="s">
        <v>141</v>
      </c>
      <c r="K188" s="125">
        <v>2</v>
      </c>
      <c r="L188" s="126" t="s">
        <v>142</v>
      </c>
      <c r="M188" s="127" t="s">
        <v>16</v>
      </c>
      <c r="N188" s="230">
        <v>8259707</v>
      </c>
      <c r="O188" s="230">
        <v>321542775</v>
      </c>
      <c r="P188" s="333">
        <f t="shared" si="5"/>
        <v>7.176615931460139</v>
      </c>
    </row>
    <row r="189" spans="2:16" ht="15" customHeight="1">
      <c r="B189" s="246" t="s">
        <v>380</v>
      </c>
      <c r="C189" s="129">
        <v>4</v>
      </c>
      <c r="D189" s="130" t="s">
        <v>381</v>
      </c>
      <c r="E189" s="131" t="s">
        <v>16</v>
      </c>
      <c r="F189" s="132">
        <v>916164</v>
      </c>
      <c r="G189" s="132">
        <v>50089633</v>
      </c>
      <c r="H189" s="334">
        <f t="shared" si="4"/>
        <v>0.46614667097488244</v>
      </c>
      <c r="J189" s="246" t="s">
        <v>1110</v>
      </c>
      <c r="K189" s="129">
        <v>3</v>
      </c>
      <c r="L189" s="130" t="s">
        <v>1111</v>
      </c>
      <c r="M189" s="131" t="s">
        <v>16</v>
      </c>
      <c r="N189" s="231">
        <v>8259707</v>
      </c>
      <c r="O189" s="231">
        <v>321542775</v>
      </c>
      <c r="P189" s="334">
        <f t="shared" si="5"/>
        <v>7.176615931460139</v>
      </c>
    </row>
    <row r="190" spans="2:16" ht="15" customHeight="1">
      <c r="B190" s="246" t="s">
        <v>382</v>
      </c>
      <c r="C190" s="129">
        <v>5</v>
      </c>
      <c r="D190" s="130" t="s">
        <v>383</v>
      </c>
      <c r="E190" s="131" t="s">
        <v>16</v>
      </c>
      <c r="F190" s="132">
        <v>701822</v>
      </c>
      <c r="G190" s="132">
        <v>38521536</v>
      </c>
      <c r="H190" s="334">
        <f t="shared" si="4"/>
        <v>0.3584910627562212</v>
      </c>
      <c r="J190" s="246" t="s">
        <v>1112</v>
      </c>
      <c r="K190" s="129">
        <v>4</v>
      </c>
      <c r="L190" s="130" t="s">
        <v>1113</v>
      </c>
      <c r="M190" s="131" t="s">
        <v>16</v>
      </c>
      <c r="N190" s="231">
        <v>538819</v>
      </c>
      <c r="O190" s="231">
        <v>22480742</v>
      </c>
      <c r="P190" s="334">
        <f t="shared" si="5"/>
        <v>0.5017548635270846</v>
      </c>
    </row>
    <row r="191" spans="2:16" ht="15" customHeight="1">
      <c r="B191" s="246" t="s">
        <v>384</v>
      </c>
      <c r="C191" s="129">
        <v>3</v>
      </c>
      <c r="D191" s="130" t="s">
        <v>385</v>
      </c>
      <c r="E191" s="131" t="s">
        <v>16</v>
      </c>
      <c r="F191" s="132">
        <v>359</v>
      </c>
      <c r="G191" s="132">
        <v>15307</v>
      </c>
      <c r="H191" s="334">
        <f t="shared" si="4"/>
        <v>0.00014245077604406735</v>
      </c>
      <c r="J191" s="246" t="s">
        <v>1114</v>
      </c>
      <c r="K191" s="129">
        <v>4</v>
      </c>
      <c r="L191" s="130" t="s">
        <v>1115</v>
      </c>
      <c r="M191" s="131" t="s">
        <v>16</v>
      </c>
      <c r="N191" s="231">
        <v>7720888</v>
      </c>
      <c r="O191" s="231">
        <v>299056741</v>
      </c>
      <c r="P191" s="334">
        <f t="shared" si="5"/>
        <v>6.6747429540942065</v>
      </c>
    </row>
    <row r="192" spans="2:16" ht="15" customHeight="1">
      <c r="B192" s="246" t="s">
        <v>386</v>
      </c>
      <c r="C192" s="129">
        <v>4</v>
      </c>
      <c r="D192" s="130" t="s">
        <v>387</v>
      </c>
      <c r="E192" s="131" t="s">
        <v>16</v>
      </c>
      <c r="F192" s="132">
        <v>359</v>
      </c>
      <c r="G192" s="132">
        <v>15307</v>
      </c>
      <c r="H192" s="334">
        <f t="shared" si="4"/>
        <v>0.00014245077604406735</v>
      </c>
      <c r="J192" s="247" t="s">
        <v>143</v>
      </c>
      <c r="K192" s="118">
        <v>1</v>
      </c>
      <c r="L192" s="119" t="s">
        <v>144</v>
      </c>
      <c r="M192" s="120" t="s">
        <v>16</v>
      </c>
      <c r="N192" s="229">
        <v>53781</v>
      </c>
      <c r="O192" s="229">
        <v>10778786</v>
      </c>
      <c r="P192" s="122">
        <f t="shared" si="5"/>
        <v>0.24057516866737094</v>
      </c>
    </row>
    <row r="193" spans="2:16" ht="15" customHeight="1">
      <c r="B193" s="246" t="s">
        <v>388</v>
      </c>
      <c r="C193" s="129">
        <v>3</v>
      </c>
      <c r="D193" s="130" t="s">
        <v>389</v>
      </c>
      <c r="E193" s="131" t="s">
        <v>16</v>
      </c>
      <c r="F193" s="132">
        <v>39041</v>
      </c>
      <c r="G193" s="132">
        <v>19016939</v>
      </c>
      <c r="H193" s="334">
        <f t="shared" si="4"/>
        <v>0.1769763976306716</v>
      </c>
      <c r="J193" s="258" t="s">
        <v>145</v>
      </c>
      <c r="K193" s="125">
        <v>2</v>
      </c>
      <c r="L193" s="126" t="s">
        <v>146</v>
      </c>
      <c r="M193" s="127" t="s">
        <v>16</v>
      </c>
      <c r="N193" s="230">
        <v>657</v>
      </c>
      <c r="O193" s="230">
        <v>122358</v>
      </c>
      <c r="P193" s="333">
        <f t="shared" si="5"/>
        <v>0.002730947296643813</v>
      </c>
    </row>
    <row r="194" spans="2:16" ht="15" customHeight="1">
      <c r="B194" s="246" t="s">
        <v>390</v>
      </c>
      <c r="C194" s="129">
        <v>4</v>
      </c>
      <c r="D194" s="130" t="s">
        <v>391</v>
      </c>
      <c r="E194" s="131" t="s">
        <v>16</v>
      </c>
      <c r="F194" s="132">
        <v>34350</v>
      </c>
      <c r="G194" s="132">
        <v>11175173</v>
      </c>
      <c r="H194" s="334">
        <f t="shared" si="4"/>
        <v>0.1039989590564257</v>
      </c>
      <c r="J194" s="246" t="s">
        <v>1116</v>
      </c>
      <c r="K194" s="129">
        <v>3</v>
      </c>
      <c r="L194" s="130" t="s">
        <v>1117</v>
      </c>
      <c r="M194" s="131" t="s">
        <v>16</v>
      </c>
      <c r="N194" s="231">
        <v>13</v>
      </c>
      <c r="O194" s="231">
        <v>2951</v>
      </c>
      <c r="P194" s="334">
        <f t="shared" si="5"/>
        <v>6.58643118749562E-05</v>
      </c>
    </row>
    <row r="195" spans="2:16" ht="15" customHeight="1">
      <c r="B195" s="258" t="s">
        <v>392</v>
      </c>
      <c r="C195" s="125">
        <v>2</v>
      </c>
      <c r="D195" s="126" t="s">
        <v>393</v>
      </c>
      <c r="E195" s="127" t="s">
        <v>16</v>
      </c>
      <c r="F195" s="128">
        <v>186597</v>
      </c>
      <c r="G195" s="128">
        <v>87339759</v>
      </c>
      <c r="H195" s="333">
        <f t="shared" si="4"/>
        <v>0.8128056738127533</v>
      </c>
      <c r="J195" s="258" t="s">
        <v>147</v>
      </c>
      <c r="K195" s="125">
        <v>2</v>
      </c>
      <c r="L195" s="126" t="s">
        <v>148</v>
      </c>
      <c r="M195" s="127" t="s">
        <v>16</v>
      </c>
      <c r="N195" s="230">
        <v>7112</v>
      </c>
      <c r="O195" s="230">
        <v>2311110</v>
      </c>
      <c r="P195" s="333">
        <f t="shared" si="5"/>
        <v>0.051582402513497126</v>
      </c>
    </row>
    <row r="196" spans="2:16" ht="15" customHeight="1">
      <c r="B196" s="246" t="s">
        <v>394</v>
      </c>
      <c r="C196" s="129">
        <v>3</v>
      </c>
      <c r="D196" s="130" t="s">
        <v>395</v>
      </c>
      <c r="E196" s="131" t="s">
        <v>16</v>
      </c>
      <c r="F196" s="132">
        <v>21205</v>
      </c>
      <c r="G196" s="132">
        <v>23301451</v>
      </c>
      <c r="H196" s="334">
        <f t="shared" si="4"/>
        <v>0.21684913947232046</v>
      </c>
      <c r="J196" s="246" t="s">
        <v>1118</v>
      </c>
      <c r="K196" s="129">
        <v>3</v>
      </c>
      <c r="L196" s="130" t="s">
        <v>1119</v>
      </c>
      <c r="M196" s="131" t="s">
        <v>16</v>
      </c>
      <c r="N196" s="231">
        <v>293</v>
      </c>
      <c r="O196" s="231">
        <v>32077</v>
      </c>
      <c r="P196" s="334">
        <f t="shared" si="5"/>
        <v>0.0007159368119325551</v>
      </c>
    </row>
    <row r="197" spans="2:16" ht="15" customHeight="1">
      <c r="B197" s="246" t="s">
        <v>396</v>
      </c>
      <c r="C197" s="129">
        <v>4</v>
      </c>
      <c r="D197" s="130" t="s">
        <v>397</v>
      </c>
      <c r="E197" s="131" t="s">
        <v>16</v>
      </c>
      <c r="F197" s="132">
        <v>3475</v>
      </c>
      <c r="G197" s="132">
        <v>2847046</v>
      </c>
      <c r="H197" s="334">
        <f t="shared" si="4"/>
        <v>0.026495323194169838</v>
      </c>
      <c r="J197" s="258" t="s">
        <v>149</v>
      </c>
      <c r="K197" s="125">
        <v>2</v>
      </c>
      <c r="L197" s="126" t="s">
        <v>150</v>
      </c>
      <c r="M197" s="127" t="s">
        <v>16</v>
      </c>
      <c r="N197" s="230">
        <v>46014</v>
      </c>
      <c r="O197" s="230">
        <v>8345318</v>
      </c>
      <c r="P197" s="333">
        <f t="shared" si="5"/>
        <v>0.18626181885723</v>
      </c>
    </row>
    <row r="198" spans="2:16" ht="15" customHeight="1">
      <c r="B198" s="246" t="s">
        <v>398</v>
      </c>
      <c r="C198" s="129">
        <v>4</v>
      </c>
      <c r="D198" s="130" t="s">
        <v>399</v>
      </c>
      <c r="E198" s="131" t="s">
        <v>16</v>
      </c>
      <c r="F198" s="132">
        <v>1204</v>
      </c>
      <c r="G198" s="132">
        <v>852704</v>
      </c>
      <c r="H198" s="334">
        <f t="shared" si="4"/>
        <v>0.007935477006329156</v>
      </c>
      <c r="J198" s="246" t="s">
        <v>1120</v>
      </c>
      <c r="K198" s="129">
        <v>3</v>
      </c>
      <c r="L198" s="130" t="s">
        <v>1121</v>
      </c>
      <c r="M198" s="131" t="s">
        <v>16</v>
      </c>
      <c r="N198" s="231">
        <v>222</v>
      </c>
      <c r="O198" s="231">
        <v>438333</v>
      </c>
      <c r="P198" s="334">
        <f t="shared" si="5"/>
        <v>0.009783294278917377</v>
      </c>
    </row>
    <row r="199" spans="2:16" ht="15" customHeight="1">
      <c r="B199" s="246" t="s">
        <v>400</v>
      </c>
      <c r="C199" s="129">
        <v>4</v>
      </c>
      <c r="D199" s="130" t="s">
        <v>401</v>
      </c>
      <c r="E199" s="131" t="s">
        <v>16</v>
      </c>
      <c r="F199" s="132">
        <v>5401</v>
      </c>
      <c r="G199" s="132">
        <v>5850412</v>
      </c>
      <c r="H199" s="334">
        <f t="shared" si="4"/>
        <v>0.05444539946282904</v>
      </c>
      <c r="J199" s="247" t="s">
        <v>151</v>
      </c>
      <c r="K199" s="118">
        <v>1</v>
      </c>
      <c r="L199" s="119" t="s">
        <v>152</v>
      </c>
      <c r="M199" s="120"/>
      <c r="N199" s="229">
        <v>0</v>
      </c>
      <c r="O199" s="229">
        <v>397712021</v>
      </c>
      <c r="P199" s="122">
        <f t="shared" si="5"/>
        <v>8.876661669794352</v>
      </c>
    </row>
    <row r="200" spans="2:16" ht="15" customHeight="1">
      <c r="B200" s="246" t="s">
        <v>402</v>
      </c>
      <c r="C200" s="129">
        <v>4</v>
      </c>
      <c r="D200" s="130" t="s">
        <v>403</v>
      </c>
      <c r="E200" s="131" t="s">
        <v>16</v>
      </c>
      <c r="F200" s="132">
        <v>4879</v>
      </c>
      <c r="G200" s="132">
        <v>3357957</v>
      </c>
      <c r="H200" s="334">
        <f t="shared" si="4"/>
        <v>0.031249988931378342</v>
      </c>
      <c r="J200" s="258" t="s">
        <v>153</v>
      </c>
      <c r="K200" s="125">
        <v>2</v>
      </c>
      <c r="L200" s="126" t="s">
        <v>154</v>
      </c>
      <c r="M200" s="127"/>
      <c r="N200" s="230">
        <v>0</v>
      </c>
      <c r="O200" s="230">
        <v>135396886</v>
      </c>
      <c r="P200" s="333">
        <f t="shared" si="5"/>
        <v>3.0219663593364596</v>
      </c>
    </row>
    <row r="201" spans="2:16" ht="15" customHeight="1">
      <c r="B201" s="246" t="s">
        <v>404</v>
      </c>
      <c r="C201" s="129">
        <v>3</v>
      </c>
      <c r="D201" s="130" t="s">
        <v>405</v>
      </c>
      <c r="E201" s="131" t="s">
        <v>16</v>
      </c>
      <c r="F201" s="132">
        <v>132622</v>
      </c>
      <c r="G201" s="132">
        <v>51338845</v>
      </c>
      <c r="H201" s="334">
        <f aca="true" t="shared" si="6" ref="H201:H264">G201/10745466206*100</f>
        <v>0.4777721507451549</v>
      </c>
      <c r="J201" s="246" t="s">
        <v>155</v>
      </c>
      <c r="K201" s="129">
        <v>3</v>
      </c>
      <c r="L201" s="130" t="s">
        <v>156</v>
      </c>
      <c r="M201" s="131"/>
      <c r="N201" s="231">
        <v>0</v>
      </c>
      <c r="O201" s="231">
        <v>65743561</v>
      </c>
      <c r="P201" s="334">
        <f aca="true" t="shared" si="7" ref="P201:P264">O201/4480423337*100</f>
        <v>1.4673515437052551</v>
      </c>
    </row>
    <row r="202" spans="2:16" ht="15" customHeight="1">
      <c r="B202" s="246" t="s">
        <v>406</v>
      </c>
      <c r="C202" s="129">
        <v>4</v>
      </c>
      <c r="D202" s="130" t="s">
        <v>407</v>
      </c>
      <c r="E202" s="131" t="s">
        <v>16</v>
      </c>
      <c r="F202" s="132">
        <v>10876</v>
      </c>
      <c r="G202" s="132">
        <v>2421315</v>
      </c>
      <c r="H202" s="334">
        <f t="shared" si="6"/>
        <v>0.02253336387255118</v>
      </c>
      <c r="J202" s="246" t="s">
        <v>163</v>
      </c>
      <c r="K202" s="129">
        <v>3</v>
      </c>
      <c r="L202" s="130" t="s">
        <v>164</v>
      </c>
      <c r="M202" s="131" t="s">
        <v>16</v>
      </c>
      <c r="N202" s="231">
        <v>404228</v>
      </c>
      <c r="O202" s="231">
        <v>66414721</v>
      </c>
      <c r="P202" s="334">
        <f t="shared" si="7"/>
        <v>1.4823313781878018</v>
      </c>
    </row>
    <row r="203" spans="2:16" ht="15" customHeight="1">
      <c r="B203" s="246" t="s">
        <v>408</v>
      </c>
      <c r="C203" s="129">
        <v>4</v>
      </c>
      <c r="D203" s="130" t="s">
        <v>409</v>
      </c>
      <c r="E203" s="131" t="s">
        <v>16</v>
      </c>
      <c r="F203" s="132">
        <v>97938</v>
      </c>
      <c r="G203" s="132">
        <v>31485265</v>
      </c>
      <c r="H203" s="334">
        <f t="shared" si="6"/>
        <v>0.2930097624095585</v>
      </c>
      <c r="J203" s="258" t="s">
        <v>173</v>
      </c>
      <c r="K203" s="125">
        <v>2</v>
      </c>
      <c r="L203" s="126" t="s">
        <v>174</v>
      </c>
      <c r="M203" s="127" t="s">
        <v>16</v>
      </c>
      <c r="N203" s="230">
        <v>8676</v>
      </c>
      <c r="O203" s="230">
        <v>555276</v>
      </c>
      <c r="P203" s="334">
        <f t="shared" si="7"/>
        <v>0.012393382460412801</v>
      </c>
    </row>
    <row r="204" spans="2:16" ht="15" customHeight="1">
      <c r="B204" s="246" t="s">
        <v>410</v>
      </c>
      <c r="C204" s="129">
        <v>3</v>
      </c>
      <c r="D204" s="130" t="s">
        <v>411</v>
      </c>
      <c r="E204" s="131" t="s">
        <v>16</v>
      </c>
      <c r="F204" s="132">
        <v>27642</v>
      </c>
      <c r="G204" s="132">
        <v>6342726</v>
      </c>
      <c r="H204" s="334">
        <f t="shared" si="6"/>
        <v>0.059026996859925726</v>
      </c>
      <c r="J204" s="258" t="s">
        <v>175</v>
      </c>
      <c r="K204" s="125">
        <v>2</v>
      </c>
      <c r="L204" s="126" t="s">
        <v>176</v>
      </c>
      <c r="M204" s="127" t="s">
        <v>33</v>
      </c>
      <c r="N204" s="230">
        <v>25664808</v>
      </c>
      <c r="O204" s="230">
        <v>13298938</v>
      </c>
      <c r="P204" s="333">
        <f t="shared" si="7"/>
        <v>0.29682324636994456</v>
      </c>
    </row>
    <row r="205" spans="2:16" ht="15" customHeight="1">
      <c r="B205" s="246" t="s">
        <v>412</v>
      </c>
      <c r="C205" s="129">
        <v>4</v>
      </c>
      <c r="D205" s="130" t="s">
        <v>413</v>
      </c>
      <c r="E205" s="131" t="s">
        <v>16</v>
      </c>
      <c r="F205" s="132">
        <v>27295</v>
      </c>
      <c r="G205" s="132">
        <v>6169163</v>
      </c>
      <c r="H205" s="334">
        <f t="shared" si="6"/>
        <v>0.05741177610846976</v>
      </c>
      <c r="J205" s="246" t="s">
        <v>177</v>
      </c>
      <c r="K205" s="129">
        <v>3</v>
      </c>
      <c r="L205" s="130" t="s">
        <v>178</v>
      </c>
      <c r="M205" s="131" t="s">
        <v>33</v>
      </c>
      <c r="N205" s="231">
        <v>4796415</v>
      </c>
      <c r="O205" s="231">
        <v>4217839</v>
      </c>
      <c r="P205" s="334">
        <f t="shared" si="7"/>
        <v>0.09413929628409129</v>
      </c>
    </row>
    <row r="206" spans="2:16" ht="15" customHeight="1">
      <c r="B206" s="246" t="s">
        <v>414</v>
      </c>
      <c r="C206" s="129">
        <v>3</v>
      </c>
      <c r="D206" s="130" t="s">
        <v>415</v>
      </c>
      <c r="E206" s="131" t="s">
        <v>16</v>
      </c>
      <c r="F206" s="132">
        <v>555</v>
      </c>
      <c r="G206" s="132">
        <v>374025</v>
      </c>
      <c r="H206" s="334">
        <f t="shared" si="6"/>
        <v>0.003480770334479799</v>
      </c>
      <c r="J206" s="246" t="s">
        <v>1123</v>
      </c>
      <c r="K206" s="129">
        <v>4</v>
      </c>
      <c r="L206" s="130" t="s">
        <v>1124</v>
      </c>
      <c r="M206" s="131" t="s">
        <v>33</v>
      </c>
      <c r="N206" s="231">
        <v>328480</v>
      </c>
      <c r="O206" s="231">
        <v>298144</v>
      </c>
      <c r="P206" s="334">
        <f t="shared" si="7"/>
        <v>0.006654371196085035</v>
      </c>
    </row>
    <row r="207" spans="2:16" ht="15" customHeight="1">
      <c r="B207" s="246" t="s">
        <v>416</v>
      </c>
      <c r="C207" s="129">
        <v>3</v>
      </c>
      <c r="D207" s="130" t="s">
        <v>417</v>
      </c>
      <c r="E207" s="131" t="s">
        <v>347</v>
      </c>
      <c r="F207" s="132">
        <v>981</v>
      </c>
      <c r="G207" s="132">
        <v>6426</v>
      </c>
      <c r="H207" s="334">
        <f t="shared" si="6"/>
        <v>5.9801965562107325E-05</v>
      </c>
      <c r="J207" s="246" t="s">
        <v>1125</v>
      </c>
      <c r="K207" s="129">
        <v>4</v>
      </c>
      <c r="L207" s="130" t="s">
        <v>1126</v>
      </c>
      <c r="M207" s="131" t="s">
        <v>33</v>
      </c>
      <c r="N207" s="231">
        <v>643190</v>
      </c>
      <c r="O207" s="231">
        <v>780558</v>
      </c>
      <c r="P207" s="334">
        <f t="shared" si="7"/>
        <v>0.017421523398336858</v>
      </c>
    </row>
    <row r="208" spans="2:16" ht="15" customHeight="1">
      <c r="B208" s="258" t="s">
        <v>418</v>
      </c>
      <c r="C208" s="125">
        <v>2</v>
      </c>
      <c r="D208" s="126" t="s">
        <v>419</v>
      </c>
      <c r="E208" s="127"/>
      <c r="F208" s="128">
        <v>0</v>
      </c>
      <c r="G208" s="128">
        <v>239523677</v>
      </c>
      <c r="H208" s="333">
        <f t="shared" si="6"/>
        <v>2.2290673332186923</v>
      </c>
      <c r="J208" s="246" t="s">
        <v>1127</v>
      </c>
      <c r="K208" s="129">
        <v>4</v>
      </c>
      <c r="L208" s="130" t="s">
        <v>1128</v>
      </c>
      <c r="M208" s="131" t="s">
        <v>33</v>
      </c>
      <c r="N208" s="231">
        <v>267809</v>
      </c>
      <c r="O208" s="231">
        <v>267354</v>
      </c>
      <c r="P208" s="334">
        <f t="shared" si="7"/>
        <v>0.005967159348362264</v>
      </c>
    </row>
    <row r="209" spans="2:16" ht="15" customHeight="1">
      <c r="B209" s="246" t="s">
        <v>420</v>
      </c>
      <c r="C209" s="129">
        <v>3</v>
      </c>
      <c r="D209" s="130" t="s">
        <v>421</v>
      </c>
      <c r="E209" s="131" t="s">
        <v>16</v>
      </c>
      <c r="F209" s="132">
        <v>23363</v>
      </c>
      <c r="G209" s="132">
        <v>21610040</v>
      </c>
      <c r="H209" s="334">
        <f t="shared" si="6"/>
        <v>0.20110844504758196</v>
      </c>
      <c r="J209" s="246" t="s">
        <v>179</v>
      </c>
      <c r="K209" s="129">
        <v>3</v>
      </c>
      <c r="L209" s="130" t="s">
        <v>1129</v>
      </c>
      <c r="M209" s="131" t="s">
        <v>33</v>
      </c>
      <c r="N209" s="231">
        <v>104580</v>
      </c>
      <c r="O209" s="231">
        <v>30252</v>
      </c>
      <c r="P209" s="334">
        <f t="shared" si="7"/>
        <v>0.00067520405382622</v>
      </c>
    </row>
    <row r="210" spans="2:16" ht="15" customHeight="1">
      <c r="B210" s="246" t="s">
        <v>422</v>
      </c>
      <c r="C210" s="129">
        <v>4</v>
      </c>
      <c r="D210" s="130" t="s">
        <v>423</v>
      </c>
      <c r="E210" s="131" t="s">
        <v>16</v>
      </c>
      <c r="F210" s="132">
        <v>22323</v>
      </c>
      <c r="G210" s="132">
        <v>20217041</v>
      </c>
      <c r="H210" s="334">
        <f t="shared" si="6"/>
        <v>0.18814484744004228</v>
      </c>
      <c r="J210" s="246" t="s">
        <v>1130</v>
      </c>
      <c r="K210" s="129">
        <v>4</v>
      </c>
      <c r="L210" s="130" t="s">
        <v>1131</v>
      </c>
      <c r="M210" s="131" t="s">
        <v>33</v>
      </c>
      <c r="N210" s="231">
        <v>18000</v>
      </c>
      <c r="O210" s="231">
        <v>3040</v>
      </c>
      <c r="P210" s="334">
        <f t="shared" si="7"/>
        <v>6.785073131137475E-05</v>
      </c>
    </row>
    <row r="211" spans="2:16" ht="15" customHeight="1">
      <c r="B211" s="246" t="s">
        <v>424</v>
      </c>
      <c r="C211" s="129">
        <v>3</v>
      </c>
      <c r="D211" s="130" t="s">
        <v>425</v>
      </c>
      <c r="E211" s="131" t="s">
        <v>16</v>
      </c>
      <c r="F211" s="132">
        <v>471</v>
      </c>
      <c r="G211" s="132">
        <v>280703</v>
      </c>
      <c r="H211" s="334">
        <f t="shared" si="6"/>
        <v>0.002612292427510148</v>
      </c>
      <c r="J211" s="246" t="s">
        <v>1132</v>
      </c>
      <c r="K211" s="129">
        <v>3</v>
      </c>
      <c r="L211" s="130" t="s">
        <v>180</v>
      </c>
      <c r="M211" s="131" t="s">
        <v>33</v>
      </c>
      <c r="N211" s="231">
        <v>11435120</v>
      </c>
      <c r="O211" s="231">
        <v>5427886</v>
      </c>
      <c r="P211" s="334">
        <f t="shared" si="7"/>
        <v>0.12114672189959626</v>
      </c>
    </row>
    <row r="212" spans="2:16" ht="15" customHeight="1">
      <c r="B212" s="246" t="s">
        <v>426</v>
      </c>
      <c r="C212" s="129">
        <v>4</v>
      </c>
      <c r="D212" s="130" t="s">
        <v>427</v>
      </c>
      <c r="E212" s="131" t="s">
        <v>16</v>
      </c>
      <c r="F212" s="132">
        <v>108</v>
      </c>
      <c r="G212" s="132">
        <v>137477</v>
      </c>
      <c r="H212" s="334">
        <f t="shared" si="6"/>
        <v>0.0012793953967603219</v>
      </c>
      <c r="J212" s="258" t="s">
        <v>181</v>
      </c>
      <c r="K212" s="125">
        <v>2</v>
      </c>
      <c r="L212" s="126" t="s">
        <v>182</v>
      </c>
      <c r="M212" s="127" t="s">
        <v>33</v>
      </c>
      <c r="N212" s="230">
        <v>6814745</v>
      </c>
      <c r="O212" s="230">
        <v>32537121</v>
      </c>
      <c r="P212" s="333">
        <f t="shared" si="7"/>
        <v>0.7262063995449634</v>
      </c>
    </row>
    <row r="213" spans="2:16" ht="15" customHeight="1">
      <c r="B213" s="246" t="s">
        <v>428</v>
      </c>
      <c r="C213" s="129">
        <v>5</v>
      </c>
      <c r="D213" s="130" t="s">
        <v>429</v>
      </c>
      <c r="E213" s="131" t="s">
        <v>16</v>
      </c>
      <c r="F213" s="132">
        <v>108</v>
      </c>
      <c r="G213" s="132">
        <v>137477</v>
      </c>
      <c r="H213" s="334">
        <f t="shared" si="6"/>
        <v>0.0012793953967603219</v>
      </c>
      <c r="J213" s="246" t="s">
        <v>183</v>
      </c>
      <c r="K213" s="129">
        <v>3</v>
      </c>
      <c r="L213" s="130" t="s">
        <v>184</v>
      </c>
      <c r="M213" s="131" t="s">
        <v>33</v>
      </c>
      <c r="N213" s="231">
        <v>586350</v>
      </c>
      <c r="O213" s="231">
        <v>483620</v>
      </c>
      <c r="P213" s="334">
        <f t="shared" si="7"/>
        <v>0.010794069301581267</v>
      </c>
    </row>
    <row r="214" spans="2:16" ht="15" customHeight="1">
      <c r="B214" s="246" t="s">
        <v>430</v>
      </c>
      <c r="C214" s="129">
        <v>3</v>
      </c>
      <c r="D214" s="130" t="s">
        <v>431</v>
      </c>
      <c r="E214" s="131" t="s">
        <v>16</v>
      </c>
      <c r="F214" s="132">
        <v>1014</v>
      </c>
      <c r="G214" s="132">
        <v>1214478</v>
      </c>
      <c r="H214" s="334">
        <f t="shared" si="6"/>
        <v>0.01130223646622113</v>
      </c>
      <c r="J214" s="246" t="s">
        <v>185</v>
      </c>
      <c r="K214" s="129">
        <v>3</v>
      </c>
      <c r="L214" s="130" t="s">
        <v>188</v>
      </c>
      <c r="M214" s="131" t="s">
        <v>347</v>
      </c>
      <c r="N214" s="231">
        <v>586786000</v>
      </c>
      <c r="O214" s="231">
        <v>14976209</v>
      </c>
      <c r="P214" s="334">
        <f t="shared" si="7"/>
        <v>0.33425879372433953</v>
      </c>
    </row>
    <row r="215" spans="2:16" ht="15" customHeight="1">
      <c r="B215" s="246" t="s">
        <v>432</v>
      </c>
      <c r="C215" s="129">
        <v>4</v>
      </c>
      <c r="D215" s="130" t="s">
        <v>433</v>
      </c>
      <c r="E215" s="131" t="s">
        <v>16</v>
      </c>
      <c r="F215" s="132">
        <v>664</v>
      </c>
      <c r="G215" s="132">
        <v>547470</v>
      </c>
      <c r="H215" s="334">
        <f t="shared" si="6"/>
        <v>0.005094892948379535</v>
      </c>
      <c r="J215" s="246" t="s">
        <v>187</v>
      </c>
      <c r="K215" s="129">
        <v>3</v>
      </c>
      <c r="L215" s="130" t="s">
        <v>1133</v>
      </c>
      <c r="M215" s="130" t="s">
        <v>33</v>
      </c>
      <c r="N215" s="231">
        <v>19</v>
      </c>
      <c r="O215" s="231">
        <v>244</v>
      </c>
      <c r="P215" s="334">
        <f t="shared" si="7"/>
        <v>5.4459139605182356E-06</v>
      </c>
    </row>
    <row r="216" spans="2:16" ht="15" customHeight="1">
      <c r="B216" s="246" t="s">
        <v>434</v>
      </c>
      <c r="C216" s="129">
        <v>4</v>
      </c>
      <c r="D216" s="130" t="s">
        <v>435</v>
      </c>
      <c r="E216" s="131" t="s">
        <v>16</v>
      </c>
      <c r="F216" s="132">
        <v>57</v>
      </c>
      <c r="G216" s="132">
        <v>205998</v>
      </c>
      <c r="H216" s="334">
        <f t="shared" si="6"/>
        <v>0.0019170689856618398</v>
      </c>
      <c r="J216" s="246" t="s">
        <v>1134</v>
      </c>
      <c r="K216" s="129">
        <v>3</v>
      </c>
      <c r="L216" s="130" t="s">
        <v>190</v>
      </c>
      <c r="M216" s="131" t="s">
        <v>33</v>
      </c>
      <c r="N216" s="231">
        <v>232107</v>
      </c>
      <c r="O216" s="231">
        <v>6802699</v>
      </c>
      <c r="P216" s="334">
        <f t="shared" si="7"/>
        <v>0.1518316125135387</v>
      </c>
    </row>
    <row r="217" spans="2:16" ht="15" customHeight="1">
      <c r="B217" s="246" t="s">
        <v>436</v>
      </c>
      <c r="C217" s="129">
        <v>3</v>
      </c>
      <c r="D217" s="130" t="s">
        <v>437</v>
      </c>
      <c r="E217" s="131" t="s">
        <v>16</v>
      </c>
      <c r="F217" s="132">
        <v>121829</v>
      </c>
      <c r="G217" s="132">
        <v>93660545</v>
      </c>
      <c r="H217" s="334">
        <f t="shared" si="6"/>
        <v>0.8716284915372243</v>
      </c>
      <c r="J217" s="258" t="s">
        <v>191</v>
      </c>
      <c r="K217" s="125">
        <v>2</v>
      </c>
      <c r="L217" s="126" t="s">
        <v>192</v>
      </c>
      <c r="M217" s="127" t="s">
        <v>16</v>
      </c>
      <c r="N217" s="230">
        <v>36166</v>
      </c>
      <c r="O217" s="230">
        <v>11591526</v>
      </c>
      <c r="P217" s="333">
        <f t="shared" si="7"/>
        <v>0.25871497240618896</v>
      </c>
    </row>
    <row r="218" spans="2:16" ht="15" customHeight="1">
      <c r="B218" s="246" t="s">
        <v>438</v>
      </c>
      <c r="C218" s="129">
        <v>4</v>
      </c>
      <c r="D218" s="130" t="s">
        <v>439</v>
      </c>
      <c r="E218" s="131" t="s">
        <v>16</v>
      </c>
      <c r="F218" s="132">
        <v>37</v>
      </c>
      <c r="G218" s="132">
        <v>74013</v>
      </c>
      <c r="H218" s="334">
        <f t="shared" si="6"/>
        <v>0.0006887835165185573</v>
      </c>
      <c r="J218" s="246" t="s">
        <v>193</v>
      </c>
      <c r="K218" s="129">
        <v>3</v>
      </c>
      <c r="L218" s="130" t="s">
        <v>1135</v>
      </c>
      <c r="M218" s="131" t="s">
        <v>16</v>
      </c>
      <c r="N218" s="231">
        <v>38</v>
      </c>
      <c r="O218" s="231">
        <v>565602</v>
      </c>
      <c r="P218" s="334">
        <f t="shared" si="7"/>
        <v>0.012623851753676375</v>
      </c>
    </row>
    <row r="219" spans="2:16" ht="15" customHeight="1">
      <c r="B219" s="246" t="s">
        <v>440</v>
      </c>
      <c r="C219" s="129">
        <v>5</v>
      </c>
      <c r="D219" s="130" t="s">
        <v>441</v>
      </c>
      <c r="E219" s="131" t="s">
        <v>16</v>
      </c>
      <c r="F219" s="132">
        <v>0</v>
      </c>
      <c r="G219" s="132">
        <v>2108</v>
      </c>
      <c r="H219" s="334">
        <f t="shared" si="6"/>
        <v>1.9617576004500812E-05</v>
      </c>
      <c r="J219" s="246" t="s">
        <v>195</v>
      </c>
      <c r="K219" s="129">
        <v>3</v>
      </c>
      <c r="L219" s="130" t="s">
        <v>1136</v>
      </c>
      <c r="M219" s="131" t="s">
        <v>16</v>
      </c>
      <c r="N219" s="231">
        <v>78</v>
      </c>
      <c r="O219" s="231">
        <v>119473</v>
      </c>
      <c r="P219" s="334">
        <f t="shared" si="7"/>
        <v>0.0026665560598565373</v>
      </c>
    </row>
    <row r="220" spans="2:16" ht="15" customHeight="1">
      <c r="B220" s="246" t="s">
        <v>442</v>
      </c>
      <c r="C220" s="129">
        <v>4</v>
      </c>
      <c r="D220" s="130" t="s">
        <v>443</v>
      </c>
      <c r="E220" s="131" t="s">
        <v>16</v>
      </c>
      <c r="F220" s="132">
        <v>115492</v>
      </c>
      <c r="G220" s="132">
        <v>85103552</v>
      </c>
      <c r="H220" s="334">
        <f t="shared" si="6"/>
        <v>0.7919949713534096</v>
      </c>
      <c r="J220" s="258" t="s">
        <v>197</v>
      </c>
      <c r="K220" s="125">
        <v>2</v>
      </c>
      <c r="L220" s="126" t="s">
        <v>198</v>
      </c>
      <c r="M220" s="127" t="s">
        <v>16</v>
      </c>
      <c r="N220" s="230">
        <v>77630</v>
      </c>
      <c r="O220" s="230">
        <v>3334377</v>
      </c>
      <c r="P220" s="333">
        <f t="shared" si="7"/>
        <v>0.07442102563086439</v>
      </c>
    </row>
    <row r="221" spans="2:16" ht="15" customHeight="1">
      <c r="B221" s="246" t="s">
        <v>444</v>
      </c>
      <c r="C221" s="129">
        <v>4</v>
      </c>
      <c r="D221" s="130" t="s">
        <v>445</v>
      </c>
      <c r="E221" s="131" t="s">
        <v>16</v>
      </c>
      <c r="F221" s="132">
        <v>2058</v>
      </c>
      <c r="G221" s="132">
        <v>1595999</v>
      </c>
      <c r="H221" s="334">
        <f t="shared" si="6"/>
        <v>0.01485276645427291</v>
      </c>
      <c r="J221" s="246" t="s">
        <v>199</v>
      </c>
      <c r="K221" s="129">
        <v>3</v>
      </c>
      <c r="L221" s="130" t="s">
        <v>1137</v>
      </c>
      <c r="M221" s="131" t="s">
        <v>16</v>
      </c>
      <c r="N221" s="231">
        <v>36049</v>
      </c>
      <c r="O221" s="231">
        <v>1405959</v>
      </c>
      <c r="P221" s="334">
        <f t="shared" si="7"/>
        <v>0.03138004813941089</v>
      </c>
    </row>
    <row r="222" spans="2:16" ht="15" customHeight="1">
      <c r="B222" s="246" t="s">
        <v>446</v>
      </c>
      <c r="C222" s="129">
        <v>3</v>
      </c>
      <c r="D222" s="130" t="s">
        <v>447</v>
      </c>
      <c r="E222" s="131" t="s">
        <v>33</v>
      </c>
      <c r="F222" s="132">
        <v>18852109</v>
      </c>
      <c r="G222" s="132">
        <v>39297461</v>
      </c>
      <c r="H222" s="334">
        <f t="shared" si="6"/>
        <v>0.36571201515721374</v>
      </c>
      <c r="J222" s="246" t="s">
        <v>201</v>
      </c>
      <c r="K222" s="129">
        <v>4</v>
      </c>
      <c r="L222" s="130" t="s">
        <v>1138</v>
      </c>
      <c r="M222" s="131" t="s">
        <v>16</v>
      </c>
      <c r="N222" s="231">
        <v>31286</v>
      </c>
      <c r="O222" s="231">
        <v>1122904</v>
      </c>
      <c r="P222" s="334">
        <f t="shared" si="7"/>
        <v>0.025062453155417087</v>
      </c>
    </row>
    <row r="223" spans="2:16" ht="15" customHeight="1">
      <c r="B223" s="246" t="s">
        <v>448</v>
      </c>
      <c r="C223" s="129">
        <v>4</v>
      </c>
      <c r="D223" s="130" t="s">
        <v>449</v>
      </c>
      <c r="E223" s="131" t="s">
        <v>33</v>
      </c>
      <c r="F223" s="132">
        <v>80045</v>
      </c>
      <c r="G223" s="132">
        <v>161092</v>
      </c>
      <c r="H223" s="334">
        <f t="shared" si="6"/>
        <v>0.0014991625017633041</v>
      </c>
      <c r="J223" s="246" t="s">
        <v>203</v>
      </c>
      <c r="K223" s="129">
        <v>4</v>
      </c>
      <c r="L223" s="130" t="s">
        <v>1139</v>
      </c>
      <c r="M223" s="131" t="s">
        <v>16</v>
      </c>
      <c r="N223" s="231">
        <v>4744</v>
      </c>
      <c r="O223" s="231">
        <v>279774</v>
      </c>
      <c r="P223" s="334">
        <f t="shared" si="7"/>
        <v>0.006244365296680446</v>
      </c>
    </row>
    <row r="224" spans="2:16" ht="15" customHeight="1">
      <c r="B224" s="246" t="s">
        <v>450</v>
      </c>
      <c r="C224" s="129">
        <v>3</v>
      </c>
      <c r="D224" s="130" t="s">
        <v>451</v>
      </c>
      <c r="E224" s="131"/>
      <c r="F224" s="132">
        <v>0</v>
      </c>
      <c r="G224" s="132">
        <v>8056599</v>
      </c>
      <c r="H224" s="334">
        <f t="shared" si="6"/>
        <v>0.07497672828286778</v>
      </c>
      <c r="J224" s="258" t="s">
        <v>205</v>
      </c>
      <c r="K224" s="125">
        <v>2</v>
      </c>
      <c r="L224" s="126" t="s">
        <v>206</v>
      </c>
      <c r="M224" s="127" t="s">
        <v>16</v>
      </c>
      <c r="N224" s="230">
        <v>1965</v>
      </c>
      <c r="O224" s="230">
        <v>1069171</v>
      </c>
      <c r="P224" s="333">
        <f t="shared" si="7"/>
        <v>0.023863169160169027</v>
      </c>
    </row>
    <row r="225" spans="2:16" ht="15" customHeight="1">
      <c r="B225" s="246" t="s">
        <v>452</v>
      </c>
      <c r="C225" s="129">
        <v>4</v>
      </c>
      <c r="D225" s="130" t="s">
        <v>453</v>
      </c>
      <c r="E225" s="131" t="s">
        <v>33</v>
      </c>
      <c r="F225" s="132">
        <v>344537</v>
      </c>
      <c r="G225" s="132">
        <v>1427658</v>
      </c>
      <c r="H225" s="334">
        <f t="shared" si="6"/>
        <v>0.013286142942805324</v>
      </c>
      <c r="J225" s="258" t="s">
        <v>207</v>
      </c>
      <c r="K225" s="125">
        <v>2</v>
      </c>
      <c r="L225" s="126" t="s">
        <v>208</v>
      </c>
      <c r="M225" s="127" t="s">
        <v>16</v>
      </c>
      <c r="N225" s="230">
        <v>541504</v>
      </c>
      <c r="O225" s="230">
        <v>124550275</v>
      </c>
      <c r="P225" s="333">
        <f t="shared" si="7"/>
        <v>2.779877382823301</v>
      </c>
    </row>
    <row r="226" spans="2:16" ht="15" customHeight="1">
      <c r="B226" s="246" t="s">
        <v>454</v>
      </c>
      <c r="C226" s="129">
        <v>3</v>
      </c>
      <c r="D226" s="130" t="s">
        <v>455</v>
      </c>
      <c r="E226" s="131" t="s">
        <v>33</v>
      </c>
      <c r="F226" s="132">
        <v>6856733</v>
      </c>
      <c r="G226" s="132">
        <v>10098226</v>
      </c>
      <c r="H226" s="334">
        <f t="shared" si="6"/>
        <v>0.09397662052449063</v>
      </c>
      <c r="J226" s="246" t="s">
        <v>209</v>
      </c>
      <c r="K226" s="129">
        <v>3</v>
      </c>
      <c r="L226" s="130" t="s">
        <v>1140</v>
      </c>
      <c r="M226" s="131" t="s">
        <v>16</v>
      </c>
      <c r="N226" s="231">
        <v>3287</v>
      </c>
      <c r="O226" s="231">
        <v>1765890</v>
      </c>
      <c r="P226" s="334">
        <f t="shared" si="7"/>
        <v>0.03941346313008011</v>
      </c>
    </row>
    <row r="227" spans="2:16" ht="15" customHeight="1">
      <c r="B227" s="246" t="s">
        <v>456</v>
      </c>
      <c r="C227" s="129">
        <v>4</v>
      </c>
      <c r="D227" s="130" t="s">
        <v>457</v>
      </c>
      <c r="E227" s="131" t="s">
        <v>33</v>
      </c>
      <c r="F227" s="132">
        <v>5862118</v>
      </c>
      <c r="G227" s="132">
        <v>8646748</v>
      </c>
      <c r="H227" s="334">
        <f t="shared" si="6"/>
        <v>0.08046880269533464</v>
      </c>
      <c r="J227" s="246" t="s">
        <v>211</v>
      </c>
      <c r="K227" s="129">
        <v>3</v>
      </c>
      <c r="L227" s="130" t="s">
        <v>212</v>
      </c>
      <c r="M227" s="131" t="s">
        <v>16</v>
      </c>
      <c r="N227" s="231">
        <v>11511</v>
      </c>
      <c r="O227" s="231">
        <v>3797316</v>
      </c>
      <c r="P227" s="334">
        <f t="shared" si="7"/>
        <v>0.08475350908565273</v>
      </c>
    </row>
    <row r="228" spans="2:16" ht="15" customHeight="1">
      <c r="B228" s="246" t="s">
        <v>458</v>
      </c>
      <c r="C228" s="129">
        <v>3</v>
      </c>
      <c r="D228" s="130" t="s">
        <v>459</v>
      </c>
      <c r="E228" s="131" t="s">
        <v>16</v>
      </c>
      <c r="F228" s="132">
        <v>9908</v>
      </c>
      <c r="G228" s="132">
        <v>19766383</v>
      </c>
      <c r="H228" s="334">
        <f t="shared" si="6"/>
        <v>0.18395091121279544</v>
      </c>
      <c r="J228" s="246" t="s">
        <v>217</v>
      </c>
      <c r="K228" s="129">
        <v>3</v>
      </c>
      <c r="L228" s="130" t="s">
        <v>218</v>
      </c>
      <c r="M228" s="131" t="s">
        <v>16</v>
      </c>
      <c r="N228" s="231">
        <v>45596</v>
      </c>
      <c r="O228" s="231">
        <v>9743906</v>
      </c>
      <c r="P228" s="334">
        <f t="shared" si="7"/>
        <v>0.21747735129253035</v>
      </c>
    </row>
    <row r="229" spans="2:16" ht="15" customHeight="1">
      <c r="B229" s="246" t="s">
        <v>460</v>
      </c>
      <c r="C229" s="129">
        <v>3</v>
      </c>
      <c r="D229" s="130" t="s">
        <v>461</v>
      </c>
      <c r="E229" s="131" t="s">
        <v>16</v>
      </c>
      <c r="F229" s="132">
        <v>4057</v>
      </c>
      <c r="G229" s="132">
        <v>6477592</v>
      </c>
      <c r="H229" s="334">
        <f t="shared" si="6"/>
        <v>0.06028209363669186</v>
      </c>
      <c r="J229" s="246" t="s">
        <v>219</v>
      </c>
      <c r="K229" s="129">
        <v>3</v>
      </c>
      <c r="L229" s="130" t="s">
        <v>220</v>
      </c>
      <c r="M229" s="131" t="s">
        <v>16</v>
      </c>
      <c r="N229" s="231">
        <v>6731</v>
      </c>
      <c r="O229" s="231">
        <v>1489879</v>
      </c>
      <c r="P229" s="334">
        <f t="shared" si="7"/>
        <v>0.033253085432717</v>
      </c>
    </row>
    <row r="230" spans="2:16" ht="15" customHeight="1">
      <c r="B230" s="246" t="s">
        <v>462</v>
      </c>
      <c r="C230" s="129">
        <v>3</v>
      </c>
      <c r="D230" s="130" t="s">
        <v>463</v>
      </c>
      <c r="E230" s="131" t="s">
        <v>33</v>
      </c>
      <c r="F230" s="132">
        <v>264072</v>
      </c>
      <c r="G230" s="132">
        <v>527739</v>
      </c>
      <c r="H230" s="334">
        <f t="shared" si="6"/>
        <v>0.004911271320227351</v>
      </c>
      <c r="J230" s="246" t="s">
        <v>1141</v>
      </c>
      <c r="K230" s="129">
        <v>3</v>
      </c>
      <c r="L230" s="130" t="s">
        <v>1142</v>
      </c>
      <c r="M230" s="131" t="s">
        <v>16</v>
      </c>
      <c r="N230" s="231">
        <v>134810</v>
      </c>
      <c r="O230" s="231">
        <v>26809254</v>
      </c>
      <c r="P230" s="334">
        <f t="shared" si="7"/>
        <v>0.5983643058593416</v>
      </c>
    </row>
    <row r="231" spans="2:16" ht="15" customHeight="1">
      <c r="B231" s="247" t="s">
        <v>464</v>
      </c>
      <c r="C231" s="118">
        <v>1</v>
      </c>
      <c r="D231" s="119" t="s">
        <v>465</v>
      </c>
      <c r="E231" s="120"/>
      <c r="F231" s="121">
        <v>0</v>
      </c>
      <c r="G231" s="121">
        <v>8838542583</v>
      </c>
      <c r="H231" s="122">
        <f t="shared" si="6"/>
        <v>82.25369112477203</v>
      </c>
      <c r="J231" s="258" t="s">
        <v>221</v>
      </c>
      <c r="K231" s="125">
        <v>2</v>
      </c>
      <c r="L231" s="126" t="s">
        <v>222</v>
      </c>
      <c r="M231" s="127" t="s">
        <v>16</v>
      </c>
      <c r="N231" s="230">
        <v>179007</v>
      </c>
      <c r="O231" s="230">
        <v>75378451</v>
      </c>
      <c r="P231" s="333">
        <f t="shared" si="7"/>
        <v>1.6823957320620482</v>
      </c>
    </row>
    <row r="232" spans="2:16" ht="15" customHeight="1">
      <c r="B232" s="258" t="s">
        <v>466</v>
      </c>
      <c r="C232" s="125">
        <v>2</v>
      </c>
      <c r="D232" s="126" t="s">
        <v>467</v>
      </c>
      <c r="E232" s="127"/>
      <c r="F232" s="128">
        <v>0</v>
      </c>
      <c r="G232" s="128">
        <v>2376414775</v>
      </c>
      <c r="H232" s="333">
        <f t="shared" si="6"/>
        <v>22.115511132249146</v>
      </c>
      <c r="J232" s="246" t="s">
        <v>1143</v>
      </c>
      <c r="K232" s="129">
        <v>3</v>
      </c>
      <c r="L232" s="130" t="s">
        <v>1144</v>
      </c>
      <c r="M232" s="131" t="s">
        <v>16</v>
      </c>
      <c r="N232" s="231">
        <v>4496</v>
      </c>
      <c r="O232" s="231">
        <v>2087263</v>
      </c>
      <c r="P232" s="334">
        <f t="shared" si="7"/>
        <v>0.04658628979907039</v>
      </c>
    </row>
    <row r="233" spans="2:16" ht="15" customHeight="1">
      <c r="B233" s="246" t="s">
        <v>468</v>
      </c>
      <c r="C233" s="129">
        <v>3</v>
      </c>
      <c r="D233" s="130" t="s">
        <v>469</v>
      </c>
      <c r="E233" s="131" t="s">
        <v>33</v>
      </c>
      <c r="F233" s="132">
        <v>313868780</v>
      </c>
      <c r="G233" s="132">
        <v>442172436</v>
      </c>
      <c r="H233" s="334">
        <f t="shared" si="6"/>
        <v>4.114967443228307</v>
      </c>
      <c r="J233" s="246" t="s">
        <v>1145</v>
      </c>
      <c r="K233" s="129">
        <v>3</v>
      </c>
      <c r="L233" s="130" t="s">
        <v>1146</v>
      </c>
      <c r="M233" s="131" t="s">
        <v>16</v>
      </c>
      <c r="N233" s="231">
        <v>15086</v>
      </c>
      <c r="O233" s="231">
        <v>803266</v>
      </c>
      <c r="P233" s="334">
        <f t="shared" si="7"/>
        <v>0.017928350505777218</v>
      </c>
    </row>
    <row r="234" spans="2:16" ht="15" customHeight="1">
      <c r="B234" s="246" t="s">
        <v>470</v>
      </c>
      <c r="C234" s="129">
        <v>4</v>
      </c>
      <c r="D234" s="130" t="s">
        <v>471</v>
      </c>
      <c r="E234" s="131" t="s">
        <v>33</v>
      </c>
      <c r="F234" s="132">
        <v>2968</v>
      </c>
      <c r="G234" s="132">
        <v>14650</v>
      </c>
      <c r="H234" s="334">
        <f t="shared" si="6"/>
        <v>0.00013633656948099475</v>
      </c>
      <c r="J234" s="246" t="s">
        <v>1147</v>
      </c>
      <c r="K234" s="129">
        <v>3</v>
      </c>
      <c r="L234" s="130" t="s">
        <v>1148</v>
      </c>
      <c r="M234" s="131" t="s">
        <v>16</v>
      </c>
      <c r="N234" s="231">
        <v>156</v>
      </c>
      <c r="O234" s="231">
        <v>96948</v>
      </c>
      <c r="P234" s="334">
        <f t="shared" si="7"/>
        <v>0.0021638133878865654</v>
      </c>
    </row>
    <row r="235" spans="2:16" ht="15" customHeight="1">
      <c r="B235" s="246" t="s">
        <v>472</v>
      </c>
      <c r="C235" s="129">
        <v>4</v>
      </c>
      <c r="D235" s="130" t="s">
        <v>473</v>
      </c>
      <c r="E235" s="131" t="s">
        <v>33</v>
      </c>
      <c r="F235" s="132">
        <v>302541887</v>
      </c>
      <c r="G235" s="132">
        <v>430551026</v>
      </c>
      <c r="H235" s="334">
        <f t="shared" si="6"/>
        <v>4.006815690877992</v>
      </c>
      <c r="J235" s="246" t="s">
        <v>1149</v>
      </c>
      <c r="K235" s="129">
        <v>3</v>
      </c>
      <c r="L235" s="130" t="s">
        <v>1150</v>
      </c>
      <c r="M235" s="131" t="s">
        <v>16</v>
      </c>
      <c r="N235" s="231">
        <v>12400</v>
      </c>
      <c r="O235" s="231">
        <v>6103842</v>
      </c>
      <c r="P235" s="334">
        <f t="shared" si="7"/>
        <v>0.13623359983851455</v>
      </c>
    </row>
    <row r="236" spans="2:16" ht="15" customHeight="1">
      <c r="B236" s="246" t="s">
        <v>474</v>
      </c>
      <c r="C236" s="129">
        <v>5</v>
      </c>
      <c r="D236" s="130" t="s">
        <v>475</v>
      </c>
      <c r="E236" s="131" t="s">
        <v>33</v>
      </c>
      <c r="F236" s="132">
        <v>243077353</v>
      </c>
      <c r="G236" s="132">
        <v>323937848</v>
      </c>
      <c r="H236" s="334">
        <f t="shared" si="6"/>
        <v>3.0146467523123492</v>
      </c>
      <c r="J236" s="246" t="s">
        <v>1151</v>
      </c>
      <c r="K236" s="129">
        <v>3</v>
      </c>
      <c r="L236" s="130" t="s">
        <v>1152</v>
      </c>
      <c r="M236" s="131" t="s">
        <v>16</v>
      </c>
      <c r="N236" s="231">
        <v>4542</v>
      </c>
      <c r="O236" s="231">
        <v>19785495</v>
      </c>
      <c r="P236" s="334">
        <f t="shared" si="7"/>
        <v>0.4415987845748514</v>
      </c>
    </row>
    <row r="237" spans="2:16" ht="15" customHeight="1">
      <c r="B237" s="246" t="s">
        <v>476</v>
      </c>
      <c r="C237" s="129">
        <v>5</v>
      </c>
      <c r="D237" s="130" t="s">
        <v>477</v>
      </c>
      <c r="E237" s="131" t="s">
        <v>33</v>
      </c>
      <c r="F237" s="132">
        <v>59464534</v>
      </c>
      <c r="G237" s="132">
        <v>106613178</v>
      </c>
      <c r="H237" s="334">
        <f t="shared" si="6"/>
        <v>0.9921689385656425</v>
      </c>
      <c r="J237" s="247" t="s">
        <v>223</v>
      </c>
      <c r="K237" s="118">
        <v>1</v>
      </c>
      <c r="L237" s="119" t="s">
        <v>224</v>
      </c>
      <c r="M237" s="120"/>
      <c r="N237" s="229">
        <v>0</v>
      </c>
      <c r="O237" s="229">
        <v>796146636</v>
      </c>
      <c r="P237" s="122">
        <f t="shared" si="7"/>
        <v>17.769451145950942</v>
      </c>
    </row>
    <row r="238" spans="2:16" ht="15" customHeight="1">
      <c r="B238" s="246" t="s">
        <v>478</v>
      </c>
      <c r="C238" s="129">
        <v>4</v>
      </c>
      <c r="D238" s="130" t="s">
        <v>479</v>
      </c>
      <c r="E238" s="131" t="s">
        <v>33</v>
      </c>
      <c r="F238" s="132">
        <v>9666645</v>
      </c>
      <c r="G238" s="132">
        <v>9408205</v>
      </c>
      <c r="H238" s="334">
        <f t="shared" si="6"/>
        <v>0.08755511226443291</v>
      </c>
      <c r="J238" s="258" t="s">
        <v>225</v>
      </c>
      <c r="K238" s="125">
        <v>2</v>
      </c>
      <c r="L238" s="126" t="s">
        <v>226</v>
      </c>
      <c r="M238" s="127" t="s">
        <v>33</v>
      </c>
      <c r="N238" s="230">
        <v>401981</v>
      </c>
      <c r="O238" s="230">
        <v>1130487</v>
      </c>
      <c r="P238" s="333">
        <f t="shared" si="7"/>
        <v>0.025231700555263848</v>
      </c>
    </row>
    <row r="239" spans="2:16" ht="15" customHeight="1">
      <c r="B239" s="246" t="s">
        <v>480</v>
      </c>
      <c r="C239" s="129">
        <v>3</v>
      </c>
      <c r="D239" s="130" t="s">
        <v>481</v>
      </c>
      <c r="E239" s="131"/>
      <c r="F239" s="132">
        <v>0</v>
      </c>
      <c r="G239" s="132">
        <v>4372944</v>
      </c>
      <c r="H239" s="334">
        <f t="shared" si="6"/>
        <v>0.040695712183788334</v>
      </c>
      <c r="J239" s="258" t="s">
        <v>227</v>
      </c>
      <c r="K239" s="125">
        <v>2</v>
      </c>
      <c r="L239" s="126" t="s">
        <v>228</v>
      </c>
      <c r="M239" s="127" t="s">
        <v>16</v>
      </c>
      <c r="N239" s="230">
        <v>72824</v>
      </c>
      <c r="O239" s="230">
        <v>44781093</v>
      </c>
      <c r="P239" s="333">
        <f t="shared" si="7"/>
        <v>0.999483522688383</v>
      </c>
    </row>
    <row r="240" spans="2:16" ht="15" customHeight="1">
      <c r="B240" s="246" t="s">
        <v>482</v>
      </c>
      <c r="C240" s="129">
        <v>4</v>
      </c>
      <c r="D240" s="130" t="s">
        <v>483</v>
      </c>
      <c r="E240" s="131" t="s">
        <v>13</v>
      </c>
      <c r="F240" s="132">
        <v>3332</v>
      </c>
      <c r="G240" s="132">
        <v>1077343</v>
      </c>
      <c r="H240" s="334">
        <f t="shared" si="6"/>
        <v>0.010026023807123776</v>
      </c>
      <c r="J240" s="246" t="s">
        <v>229</v>
      </c>
      <c r="K240" s="129">
        <v>3</v>
      </c>
      <c r="L240" s="130" t="s">
        <v>230</v>
      </c>
      <c r="M240" s="131" t="s">
        <v>16</v>
      </c>
      <c r="N240" s="231">
        <v>5371</v>
      </c>
      <c r="O240" s="231">
        <v>4590592</v>
      </c>
      <c r="P240" s="334">
        <f t="shared" si="7"/>
        <v>0.10245888958952183</v>
      </c>
    </row>
    <row r="241" spans="2:16" ht="15" customHeight="1">
      <c r="B241" s="246" t="s">
        <v>484</v>
      </c>
      <c r="C241" s="129">
        <v>3</v>
      </c>
      <c r="D241" s="130" t="s">
        <v>485</v>
      </c>
      <c r="E241" s="131"/>
      <c r="F241" s="132">
        <v>0</v>
      </c>
      <c r="G241" s="132">
        <v>188233219</v>
      </c>
      <c r="H241" s="334">
        <f t="shared" si="6"/>
        <v>1.7517454840153448</v>
      </c>
      <c r="J241" s="258" t="s">
        <v>239</v>
      </c>
      <c r="K241" s="125">
        <v>2</v>
      </c>
      <c r="L241" s="126" t="s">
        <v>240</v>
      </c>
      <c r="M241" s="127"/>
      <c r="N241" s="230">
        <v>0</v>
      </c>
      <c r="O241" s="230">
        <v>87319878</v>
      </c>
      <c r="P241" s="333">
        <f t="shared" si="7"/>
        <v>1.9489202566842179</v>
      </c>
    </row>
    <row r="242" spans="2:16" ht="15" customHeight="1">
      <c r="B242" s="246" t="s">
        <v>487</v>
      </c>
      <c r="C242" s="129">
        <v>4</v>
      </c>
      <c r="D242" s="130" t="s">
        <v>488</v>
      </c>
      <c r="E242" s="131" t="s">
        <v>13</v>
      </c>
      <c r="F242" s="132">
        <v>357489</v>
      </c>
      <c r="G242" s="132">
        <v>15956354</v>
      </c>
      <c r="H242" s="334">
        <f t="shared" si="6"/>
        <v>0.14849382701599648</v>
      </c>
      <c r="J242" s="246" t="s">
        <v>241</v>
      </c>
      <c r="K242" s="129">
        <v>3</v>
      </c>
      <c r="L242" s="130" t="s">
        <v>1155</v>
      </c>
      <c r="M242" s="131"/>
      <c r="N242" s="231">
        <v>0</v>
      </c>
      <c r="O242" s="231">
        <v>24829766</v>
      </c>
      <c r="P242" s="334">
        <f t="shared" si="7"/>
        <v>0.5541834807204961</v>
      </c>
    </row>
    <row r="243" spans="2:16" ht="15" customHeight="1">
      <c r="B243" s="246" t="s">
        <v>489</v>
      </c>
      <c r="C243" s="129">
        <v>5</v>
      </c>
      <c r="D243" s="130" t="s">
        <v>490</v>
      </c>
      <c r="E243" s="131" t="s">
        <v>13</v>
      </c>
      <c r="F243" s="132">
        <v>6951</v>
      </c>
      <c r="G243" s="132">
        <v>5273670</v>
      </c>
      <c r="H243" s="334">
        <f t="shared" si="6"/>
        <v>0.049078093950500855</v>
      </c>
      <c r="J243" s="246" t="s">
        <v>243</v>
      </c>
      <c r="K243" s="129">
        <v>4</v>
      </c>
      <c r="L243" s="130" t="s">
        <v>1156</v>
      </c>
      <c r="M243" s="131"/>
      <c r="N243" s="231">
        <v>0</v>
      </c>
      <c r="O243" s="231">
        <v>24829355</v>
      </c>
      <c r="P243" s="334">
        <f t="shared" si="7"/>
        <v>0.5541743074801774</v>
      </c>
    </row>
    <row r="244" spans="2:16" ht="15" customHeight="1">
      <c r="B244" s="246" t="s">
        <v>491</v>
      </c>
      <c r="C244" s="129">
        <v>5</v>
      </c>
      <c r="D244" s="130" t="s">
        <v>492</v>
      </c>
      <c r="E244" s="131" t="s">
        <v>13</v>
      </c>
      <c r="F244" s="132">
        <v>164029</v>
      </c>
      <c r="G244" s="132">
        <v>2050274</v>
      </c>
      <c r="H244" s="334">
        <f t="shared" si="6"/>
        <v>0.019080363389493312</v>
      </c>
      <c r="J244" s="246" t="s">
        <v>248</v>
      </c>
      <c r="K244" s="129">
        <v>3</v>
      </c>
      <c r="L244" s="130" t="s">
        <v>1157</v>
      </c>
      <c r="M244" s="131" t="s">
        <v>16</v>
      </c>
      <c r="N244" s="231">
        <v>1072166</v>
      </c>
      <c r="O244" s="231">
        <v>27298187</v>
      </c>
      <c r="P244" s="334">
        <f t="shared" si="7"/>
        <v>0.6092769577054813</v>
      </c>
    </row>
    <row r="245" spans="2:16" ht="15" customHeight="1">
      <c r="B245" s="246" t="s">
        <v>493</v>
      </c>
      <c r="C245" s="129">
        <v>4</v>
      </c>
      <c r="D245" s="130" t="s">
        <v>494</v>
      </c>
      <c r="E245" s="131" t="s">
        <v>33</v>
      </c>
      <c r="F245" s="132">
        <v>34325815</v>
      </c>
      <c r="G245" s="132">
        <v>164781355</v>
      </c>
      <c r="H245" s="334">
        <f t="shared" si="6"/>
        <v>1.5334965634900997</v>
      </c>
      <c r="J245" s="246" t="s">
        <v>250</v>
      </c>
      <c r="K245" s="129">
        <v>4</v>
      </c>
      <c r="L245" s="130" t="s">
        <v>1158</v>
      </c>
      <c r="M245" s="131" t="s">
        <v>16</v>
      </c>
      <c r="N245" s="231">
        <v>948800</v>
      </c>
      <c r="O245" s="231">
        <v>18893376</v>
      </c>
      <c r="P245" s="334">
        <f t="shared" si="7"/>
        <v>0.4216872955726237</v>
      </c>
    </row>
    <row r="246" spans="2:16" ht="15" customHeight="1">
      <c r="B246" s="246" t="s">
        <v>495</v>
      </c>
      <c r="C246" s="129">
        <v>3</v>
      </c>
      <c r="D246" s="130" t="s">
        <v>496</v>
      </c>
      <c r="E246" s="131"/>
      <c r="F246" s="132">
        <v>0</v>
      </c>
      <c r="G246" s="132">
        <v>390901681</v>
      </c>
      <c r="H246" s="334">
        <f t="shared" si="6"/>
        <v>3.6378289550780982</v>
      </c>
      <c r="J246" s="246" t="s">
        <v>1159</v>
      </c>
      <c r="K246" s="129">
        <v>3</v>
      </c>
      <c r="L246" s="130" t="s">
        <v>1160</v>
      </c>
      <c r="M246" s="131" t="s">
        <v>33</v>
      </c>
      <c r="N246" s="231">
        <v>85384746</v>
      </c>
      <c r="O246" s="231">
        <v>17950060</v>
      </c>
      <c r="P246" s="334">
        <f t="shared" si="7"/>
        <v>0.4006331243694261</v>
      </c>
    </row>
    <row r="247" spans="2:16" ht="15" customHeight="1">
      <c r="B247" s="246" t="s">
        <v>497</v>
      </c>
      <c r="C247" s="129">
        <v>4</v>
      </c>
      <c r="D247" s="130" t="s">
        <v>498</v>
      </c>
      <c r="E247" s="131" t="s">
        <v>13</v>
      </c>
      <c r="F247" s="132">
        <v>23915</v>
      </c>
      <c r="G247" s="132">
        <v>344390672</v>
      </c>
      <c r="H247" s="334">
        <f t="shared" si="6"/>
        <v>3.2049858554084967</v>
      </c>
      <c r="J247" s="258" t="s">
        <v>273</v>
      </c>
      <c r="K247" s="125">
        <v>2</v>
      </c>
      <c r="L247" s="126" t="s">
        <v>253</v>
      </c>
      <c r="M247" s="127" t="s">
        <v>16</v>
      </c>
      <c r="N247" s="230">
        <v>158021</v>
      </c>
      <c r="O247" s="230">
        <v>26211172</v>
      </c>
      <c r="P247" s="333">
        <f t="shared" si="7"/>
        <v>0.5850155226079701</v>
      </c>
    </row>
    <row r="248" spans="2:16" ht="15" customHeight="1">
      <c r="B248" s="246" t="s">
        <v>499</v>
      </c>
      <c r="C248" s="129">
        <v>5</v>
      </c>
      <c r="D248" s="130" t="s">
        <v>500</v>
      </c>
      <c r="E248" s="131" t="s">
        <v>13</v>
      </c>
      <c r="F248" s="132">
        <v>6199</v>
      </c>
      <c r="G248" s="132">
        <v>113508035</v>
      </c>
      <c r="H248" s="334">
        <f t="shared" si="6"/>
        <v>1.0563342048074187</v>
      </c>
      <c r="J248" s="246" t="s">
        <v>275</v>
      </c>
      <c r="K248" s="129">
        <v>3</v>
      </c>
      <c r="L248" s="130" t="s">
        <v>255</v>
      </c>
      <c r="M248" s="131" t="s">
        <v>16</v>
      </c>
      <c r="N248" s="231">
        <v>120825</v>
      </c>
      <c r="O248" s="231">
        <v>14005952</v>
      </c>
      <c r="P248" s="334">
        <f t="shared" si="7"/>
        <v>0.31260331773421435</v>
      </c>
    </row>
    <row r="249" spans="2:16" ht="15" customHeight="1">
      <c r="B249" s="246" t="s">
        <v>501</v>
      </c>
      <c r="C249" s="129">
        <v>5</v>
      </c>
      <c r="D249" s="130" t="s">
        <v>502</v>
      </c>
      <c r="E249" s="131" t="s">
        <v>13</v>
      </c>
      <c r="F249" s="132">
        <v>1620</v>
      </c>
      <c r="G249" s="132">
        <v>18865788</v>
      </c>
      <c r="H249" s="334">
        <f t="shared" si="6"/>
        <v>0.17556974856489535</v>
      </c>
      <c r="J249" s="258" t="s">
        <v>317</v>
      </c>
      <c r="K249" s="125">
        <v>2</v>
      </c>
      <c r="L249" s="126" t="s">
        <v>274</v>
      </c>
      <c r="M249" s="127"/>
      <c r="N249" s="230">
        <v>0</v>
      </c>
      <c r="O249" s="230">
        <v>137229104</v>
      </c>
      <c r="P249" s="333">
        <f t="shared" si="7"/>
        <v>3.06286021829102</v>
      </c>
    </row>
    <row r="250" spans="2:16" ht="15" customHeight="1">
      <c r="B250" s="246" t="s">
        <v>503</v>
      </c>
      <c r="C250" s="129">
        <v>4</v>
      </c>
      <c r="D250" s="130" t="s">
        <v>504</v>
      </c>
      <c r="E250" s="131" t="s">
        <v>16</v>
      </c>
      <c r="F250" s="132">
        <v>402</v>
      </c>
      <c r="G250" s="132">
        <v>1049398</v>
      </c>
      <c r="H250" s="334">
        <f t="shared" si="6"/>
        <v>0.00976596063755747</v>
      </c>
      <c r="J250" s="246" t="s">
        <v>319</v>
      </c>
      <c r="K250" s="129">
        <v>3</v>
      </c>
      <c r="L250" s="130" t="s">
        <v>1161</v>
      </c>
      <c r="M250" s="131" t="s">
        <v>33</v>
      </c>
      <c r="N250" s="231">
        <v>75285859</v>
      </c>
      <c r="O250" s="231">
        <v>37347617</v>
      </c>
      <c r="P250" s="334">
        <f t="shared" si="7"/>
        <v>0.8335733967720826</v>
      </c>
    </row>
    <row r="251" spans="2:16" ht="15" customHeight="1">
      <c r="B251" s="246" t="s">
        <v>505</v>
      </c>
      <c r="C251" s="129">
        <v>3</v>
      </c>
      <c r="D251" s="130" t="s">
        <v>506</v>
      </c>
      <c r="E251" s="131"/>
      <c r="F251" s="132">
        <v>0</v>
      </c>
      <c r="G251" s="132">
        <v>77741289</v>
      </c>
      <c r="H251" s="334">
        <f t="shared" si="6"/>
        <v>0.7234799078014056</v>
      </c>
      <c r="J251" s="246" t="s">
        <v>1162</v>
      </c>
      <c r="K251" s="129">
        <v>4</v>
      </c>
      <c r="L251" s="130" t="s">
        <v>1163</v>
      </c>
      <c r="M251" s="131" t="s">
        <v>33</v>
      </c>
      <c r="N251" s="231">
        <v>105814</v>
      </c>
      <c r="O251" s="231">
        <v>521236</v>
      </c>
      <c r="P251" s="334">
        <f t="shared" si="7"/>
        <v>0.011633632824281488</v>
      </c>
    </row>
    <row r="252" spans="2:16" ht="15" customHeight="1">
      <c r="B252" s="246" t="s">
        <v>507</v>
      </c>
      <c r="C252" s="129">
        <v>4</v>
      </c>
      <c r="D252" s="130" t="s">
        <v>508</v>
      </c>
      <c r="E252" s="131" t="s">
        <v>13</v>
      </c>
      <c r="F252" s="132">
        <v>2</v>
      </c>
      <c r="G252" s="132">
        <v>1873</v>
      </c>
      <c r="H252" s="334">
        <f t="shared" si="6"/>
        <v>1.7430607142518987E-05</v>
      </c>
      <c r="J252" s="246" t="s">
        <v>1164</v>
      </c>
      <c r="K252" s="129">
        <v>4</v>
      </c>
      <c r="L252" s="130" t="s">
        <v>280</v>
      </c>
      <c r="M252" s="131" t="s">
        <v>33</v>
      </c>
      <c r="N252" s="231">
        <v>6296343</v>
      </c>
      <c r="O252" s="231">
        <v>2909525</v>
      </c>
      <c r="P252" s="334">
        <f t="shared" si="7"/>
        <v>0.06493861809826565</v>
      </c>
    </row>
    <row r="253" spans="2:16" ht="15" customHeight="1">
      <c r="B253" s="246" t="s">
        <v>509</v>
      </c>
      <c r="C253" s="129">
        <v>4</v>
      </c>
      <c r="D253" s="130" t="s">
        <v>510</v>
      </c>
      <c r="E253" s="131" t="s">
        <v>13</v>
      </c>
      <c r="F253" s="132">
        <v>6</v>
      </c>
      <c r="G253" s="132">
        <v>22761</v>
      </c>
      <c r="H253" s="334">
        <f t="shared" si="6"/>
        <v>0.00021181956709603558</v>
      </c>
      <c r="J253" s="246" t="s">
        <v>1165</v>
      </c>
      <c r="K253" s="129">
        <v>4</v>
      </c>
      <c r="L253" s="130" t="s">
        <v>1166</v>
      </c>
      <c r="M253" s="131" t="s">
        <v>33</v>
      </c>
      <c r="N253" s="231">
        <v>56525809</v>
      </c>
      <c r="O253" s="231">
        <v>17901383</v>
      </c>
      <c r="P253" s="334">
        <f t="shared" si="7"/>
        <v>0.39954668685362216</v>
      </c>
    </row>
    <row r="254" spans="2:16" ht="15" customHeight="1">
      <c r="B254" s="246" t="s">
        <v>511</v>
      </c>
      <c r="C254" s="129">
        <v>4</v>
      </c>
      <c r="D254" s="130" t="s">
        <v>512</v>
      </c>
      <c r="E254" s="131" t="s">
        <v>13</v>
      </c>
      <c r="F254" s="132">
        <v>70</v>
      </c>
      <c r="G254" s="132">
        <v>956249</v>
      </c>
      <c r="H254" s="334">
        <f t="shared" si="6"/>
        <v>0.008899092711920254</v>
      </c>
      <c r="J254" s="246" t="s">
        <v>321</v>
      </c>
      <c r="K254" s="129">
        <v>3</v>
      </c>
      <c r="L254" s="130" t="s">
        <v>1167</v>
      </c>
      <c r="M254" s="131" t="s">
        <v>245</v>
      </c>
      <c r="N254" s="231">
        <v>49692991</v>
      </c>
      <c r="O254" s="231">
        <v>4435740</v>
      </c>
      <c r="P254" s="334">
        <f t="shared" si="7"/>
        <v>0.09900269832470968</v>
      </c>
    </row>
    <row r="255" spans="2:16" ht="15" customHeight="1">
      <c r="B255" s="246" t="s">
        <v>513</v>
      </c>
      <c r="C255" s="129">
        <v>4</v>
      </c>
      <c r="D255" s="130" t="s">
        <v>514</v>
      </c>
      <c r="E255" s="131" t="s">
        <v>13</v>
      </c>
      <c r="F255" s="132">
        <v>185</v>
      </c>
      <c r="G255" s="132">
        <v>6617504</v>
      </c>
      <c r="H255" s="334">
        <f t="shared" si="6"/>
        <v>0.061584149753362495</v>
      </c>
      <c r="J255" s="246" t="s">
        <v>1168</v>
      </c>
      <c r="K255" s="129">
        <v>4</v>
      </c>
      <c r="L255" s="130" t="s">
        <v>1169</v>
      </c>
      <c r="M255" s="131" t="s">
        <v>245</v>
      </c>
      <c r="N255" s="231">
        <v>49692991</v>
      </c>
      <c r="O255" s="231">
        <v>4435740</v>
      </c>
      <c r="P255" s="334">
        <f t="shared" si="7"/>
        <v>0.09900269832470968</v>
      </c>
    </row>
    <row r="256" spans="2:16" ht="15" customHeight="1">
      <c r="B256" s="246" t="s">
        <v>515</v>
      </c>
      <c r="C256" s="129">
        <v>4</v>
      </c>
      <c r="D256" s="130" t="s">
        <v>516</v>
      </c>
      <c r="E256" s="131" t="s">
        <v>13</v>
      </c>
      <c r="F256" s="132">
        <v>1057</v>
      </c>
      <c r="G256" s="132">
        <v>16252474</v>
      </c>
      <c r="H256" s="334">
        <f t="shared" si="6"/>
        <v>0.15124959390710313</v>
      </c>
      <c r="J256" s="246" t="s">
        <v>1170</v>
      </c>
      <c r="K256" s="129">
        <v>3</v>
      </c>
      <c r="L256" s="130" t="s">
        <v>1171</v>
      </c>
      <c r="M256" s="131" t="s">
        <v>245</v>
      </c>
      <c r="N256" s="231">
        <v>9751009</v>
      </c>
      <c r="O256" s="231">
        <v>5644646</v>
      </c>
      <c r="P256" s="334">
        <f t="shared" si="7"/>
        <v>0.12598465759665337</v>
      </c>
    </row>
    <row r="257" spans="2:16" ht="15" customHeight="1">
      <c r="B257" s="246" t="s">
        <v>517</v>
      </c>
      <c r="C257" s="129">
        <v>4</v>
      </c>
      <c r="D257" s="130" t="s">
        <v>518</v>
      </c>
      <c r="E257" s="131" t="s">
        <v>13</v>
      </c>
      <c r="F257" s="132">
        <v>7410</v>
      </c>
      <c r="G257" s="132">
        <v>33606210</v>
      </c>
      <c r="H257" s="334">
        <f t="shared" si="6"/>
        <v>0.3127478078264778</v>
      </c>
      <c r="J257" s="246" t="s">
        <v>1172</v>
      </c>
      <c r="K257" s="129">
        <v>4</v>
      </c>
      <c r="L257" s="130" t="s">
        <v>1173</v>
      </c>
      <c r="M257" s="131" t="s">
        <v>245</v>
      </c>
      <c r="N257" s="231">
        <v>8803950</v>
      </c>
      <c r="O257" s="231">
        <v>5468902</v>
      </c>
      <c r="P257" s="334">
        <f t="shared" si="7"/>
        <v>0.12206217110863156</v>
      </c>
    </row>
    <row r="258" spans="2:16" ht="15" customHeight="1">
      <c r="B258" s="246" t="s">
        <v>519</v>
      </c>
      <c r="C258" s="129">
        <v>4</v>
      </c>
      <c r="D258" s="130" t="s">
        <v>520</v>
      </c>
      <c r="E258" s="131" t="s">
        <v>13</v>
      </c>
      <c r="F258" s="132">
        <v>266</v>
      </c>
      <c r="G258" s="132">
        <v>54015</v>
      </c>
      <c r="H258" s="334">
        <f t="shared" si="6"/>
        <v>0.000502677119489142</v>
      </c>
      <c r="J258" s="246" t="s">
        <v>323</v>
      </c>
      <c r="K258" s="129">
        <v>3</v>
      </c>
      <c r="L258" s="130" t="s">
        <v>1174</v>
      </c>
      <c r="M258" s="131" t="s">
        <v>245</v>
      </c>
      <c r="N258" s="231">
        <v>232059</v>
      </c>
      <c r="O258" s="231">
        <v>82849</v>
      </c>
      <c r="P258" s="334">
        <f t="shared" si="7"/>
        <v>0.0018491333021105544</v>
      </c>
    </row>
    <row r="259" spans="2:16" ht="15" customHeight="1">
      <c r="B259" s="246" t="s">
        <v>521</v>
      </c>
      <c r="C259" s="129">
        <v>3</v>
      </c>
      <c r="D259" s="130" t="s">
        <v>522</v>
      </c>
      <c r="E259" s="131"/>
      <c r="F259" s="132">
        <v>0</v>
      </c>
      <c r="G259" s="132">
        <v>6108278</v>
      </c>
      <c r="H259" s="334">
        <f t="shared" si="6"/>
        <v>0.056845165048206935</v>
      </c>
      <c r="J259" s="246" t="s">
        <v>339</v>
      </c>
      <c r="K259" s="129">
        <v>3</v>
      </c>
      <c r="L259" s="130" t="s">
        <v>1175</v>
      </c>
      <c r="M259" s="131" t="s">
        <v>33</v>
      </c>
      <c r="N259" s="231">
        <v>12585310</v>
      </c>
      <c r="O259" s="231">
        <v>9416839</v>
      </c>
      <c r="P259" s="334">
        <f t="shared" si="7"/>
        <v>0.2101774384182483</v>
      </c>
    </row>
    <row r="260" spans="2:16" ht="15" customHeight="1">
      <c r="B260" s="246" t="s">
        <v>523</v>
      </c>
      <c r="C260" s="129">
        <v>4</v>
      </c>
      <c r="D260" s="130" t="s">
        <v>524</v>
      </c>
      <c r="E260" s="131" t="s">
        <v>13</v>
      </c>
      <c r="F260" s="132">
        <v>7995</v>
      </c>
      <c r="G260" s="132">
        <v>38342</v>
      </c>
      <c r="H260" s="334">
        <f t="shared" si="6"/>
        <v>0.00035682025577066896</v>
      </c>
      <c r="J260" s="246" t="s">
        <v>345</v>
      </c>
      <c r="K260" s="129">
        <v>3</v>
      </c>
      <c r="L260" s="130" t="s">
        <v>1176</v>
      </c>
      <c r="M260" s="131" t="s">
        <v>33</v>
      </c>
      <c r="N260" s="231">
        <v>2501026</v>
      </c>
      <c r="O260" s="231">
        <v>1669645</v>
      </c>
      <c r="P260" s="334">
        <f t="shared" si="7"/>
        <v>0.0372653402238093</v>
      </c>
    </row>
    <row r="261" spans="2:16" ht="15" customHeight="1">
      <c r="B261" s="246" t="s">
        <v>525</v>
      </c>
      <c r="C261" s="129">
        <v>4</v>
      </c>
      <c r="D261" s="130" t="s">
        <v>526</v>
      </c>
      <c r="E261" s="131" t="s">
        <v>13</v>
      </c>
      <c r="F261" s="132">
        <v>16712</v>
      </c>
      <c r="G261" s="132">
        <v>3545665</v>
      </c>
      <c r="H261" s="334">
        <f t="shared" si="6"/>
        <v>0.03299684659582466</v>
      </c>
      <c r="J261" s="246" t="s">
        <v>1177</v>
      </c>
      <c r="K261" s="129">
        <v>3</v>
      </c>
      <c r="L261" s="130" t="s">
        <v>1178</v>
      </c>
      <c r="M261" s="131" t="s">
        <v>16</v>
      </c>
      <c r="N261" s="231">
        <v>13456</v>
      </c>
      <c r="O261" s="231">
        <v>8486444</v>
      </c>
      <c r="P261" s="334">
        <f t="shared" si="7"/>
        <v>0.1894116551424435</v>
      </c>
    </row>
    <row r="262" spans="2:16" ht="15" customHeight="1">
      <c r="B262" s="246" t="s">
        <v>527</v>
      </c>
      <c r="C262" s="129">
        <v>4</v>
      </c>
      <c r="D262" s="130" t="s">
        <v>528</v>
      </c>
      <c r="E262" s="131" t="s">
        <v>16</v>
      </c>
      <c r="F262" s="132">
        <v>278</v>
      </c>
      <c r="G262" s="132">
        <v>2508127</v>
      </c>
      <c r="H262" s="334">
        <f t="shared" si="6"/>
        <v>0.023341258088918695</v>
      </c>
      <c r="J262" s="246" t="s">
        <v>1179</v>
      </c>
      <c r="K262" s="129">
        <v>3</v>
      </c>
      <c r="L262" s="130" t="s">
        <v>1180</v>
      </c>
      <c r="M262" s="131" t="s">
        <v>33</v>
      </c>
      <c r="N262" s="231">
        <v>1589097</v>
      </c>
      <c r="O262" s="231">
        <v>1386111</v>
      </c>
      <c r="P262" s="334">
        <f t="shared" si="7"/>
        <v>0.030937054285770052</v>
      </c>
    </row>
    <row r="263" spans="2:16" ht="15" customHeight="1">
      <c r="B263" s="246" t="s">
        <v>529</v>
      </c>
      <c r="C263" s="129">
        <v>3</v>
      </c>
      <c r="D263" s="130" t="s">
        <v>530</v>
      </c>
      <c r="E263" s="131" t="s">
        <v>16</v>
      </c>
      <c r="F263" s="132">
        <v>1372</v>
      </c>
      <c r="G263" s="132">
        <v>2561275</v>
      </c>
      <c r="H263" s="334">
        <f t="shared" si="6"/>
        <v>0.023835866689244697</v>
      </c>
      <c r="J263" s="258" t="s">
        <v>348</v>
      </c>
      <c r="K263" s="125">
        <v>2</v>
      </c>
      <c r="L263" s="126" t="s">
        <v>318</v>
      </c>
      <c r="M263" s="127"/>
      <c r="N263" s="230">
        <v>0</v>
      </c>
      <c r="O263" s="230">
        <v>86216011</v>
      </c>
      <c r="P263" s="333">
        <f t="shared" si="7"/>
        <v>1.9242826964143187</v>
      </c>
    </row>
    <row r="264" spans="2:16" ht="15" customHeight="1">
      <c r="B264" s="246" t="s">
        <v>531</v>
      </c>
      <c r="C264" s="129">
        <v>3</v>
      </c>
      <c r="D264" s="130" t="s">
        <v>532</v>
      </c>
      <c r="E264" s="131"/>
      <c r="F264" s="132">
        <v>0</v>
      </c>
      <c r="G264" s="132">
        <v>7303660</v>
      </c>
      <c r="H264" s="334">
        <f t="shared" si="6"/>
        <v>0.06796968935532846</v>
      </c>
      <c r="J264" s="246" t="s">
        <v>350</v>
      </c>
      <c r="K264" s="129">
        <v>3</v>
      </c>
      <c r="L264" s="130" t="s">
        <v>324</v>
      </c>
      <c r="M264" s="131"/>
      <c r="N264" s="231">
        <v>0</v>
      </c>
      <c r="O264" s="231">
        <v>27102499</v>
      </c>
      <c r="P264" s="334">
        <f t="shared" si="7"/>
        <v>0.6049093347091455</v>
      </c>
    </row>
    <row r="265" spans="2:16" ht="15" customHeight="1">
      <c r="B265" s="246" t="s">
        <v>533</v>
      </c>
      <c r="C265" s="129">
        <v>3</v>
      </c>
      <c r="D265" s="130" t="s">
        <v>534</v>
      </c>
      <c r="E265" s="131" t="s">
        <v>16</v>
      </c>
      <c r="F265" s="132">
        <v>364</v>
      </c>
      <c r="G265" s="132">
        <v>2246639</v>
      </c>
      <c r="H265" s="334">
        <f aca="true" t="shared" si="8" ref="H265:H328">G265/10745466206*100</f>
        <v>0.02090778526431485</v>
      </c>
      <c r="J265" s="246" t="s">
        <v>358</v>
      </c>
      <c r="K265" s="129">
        <v>3</v>
      </c>
      <c r="L265" s="130" t="s">
        <v>1182</v>
      </c>
      <c r="M265" s="131" t="s">
        <v>33</v>
      </c>
      <c r="N265" s="231">
        <v>26766</v>
      </c>
      <c r="O265" s="231">
        <v>10158</v>
      </c>
      <c r="P265" s="334">
        <f aca="true" t="shared" si="9" ref="P265:P328">O265/4480423337*100</f>
        <v>0.00022671964758583707</v>
      </c>
    </row>
    <row r="266" spans="2:16" ht="15" customHeight="1">
      <c r="B266" s="246" t="s">
        <v>535</v>
      </c>
      <c r="C266" s="129">
        <v>3</v>
      </c>
      <c r="D266" s="130" t="s">
        <v>536</v>
      </c>
      <c r="E266" s="131"/>
      <c r="F266" s="132">
        <v>0</v>
      </c>
      <c r="G266" s="132">
        <v>55404222</v>
      </c>
      <c r="H266" s="334">
        <f t="shared" si="8"/>
        <v>0.5156055673886318</v>
      </c>
      <c r="J266" s="258" t="s">
        <v>392</v>
      </c>
      <c r="K266" s="125">
        <v>2</v>
      </c>
      <c r="L266" s="126" t="s">
        <v>349</v>
      </c>
      <c r="M266" s="127" t="s">
        <v>16</v>
      </c>
      <c r="N266" s="230">
        <v>376585</v>
      </c>
      <c r="O266" s="230">
        <v>56587734</v>
      </c>
      <c r="P266" s="333">
        <f t="shared" si="9"/>
        <v>1.2629997155110346</v>
      </c>
    </row>
    <row r="267" spans="2:16" ht="15" customHeight="1">
      <c r="B267" s="246" t="s">
        <v>537</v>
      </c>
      <c r="C267" s="129">
        <v>4</v>
      </c>
      <c r="D267" s="130" t="s">
        <v>538</v>
      </c>
      <c r="E267" s="131" t="s">
        <v>13</v>
      </c>
      <c r="F267" s="132">
        <v>9578</v>
      </c>
      <c r="G267" s="132">
        <v>45439145</v>
      </c>
      <c r="H267" s="334">
        <f t="shared" si="8"/>
        <v>0.4228680648088392</v>
      </c>
      <c r="J267" s="246" t="s">
        <v>394</v>
      </c>
      <c r="K267" s="129">
        <v>3</v>
      </c>
      <c r="L267" s="130" t="s">
        <v>351</v>
      </c>
      <c r="M267" s="131" t="s">
        <v>16</v>
      </c>
      <c r="N267" s="231">
        <v>3148</v>
      </c>
      <c r="O267" s="231">
        <v>105676</v>
      </c>
      <c r="P267" s="334">
        <f t="shared" si="9"/>
        <v>0.002358616408572644</v>
      </c>
    </row>
    <row r="268" spans="2:16" ht="15" customHeight="1">
      <c r="B268" s="246" t="s">
        <v>539</v>
      </c>
      <c r="C268" s="129">
        <v>4</v>
      </c>
      <c r="D268" s="130" t="s">
        <v>540</v>
      </c>
      <c r="E268" s="131" t="s">
        <v>13</v>
      </c>
      <c r="F268" s="132">
        <v>298</v>
      </c>
      <c r="G268" s="132">
        <v>3502967</v>
      </c>
      <c r="H268" s="334">
        <f t="shared" si="8"/>
        <v>0.03259948831297828</v>
      </c>
      <c r="J268" s="246" t="s">
        <v>404</v>
      </c>
      <c r="K268" s="129">
        <v>3</v>
      </c>
      <c r="L268" s="130" t="s">
        <v>1183</v>
      </c>
      <c r="M268" s="131" t="s">
        <v>16</v>
      </c>
      <c r="N268" s="231">
        <v>142761</v>
      </c>
      <c r="O268" s="231">
        <v>17871844</v>
      </c>
      <c r="P268" s="334">
        <f t="shared" si="9"/>
        <v>0.3988873964746068</v>
      </c>
    </row>
    <row r="269" spans="2:16" ht="15" customHeight="1">
      <c r="B269" s="246" t="s">
        <v>541</v>
      </c>
      <c r="C269" s="129">
        <v>3</v>
      </c>
      <c r="D269" s="130" t="s">
        <v>542</v>
      </c>
      <c r="E269" s="131"/>
      <c r="F269" s="132">
        <v>0</v>
      </c>
      <c r="G269" s="132">
        <v>70152735</v>
      </c>
      <c r="H269" s="334">
        <f t="shared" si="8"/>
        <v>0.6528589235228199</v>
      </c>
      <c r="J269" s="246" t="s">
        <v>410</v>
      </c>
      <c r="K269" s="129">
        <v>3</v>
      </c>
      <c r="L269" s="130" t="s">
        <v>359</v>
      </c>
      <c r="M269" s="131" t="s">
        <v>16</v>
      </c>
      <c r="N269" s="231">
        <v>46070</v>
      </c>
      <c r="O269" s="231">
        <v>7090507</v>
      </c>
      <c r="P269" s="334">
        <f t="shared" si="9"/>
        <v>0.15825529122316506</v>
      </c>
    </row>
    <row r="270" spans="2:16" ht="15" customHeight="1">
      <c r="B270" s="246" t="s">
        <v>543</v>
      </c>
      <c r="C270" s="129">
        <v>4</v>
      </c>
      <c r="D270" s="130" t="s">
        <v>544</v>
      </c>
      <c r="E270" s="131" t="s">
        <v>16</v>
      </c>
      <c r="F270" s="132">
        <v>2032</v>
      </c>
      <c r="G270" s="132">
        <v>5343202</v>
      </c>
      <c r="H270" s="334">
        <f t="shared" si="8"/>
        <v>0.049725176158634136</v>
      </c>
      <c r="J270" s="246" t="s">
        <v>414</v>
      </c>
      <c r="K270" s="129">
        <v>3</v>
      </c>
      <c r="L270" s="130" t="s">
        <v>367</v>
      </c>
      <c r="M270" s="131" t="s">
        <v>16</v>
      </c>
      <c r="N270" s="231">
        <v>128669</v>
      </c>
      <c r="O270" s="231">
        <v>11226184</v>
      </c>
      <c r="P270" s="334">
        <f t="shared" si="9"/>
        <v>0.2505607875776494</v>
      </c>
    </row>
    <row r="271" spans="2:16" ht="15" customHeight="1">
      <c r="B271" s="246" t="s">
        <v>545</v>
      </c>
      <c r="C271" s="129">
        <v>4</v>
      </c>
      <c r="D271" s="130" t="s">
        <v>546</v>
      </c>
      <c r="E271" s="131" t="s">
        <v>13</v>
      </c>
      <c r="F271" s="132">
        <v>1489</v>
      </c>
      <c r="G271" s="132">
        <v>886265</v>
      </c>
      <c r="H271" s="334">
        <f t="shared" si="8"/>
        <v>0.008247804078571591</v>
      </c>
      <c r="J271" s="246" t="s">
        <v>416</v>
      </c>
      <c r="K271" s="129">
        <v>3</v>
      </c>
      <c r="L271" s="130" t="s">
        <v>389</v>
      </c>
      <c r="M271" s="131" t="s">
        <v>16</v>
      </c>
      <c r="N271" s="231">
        <v>45242</v>
      </c>
      <c r="O271" s="231">
        <v>16771315</v>
      </c>
      <c r="P271" s="334">
        <f t="shared" si="9"/>
        <v>0.3743243380932332</v>
      </c>
    </row>
    <row r="272" spans="2:16" ht="15" customHeight="1">
      <c r="B272" s="246" t="s">
        <v>547</v>
      </c>
      <c r="C272" s="129">
        <v>4</v>
      </c>
      <c r="D272" s="130" t="s">
        <v>548</v>
      </c>
      <c r="E272" s="131"/>
      <c r="F272" s="132">
        <v>0</v>
      </c>
      <c r="G272" s="132">
        <v>22253661</v>
      </c>
      <c r="H272" s="334">
        <f t="shared" si="8"/>
        <v>0.20709814328552922</v>
      </c>
      <c r="J272" s="258" t="s">
        <v>418</v>
      </c>
      <c r="K272" s="125">
        <v>2</v>
      </c>
      <c r="L272" s="126" t="s">
        <v>393</v>
      </c>
      <c r="M272" s="127" t="s">
        <v>16</v>
      </c>
      <c r="N272" s="230">
        <v>1097353</v>
      </c>
      <c r="O272" s="230">
        <v>252242451</v>
      </c>
      <c r="P272" s="333">
        <f t="shared" si="9"/>
        <v>5.629879857935398</v>
      </c>
    </row>
    <row r="273" spans="2:16" ht="15" customHeight="1">
      <c r="B273" s="246" t="s">
        <v>549</v>
      </c>
      <c r="C273" s="129">
        <v>3</v>
      </c>
      <c r="D273" s="130" t="s">
        <v>550</v>
      </c>
      <c r="E273" s="131"/>
      <c r="F273" s="132">
        <v>0</v>
      </c>
      <c r="G273" s="132">
        <v>350820586</v>
      </c>
      <c r="H273" s="334">
        <f t="shared" si="8"/>
        <v>3.2648242456349688</v>
      </c>
      <c r="J273" s="246" t="s">
        <v>420</v>
      </c>
      <c r="K273" s="129">
        <v>3</v>
      </c>
      <c r="L273" s="130" t="s">
        <v>1184</v>
      </c>
      <c r="M273" s="131" t="s">
        <v>33</v>
      </c>
      <c r="N273" s="231">
        <v>23178</v>
      </c>
      <c r="O273" s="231">
        <v>102964</v>
      </c>
      <c r="P273" s="334">
        <f t="shared" si="9"/>
        <v>0.0022980864140606542</v>
      </c>
    </row>
    <row r="274" spans="2:16" ht="15" customHeight="1">
      <c r="B274" s="246" t="s">
        <v>551</v>
      </c>
      <c r="C274" s="129">
        <v>4</v>
      </c>
      <c r="D274" s="130" t="s">
        <v>552</v>
      </c>
      <c r="E274" s="131" t="s">
        <v>16</v>
      </c>
      <c r="F274" s="132">
        <v>30740</v>
      </c>
      <c r="G274" s="132">
        <v>136817265</v>
      </c>
      <c r="H274" s="334">
        <f t="shared" si="8"/>
        <v>1.2732557376021958</v>
      </c>
      <c r="J274" s="246" t="s">
        <v>1192</v>
      </c>
      <c r="K274" s="129">
        <v>4</v>
      </c>
      <c r="L274" s="130" t="s">
        <v>1193</v>
      </c>
      <c r="M274" s="131" t="s">
        <v>33</v>
      </c>
      <c r="N274" s="231">
        <v>23178</v>
      </c>
      <c r="O274" s="231">
        <v>102964</v>
      </c>
      <c r="P274" s="334">
        <f t="shared" si="9"/>
        <v>0.0022980864140606542</v>
      </c>
    </row>
    <row r="275" spans="2:16" ht="15" customHeight="1">
      <c r="B275" s="246" t="s">
        <v>553</v>
      </c>
      <c r="C275" s="129">
        <v>4</v>
      </c>
      <c r="D275" s="130" t="s">
        <v>554</v>
      </c>
      <c r="E275" s="131" t="s">
        <v>13</v>
      </c>
      <c r="F275" s="132">
        <v>8018318</v>
      </c>
      <c r="G275" s="132">
        <v>81076373</v>
      </c>
      <c r="H275" s="334">
        <f t="shared" si="8"/>
        <v>0.7545170348656346</v>
      </c>
      <c r="J275" s="246" t="s">
        <v>1194</v>
      </c>
      <c r="K275" s="129">
        <v>5</v>
      </c>
      <c r="L275" s="130" t="s">
        <v>1195</v>
      </c>
      <c r="M275" s="131" t="s">
        <v>33</v>
      </c>
      <c r="N275" s="231">
        <v>23178</v>
      </c>
      <c r="O275" s="231">
        <v>102964</v>
      </c>
      <c r="P275" s="334">
        <f t="shared" si="9"/>
        <v>0.0022980864140606542</v>
      </c>
    </row>
    <row r="276" spans="2:16" ht="15" customHeight="1">
      <c r="B276" s="246" t="s">
        <v>555</v>
      </c>
      <c r="C276" s="129">
        <v>3</v>
      </c>
      <c r="D276" s="130" t="s">
        <v>556</v>
      </c>
      <c r="E276" s="131"/>
      <c r="F276" s="132">
        <v>0</v>
      </c>
      <c r="G276" s="132">
        <v>137192454</v>
      </c>
      <c r="H276" s="334">
        <f t="shared" si="8"/>
        <v>1.2767473404122305</v>
      </c>
      <c r="J276" s="246" t="s">
        <v>424</v>
      </c>
      <c r="K276" s="129">
        <v>3</v>
      </c>
      <c r="L276" s="130" t="s">
        <v>395</v>
      </c>
      <c r="M276" s="131" t="s">
        <v>16</v>
      </c>
      <c r="N276" s="231">
        <v>10937</v>
      </c>
      <c r="O276" s="231">
        <v>9444325</v>
      </c>
      <c r="P276" s="334">
        <f t="shared" si="9"/>
        <v>0.21079090723430896</v>
      </c>
    </row>
    <row r="277" spans="2:16" ht="15" customHeight="1">
      <c r="B277" s="246" t="s">
        <v>557</v>
      </c>
      <c r="C277" s="129">
        <v>4</v>
      </c>
      <c r="D277" s="130" t="s">
        <v>558</v>
      </c>
      <c r="E277" s="131" t="s">
        <v>13</v>
      </c>
      <c r="F277" s="132">
        <v>222</v>
      </c>
      <c r="G277" s="132">
        <v>10446882</v>
      </c>
      <c r="H277" s="334">
        <f t="shared" si="8"/>
        <v>0.09722130059063164</v>
      </c>
      <c r="J277" s="246" t="s">
        <v>1196</v>
      </c>
      <c r="K277" s="129">
        <v>3</v>
      </c>
      <c r="L277" s="130" t="s">
        <v>1197</v>
      </c>
      <c r="M277" s="131" t="s">
        <v>16</v>
      </c>
      <c r="N277" s="231">
        <v>8577</v>
      </c>
      <c r="O277" s="231">
        <v>9026549</v>
      </c>
      <c r="P277" s="334">
        <f t="shared" si="9"/>
        <v>0.20146643120656527</v>
      </c>
    </row>
    <row r="278" spans="2:16" ht="15" customHeight="1">
      <c r="B278" s="246" t="s">
        <v>559</v>
      </c>
      <c r="C278" s="129">
        <v>4</v>
      </c>
      <c r="D278" s="130" t="s">
        <v>560</v>
      </c>
      <c r="E278" s="131" t="s">
        <v>13</v>
      </c>
      <c r="F278" s="132">
        <v>381775</v>
      </c>
      <c r="G278" s="132">
        <v>94590580</v>
      </c>
      <c r="H278" s="334">
        <f t="shared" si="8"/>
        <v>0.880283630199153</v>
      </c>
      <c r="J278" s="246" t="s">
        <v>430</v>
      </c>
      <c r="K278" s="129">
        <v>3</v>
      </c>
      <c r="L278" s="130" t="s">
        <v>405</v>
      </c>
      <c r="M278" s="131" t="s">
        <v>16</v>
      </c>
      <c r="N278" s="231">
        <v>1037032</v>
      </c>
      <c r="O278" s="231">
        <v>214993243</v>
      </c>
      <c r="P278" s="334">
        <f t="shared" si="9"/>
        <v>4.798502883077006</v>
      </c>
    </row>
    <row r="279" spans="2:16" ht="15" customHeight="1">
      <c r="B279" s="246" t="s">
        <v>561</v>
      </c>
      <c r="C279" s="129">
        <v>3</v>
      </c>
      <c r="D279" s="130" t="s">
        <v>562</v>
      </c>
      <c r="E279" s="131" t="s">
        <v>16</v>
      </c>
      <c r="F279" s="132">
        <v>61153</v>
      </c>
      <c r="G279" s="132">
        <v>91884513</v>
      </c>
      <c r="H279" s="334">
        <f t="shared" si="8"/>
        <v>0.8551002928909124</v>
      </c>
      <c r="J279" s="246" t="s">
        <v>436</v>
      </c>
      <c r="K279" s="129">
        <v>3</v>
      </c>
      <c r="L279" s="130" t="s">
        <v>1198</v>
      </c>
      <c r="M279" s="131" t="s">
        <v>16</v>
      </c>
      <c r="N279" s="231">
        <v>3613</v>
      </c>
      <c r="O279" s="231">
        <v>771580</v>
      </c>
      <c r="P279" s="334">
        <f t="shared" si="9"/>
        <v>0.017221140547773198</v>
      </c>
    </row>
    <row r="280" spans="2:16" ht="15" customHeight="1">
      <c r="B280" s="246" t="s">
        <v>563</v>
      </c>
      <c r="C280" s="129">
        <v>4</v>
      </c>
      <c r="D280" s="130" t="s">
        <v>564</v>
      </c>
      <c r="E280" s="131" t="s">
        <v>16</v>
      </c>
      <c r="F280" s="132">
        <v>24293</v>
      </c>
      <c r="G280" s="132">
        <v>39572708</v>
      </c>
      <c r="H280" s="334">
        <f t="shared" si="8"/>
        <v>0.36827353268212404</v>
      </c>
      <c r="J280" s="246" t="s">
        <v>446</v>
      </c>
      <c r="K280" s="129">
        <v>3</v>
      </c>
      <c r="L280" s="130" t="s">
        <v>411</v>
      </c>
      <c r="M280" s="131" t="s">
        <v>16</v>
      </c>
      <c r="N280" s="231">
        <v>298</v>
      </c>
      <c r="O280" s="231">
        <v>134045</v>
      </c>
      <c r="P280" s="334">
        <f t="shared" si="9"/>
        <v>0.00299179318376093</v>
      </c>
    </row>
    <row r="281" spans="2:16" ht="15" customHeight="1">
      <c r="B281" s="246" t="s">
        <v>565</v>
      </c>
      <c r="C281" s="129">
        <v>4</v>
      </c>
      <c r="D281" s="130" t="s">
        <v>566</v>
      </c>
      <c r="E281" s="131" t="s">
        <v>16</v>
      </c>
      <c r="F281" s="132">
        <v>23842</v>
      </c>
      <c r="G281" s="132">
        <v>37647853</v>
      </c>
      <c r="H281" s="334">
        <f t="shared" si="8"/>
        <v>0.3503603499211451</v>
      </c>
      <c r="J281" s="246" t="s">
        <v>450</v>
      </c>
      <c r="K281" s="129">
        <v>3</v>
      </c>
      <c r="L281" s="130" t="s">
        <v>1199</v>
      </c>
      <c r="M281" s="131" t="s">
        <v>16</v>
      </c>
      <c r="N281" s="231">
        <v>2543</v>
      </c>
      <c r="O281" s="231">
        <v>4926326</v>
      </c>
      <c r="P281" s="334">
        <f t="shared" si="9"/>
        <v>0.10995224400599983</v>
      </c>
    </row>
    <row r="282" spans="2:16" ht="15" customHeight="1">
      <c r="B282" s="246" t="s">
        <v>567</v>
      </c>
      <c r="C282" s="129">
        <v>3</v>
      </c>
      <c r="D282" s="130" t="s">
        <v>568</v>
      </c>
      <c r="E282" s="131" t="s">
        <v>33</v>
      </c>
      <c r="F282" s="132">
        <v>8737824</v>
      </c>
      <c r="G282" s="132">
        <v>80222763</v>
      </c>
      <c r="H282" s="334">
        <f t="shared" si="8"/>
        <v>0.7465731263963737</v>
      </c>
      <c r="J282" s="246" t="s">
        <v>454</v>
      </c>
      <c r="K282" s="129">
        <v>3</v>
      </c>
      <c r="L282" s="130" t="s">
        <v>1200</v>
      </c>
      <c r="M282" s="131" t="s">
        <v>16</v>
      </c>
      <c r="N282" s="231">
        <v>225</v>
      </c>
      <c r="O282" s="231">
        <v>588148</v>
      </c>
      <c r="P282" s="334">
        <f t="shared" si="9"/>
        <v>0.013127063131356063</v>
      </c>
    </row>
    <row r="283" spans="2:16" ht="15" customHeight="1">
      <c r="B283" s="246" t="s">
        <v>569</v>
      </c>
      <c r="C283" s="129">
        <v>4</v>
      </c>
      <c r="D283" s="130" t="s">
        <v>570</v>
      </c>
      <c r="E283" s="131" t="s">
        <v>33</v>
      </c>
      <c r="F283" s="132">
        <v>614157</v>
      </c>
      <c r="G283" s="132">
        <v>6478111</v>
      </c>
      <c r="H283" s="334">
        <f t="shared" si="8"/>
        <v>0.06028692358068917</v>
      </c>
      <c r="J283" s="258" t="s">
        <v>1201</v>
      </c>
      <c r="K283" s="125">
        <v>2</v>
      </c>
      <c r="L283" s="126" t="s">
        <v>419</v>
      </c>
      <c r="M283" s="127"/>
      <c r="N283" s="230">
        <v>0</v>
      </c>
      <c r="O283" s="230">
        <v>104428706</v>
      </c>
      <c r="P283" s="333">
        <f t="shared" si="9"/>
        <v>2.3307776552633377</v>
      </c>
    </row>
    <row r="284" spans="2:16" ht="15" customHeight="1">
      <c r="B284" s="258" t="s">
        <v>571</v>
      </c>
      <c r="C284" s="125">
        <v>2</v>
      </c>
      <c r="D284" s="126" t="s">
        <v>572</v>
      </c>
      <c r="E284" s="127"/>
      <c r="F284" s="128">
        <v>0</v>
      </c>
      <c r="G284" s="128">
        <v>1490606778</v>
      </c>
      <c r="H284" s="333">
        <f t="shared" si="8"/>
        <v>13.871960038064076</v>
      </c>
      <c r="J284" s="246" t="s">
        <v>1202</v>
      </c>
      <c r="K284" s="129">
        <v>3</v>
      </c>
      <c r="L284" s="130" t="s">
        <v>1203</v>
      </c>
      <c r="M284" s="131" t="s">
        <v>16</v>
      </c>
      <c r="N284" s="231">
        <v>55418</v>
      </c>
      <c r="O284" s="231">
        <v>12109617</v>
      </c>
      <c r="P284" s="334">
        <f t="shared" si="9"/>
        <v>0.27027841097061045</v>
      </c>
    </row>
    <row r="285" spans="2:16" ht="15" customHeight="1">
      <c r="B285" s="246" t="s">
        <v>573</v>
      </c>
      <c r="C285" s="129">
        <v>3</v>
      </c>
      <c r="D285" s="130" t="s">
        <v>574</v>
      </c>
      <c r="E285" s="131"/>
      <c r="F285" s="132">
        <v>0</v>
      </c>
      <c r="G285" s="132">
        <v>135214023</v>
      </c>
      <c r="H285" s="334">
        <f t="shared" si="8"/>
        <v>1.2583355659757216</v>
      </c>
      <c r="J285" s="246" t="s">
        <v>1204</v>
      </c>
      <c r="K285" s="129">
        <v>3</v>
      </c>
      <c r="L285" s="130" t="s">
        <v>1205</v>
      </c>
      <c r="M285" s="131" t="s">
        <v>16</v>
      </c>
      <c r="N285" s="231">
        <v>25413</v>
      </c>
      <c r="O285" s="231">
        <v>7425524</v>
      </c>
      <c r="P285" s="334">
        <f t="shared" si="9"/>
        <v>0.16573264268755414</v>
      </c>
    </row>
    <row r="286" spans="2:16" ht="15" customHeight="1">
      <c r="B286" s="246" t="s">
        <v>575</v>
      </c>
      <c r="C286" s="129">
        <v>4</v>
      </c>
      <c r="D286" s="130" t="s">
        <v>576</v>
      </c>
      <c r="E286" s="131" t="s">
        <v>13</v>
      </c>
      <c r="F286" s="132">
        <v>40770</v>
      </c>
      <c r="G286" s="132">
        <v>6106014</v>
      </c>
      <c r="H286" s="334">
        <f t="shared" si="8"/>
        <v>0.056824095697128096</v>
      </c>
      <c r="J286" s="246" t="s">
        <v>1206</v>
      </c>
      <c r="K286" s="129">
        <v>3</v>
      </c>
      <c r="L286" s="130" t="s">
        <v>447</v>
      </c>
      <c r="M286" s="131" t="s">
        <v>33</v>
      </c>
      <c r="N286" s="231">
        <v>7618215</v>
      </c>
      <c r="O286" s="231">
        <v>9666599</v>
      </c>
      <c r="P286" s="334">
        <f t="shared" si="9"/>
        <v>0.21575191165914598</v>
      </c>
    </row>
    <row r="287" spans="2:16" ht="15" customHeight="1">
      <c r="B287" s="246" t="s">
        <v>577</v>
      </c>
      <c r="C287" s="129">
        <v>4</v>
      </c>
      <c r="D287" s="130" t="s">
        <v>578</v>
      </c>
      <c r="E287" s="131" t="s">
        <v>13</v>
      </c>
      <c r="F287" s="132">
        <v>47912386</v>
      </c>
      <c r="G287" s="132">
        <v>43383130</v>
      </c>
      <c r="H287" s="334">
        <f t="shared" si="8"/>
        <v>0.40373427423536024</v>
      </c>
      <c r="J287" s="246" t="s">
        <v>1207</v>
      </c>
      <c r="K287" s="129">
        <v>3</v>
      </c>
      <c r="L287" s="130" t="s">
        <v>451</v>
      </c>
      <c r="M287" s="131"/>
      <c r="N287" s="231">
        <v>0</v>
      </c>
      <c r="O287" s="231">
        <v>3507671</v>
      </c>
      <c r="P287" s="334">
        <f t="shared" si="9"/>
        <v>0.07828882978608591</v>
      </c>
    </row>
    <row r="288" spans="2:16" ht="15" customHeight="1">
      <c r="B288" s="246" t="s">
        <v>579</v>
      </c>
      <c r="C288" s="129">
        <v>4</v>
      </c>
      <c r="D288" s="130" t="s">
        <v>580</v>
      </c>
      <c r="E288" s="131" t="s">
        <v>13</v>
      </c>
      <c r="F288" s="132">
        <v>3442196</v>
      </c>
      <c r="G288" s="132">
        <v>1586916</v>
      </c>
      <c r="H288" s="334">
        <f t="shared" si="8"/>
        <v>0.014768237781194692</v>
      </c>
      <c r="J288" s="246" t="s">
        <v>1208</v>
      </c>
      <c r="K288" s="129">
        <v>3</v>
      </c>
      <c r="L288" s="130" t="s">
        <v>455</v>
      </c>
      <c r="M288" s="131" t="s">
        <v>33</v>
      </c>
      <c r="N288" s="231">
        <v>14070819</v>
      </c>
      <c r="O288" s="231">
        <v>9818982</v>
      </c>
      <c r="P288" s="334">
        <f t="shared" si="9"/>
        <v>0.21915299652408718</v>
      </c>
    </row>
    <row r="289" spans="2:16" ht="15" customHeight="1">
      <c r="B289" s="246" t="s">
        <v>581</v>
      </c>
      <c r="C289" s="129">
        <v>3</v>
      </c>
      <c r="D289" s="130" t="s">
        <v>582</v>
      </c>
      <c r="E289" s="131"/>
      <c r="F289" s="132">
        <v>0</v>
      </c>
      <c r="G289" s="132">
        <v>203985990</v>
      </c>
      <c r="H289" s="334">
        <f t="shared" si="8"/>
        <v>1.8983447166405802</v>
      </c>
      <c r="J289" s="247" t="s">
        <v>464</v>
      </c>
      <c r="K289" s="118">
        <v>1</v>
      </c>
      <c r="L289" s="119" t="s">
        <v>465</v>
      </c>
      <c r="M289" s="120"/>
      <c r="N289" s="229">
        <v>0</v>
      </c>
      <c r="O289" s="229">
        <v>1461313322</v>
      </c>
      <c r="P289" s="122">
        <f t="shared" si="9"/>
        <v>32.61551893840606</v>
      </c>
    </row>
    <row r="290" spans="2:16" ht="15" customHeight="1">
      <c r="B290" s="246" t="s">
        <v>583</v>
      </c>
      <c r="C290" s="129">
        <v>4</v>
      </c>
      <c r="D290" s="130" t="s">
        <v>584</v>
      </c>
      <c r="E290" s="131" t="s">
        <v>13</v>
      </c>
      <c r="F290" s="132">
        <v>807426</v>
      </c>
      <c r="G290" s="132">
        <v>27588690</v>
      </c>
      <c r="H290" s="334">
        <f t="shared" si="8"/>
        <v>0.2567472594590188</v>
      </c>
      <c r="J290" s="258" t="s">
        <v>466</v>
      </c>
      <c r="K290" s="125">
        <v>2</v>
      </c>
      <c r="L290" s="126" t="s">
        <v>467</v>
      </c>
      <c r="M290" s="127"/>
      <c r="N290" s="230">
        <v>0</v>
      </c>
      <c r="O290" s="230">
        <v>470127989</v>
      </c>
      <c r="P290" s="333">
        <f t="shared" si="9"/>
        <v>10.492936797235506</v>
      </c>
    </row>
    <row r="291" spans="2:16" ht="15" customHeight="1">
      <c r="B291" s="246" t="s">
        <v>585</v>
      </c>
      <c r="C291" s="129">
        <v>4</v>
      </c>
      <c r="D291" s="130" t="s">
        <v>586</v>
      </c>
      <c r="E291" s="131" t="s">
        <v>33</v>
      </c>
      <c r="F291" s="132">
        <v>21290532</v>
      </c>
      <c r="G291" s="132">
        <v>99993397</v>
      </c>
      <c r="H291" s="334">
        <f t="shared" si="8"/>
        <v>0.9305635984799449</v>
      </c>
      <c r="J291" s="246" t="s">
        <v>468</v>
      </c>
      <c r="K291" s="129">
        <v>3</v>
      </c>
      <c r="L291" s="130" t="s">
        <v>469</v>
      </c>
      <c r="M291" s="131" t="s">
        <v>16</v>
      </c>
      <c r="N291" s="231">
        <v>59528</v>
      </c>
      <c r="O291" s="231">
        <v>118666180</v>
      </c>
      <c r="P291" s="334">
        <f t="shared" si="9"/>
        <v>2.6485483864892205</v>
      </c>
    </row>
    <row r="292" spans="2:16" ht="15" customHeight="1">
      <c r="B292" s="246" t="s">
        <v>587</v>
      </c>
      <c r="C292" s="129">
        <v>3</v>
      </c>
      <c r="D292" s="130" t="s">
        <v>588</v>
      </c>
      <c r="E292" s="131" t="s">
        <v>33</v>
      </c>
      <c r="F292" s="132">
        <v>13872783</v>
      </c>
      <c r="G292" s="132">
        <v>31519619</v>
      </c>
      <c r="H292" s="334">
        <f t="shared" si="8"/>
        <v>0.29332946933842885</v>
      </c>
      <c r="J292" s="246" t="s">
        <v>470</v>
      </c>
      <c r="K292" s="129">
        <v>4</v>
      </c>
      <c r="L292" s="130" t="s">
        <v>471</v>
      </c>
      <c r="M292" s="131" t="s">
        <v>33</v>
      </c>
      <c r="N292" s="231">
        <v>748242</v>
      </c>
      <c r="O292" s="231">
        <v>674794</v>
      </c>
      <c r="P292" s="334">
        <f t="shared" si="9"/>
        <v>0.015060942889647306</v>
      </c>
    </row>
    <row r="293" spans="2:16" ht="15" customHeight="1">
      <c r="B293" s="246" t="s">
        <v>589</v>
      </c>
      <c r="C293" s="129">
        <v>4</v>
      </c>
      <c r="D293" s="130" t="s">
        <v>590</v>
      </c>
      <c r="E293" s="131" t="s">
        <v>33</v>
      </c>
      <c r="F293" s="132">
        <v>1656950</v>
      </c>
      <c r="G293" s="132">
        <v>3287474</v>
      </c>
      <c r="H293" s="334">
        <f t="shared" si="8"/>
        <v>0.03059405647904189</v>
      </c>
      <c r="J293" s="246" t="s">
        <v>472</v>
      </c>
      <c r="K293" s="129">
        <v>4</v>
      </c>
      <c r="L293" s="130" t="s">
        <v>1209</v>
      </c>
      <c r="M293" s="131" t="s">
        <v>33</v>
      </c>
      <c r="N293" s="231">
        <v>1108</v>
      </c>
      <c r="O293" s="231">
        <v>2398</v>
      </c>
      <c r="P293" s="334">
        <f t="shared" si="9"/>
        <v>5.3521728185748894E-05</v>
      </c>
    </row>
    <row r="294" spans="2:16" ht="15" customHeight="1">
      <c r="B294" s="246" t="s">
        <v>591</v>
      </c>
      <c r="C294" s="129">
        <v>4</v>
      </c>
      <c r="D294" s="130" t="s">
        <v>592</v>
      </c>
      <c r="E294" s="131" t="s">
        <v>33</v>
      </c>
      <c r="F294" s="132">
        <v>201401</v>
      </c>
      <c r="G294" s="132">
        <v>511163</v>
      </c>
      <c r="H294" s="334">
        <f t="shared" si="8"/>
        <v>0.0047570109123285815</v>
      </c>
      <c r="J294" s="246" t="s">
        <v>478</v>
      </c>
      <c r="K294" s="129">
        <v>4</v>
      </c>
      <c r="L294" s="130" t="s">
        <v>1210</v>
      </c>
      <c r="M294" s="131" t="s">
        <v>33</v>
      </c>
      <c r="N294" s="231">
        <v>140471</v>
      </c>
      <c r="O294" s="231">
        <v>3553705</v>
      </c>
      <c r="P294" s="334">
        <f t="shared" si="9"/>
        <v>0.079316277340424</v>
      </c>
    </row>
    <row r="295" spans="2:16" ht="15" customHeight="1">
      <c r="B295" s="246" t="s">
        <v>593</v>
      </c>
      <c r="C295" s="129">
        <v>3</v>
      </c>
      <c r="D295" s="130" t="s">
        <v>594</v>
      </c>
      <c r="E295" s="131" t="s">
        <v>33</v>
      </c>
      <c r="F295" s="132">
        <v>13095008</v>
      </c>
      <c r="G295" s="132">
        <v>7177217</v>
      </c>
      <c r="H295" s="334">
        <f t="shared" si="8"/>
        <v>0.06679297912632605</v>
      </c>
      <c r="J295" s="246" t="s">
        <v>1211</v>
      </c>
      <c r="K295" s="129">
        <v>4</v>
      </c>
      <c r="L295" s="130" t="s">
        <v>1212</v>
      </c>
      <c r="M295" s="131" t="s">
        <v>33</v>
      </c>
      <c r="N295" s="231">
        <v>50986680</v>
      </c>
      <c r="O295" s="231">
        <v>89880757</v>
      </c>
      <c r="P295" s="334">
        <f t="shared" si="9"/>
        <v>2.006077333312488</v>
      </c>
    </row>
    <row r="296" spans="2:16" ht="15" customHeight="1">
      <c r="B296" s="246" t="s">
        <v>595</v>
      </c>
      <c r="C296" s="129">
        <v>3</v>
      </c>
      <c r="D296" s="130" t="s">
        <v>596</v>
      </c>
      <c r="E296" s="131" t="s">
        <v>13</v>
      </c>
      <c r="F296" s="132">
        <v>697780</v>
      </c>
      <c r="G296" s="132">
        <v>18720635</v>
      </c>
      <c r="H296" s="334">
        <f t="shared" si="8"/>
        <v>0.17421891838947728</v>
      </c>
      <c r="J296" s="246" t="s">
        <v>1213</v>
      </c>
      <c r="K296" s="129">
        <v>4</v>
      </c>
      <c r="L296" s="130" t="s">
        <v>1214</v>
      </c>
      <c r="M296" s="131" t="s">
        <v>33</v>
      </c>
      <c r="N296" s="231">
        <v>533060</v>
      </c>
      <c r="O296" s="231">
        <v>594983</v>
      </c>
      <c r="P296" s="334">
        <f t="shared" si="9"/>
        <v>0.013279615680209106</v>
      </c>
    </row>
    <row r="297" spans="2:16" ht="15" customHeight="1">
      <c r="B297" s="246" t="s">
        <v>597</v>
      </c>
      <c r="C297" s="129">
        <v>4</v>
      </c>
      <c r="D297" s="130" t="s">
        <v>598</v>
      </c>
      <c r="E297" s="131" t="s">
        <v>13</v>
      </c>
      <c r="F297" s="132">
        <v>216145</v>
      </c>
      <c r="G297" s="132">
        <v>15150895</v>
      </c>
      <c r="H297" s="334">
        <f t="shared" si="8"/>
        <v>0.14099802381343043</v>
      </c>
      <c r="J297" s="246" t="s">
        <v>480</v>
      </c>
      <c r="K297" s="129">
        <v>3</v>
      </c>
      <c r="L297" s="130" t="s">
        <v>481</v>
      </c>
      <c r="M297" s="131"/>
      <c r="N297" s="231">
        <v>0</v>
      </c>
      <c r="O297" s="231">
        <v>1809633</v>
      </c>
      <c r="P297" s="334">
        <f t="shared" si="9"/>
        <v>0.04038977712342007</v>
      </c>
    </row>
    <row r="298" spans="2:16" ht="15" customHeight="1">
      <c r="B298" s="246" t="s">
        <v>599</v>
      </c>
      <c r="C298" s="129">
        <v>4</v>
      </c>
      <c r="D298" s="130" t="s">
        <v>600</v>
      </c>
      <c r="E298" s="131" t="s">
        <v>13</v>
      </c>
      <c r="F298" s="132">
        <v>481635</v>
      </c>
      <c r="G298" s="132">
        <v>3569740</v>
      </c>
      <c r="H298" s="334">
        <f t="shared" si="8"/>
        <v>0.033220894576046836</v>
      </c>
      <c r="J298" s="246" t="s">
        <v>482</v>
      </c>
      <c r="K298" s="129">
        <v>4</v>
      </c>
      <c r="L298" s="130" t="s">
        <v>483</v>
      </c>
      <c r="M298" s="131" t="s">
        <v>13</v>
      </c>
      <c r="N298" s="231">
        <v>1560</v>
      </c>
      <c r="O298" s="231">
        <v>93396</v>
      </c>
      <c r="P298" s="334">
        <f t="shared" si="9"/>
        <v>0.0020845351649859062</v>
      </c>
    </row>
    <row r="299" spans="2:16" ht="15" customHeight="1">
      <c r="B299" s="246" t="s">
        <v>601</v>
      </c>
      <c r="C299" s="129">
        <v>3</v>
      </c>
      <c r="D299" s="130" t="s">
        <v>602</v>
      </c>
      <c r="E299" s="131" t="s">
        <v>13</v>
      </c>
      <c r="F299" s="132">
        <v>2333772</v>
      </c>
      <c r="G299" s="132">
        <v>8373271</v>
      </c>
      <c r="H299" s="334">
        <f t="shared" si="8"/>
        <v>0.07792375723376781</v>
      </c>
      <c r="J299" s="246" t="s">
        <v>484</v>
      </c>
      <c r="K299" s="129">
        <v>3</v>
      </c>
      <c r="L299" s="130" t="s">
        <v>485</v>
      </c>
      <c r="M299" s="131"/>
      <c r="N299" s="231">
        <v>0</v>
      </c>
      <c r="O299" s="231">
        <v>48803144</v>
      </c>
      <c r="P299" s="334">
        <f t="shared" si="9"/>
        <v>1.0892529640441877</v>
      </c>
    </row>
    <row r="300" spans="2:16" ht="15" customHeight="1">
      <c r="B300" s="246" t="s">
        <v>603</v>
      </c>
      <c r="C300" s="129">
        <v>4</v>
      </c>
      <c r="D300" s="130" t="s">
        <v>604</v>
      </c>
      <c r="E300" s="131" t="s">
        <v>13</v>
      </c>
      <c r="F300" s="132">
        <v>36005</v>
      </c>
      <c r="G300" s="132">
        <v>576174</v>
      </c>
      <c r="H300" s="334">
        <f t="shared" si="8"/>
        <v>0.0053620195620575194</v>
      </c>
      <c r="J300" s="246" t="s">
        <v>487</v>
      </c>
      <c r="K300" s="129">
        <v>4</v>
      </c>
      <c r="L300" s="130" t="s">
        <v>1215</v>
      </c>
      <c r="M300" s="131" t="s">
        <v>13</v>
      </c>
      <c r="N300" s="231">
        <v>3343314</v>
      </c>
      <c r="O300" s="231">
        <v>18848961</v>
      </c>
      <c r="P300" s="334">
        <f t="shared" si="9"/>
        <v>0.4206959829965728</v>
      </c>
    </row>
    <row r="301" spans="2:16" ht="15" customHeight="1">
      <c r="B301" s="246" t="s">
        <v>605</v>
      </c>
      <c r="C301" s="129">
        <v>4</v>
      </c>
      <c r="D301" s="130" t="s">
        <v>606</v>
      </c>
      <c r="E301" s="131" t="s">
        <v>13</v>
      </c>
      <c r="F301" s="132">
        <v>2261089</v>
      </c>
      <c r="G301" s="132">
        <v>3977571</v>
      </c>
      <c r="H301" s="334">
        <f t="shared" si="8"/>
        <v>0.03701627201413582</v>
      </c>
      <c r="J301" s="246" t="s">
        <v>493</v>
      </c>
      <c r="K301" s="129">
        <v>4</v>
      </c>
      <c r="L301" s="130" t="s">
        <v>494</v>
      </c>
      <c r="M301" s="131" t="s">
        <v>33</v>
      </c>
      <c r="N301" s="231">
        <v>8962336</v>
      </c>
      <c r="O301" s="231">
        <v>19456687</v>
      </c>
      <c r="P301" s="334">
        <f t="shared" si="9"/>
        <v>0.43426001376530193</v>
      </c>
    </row>
    <row r="302" spans="2:16" ht="15" customHeight="1">
      <c r="B302" s="246" t="s">
        <v>607</v>
      </c>
      <c r="C302" s="129">
        <v>3</v>
      </c>
      <c r="D302" s="130" t="s">
        <v>608</v>
      </c>
      <c r="E302" s="131" t="s">
        <v>33</v>
      </c>
      <c r="F302" s="132">
        <v>1575509</v>
      </c>
      <c r="G302" s="132">
        <v>23551442</v>
      </c>
      <c r="H302" s="334">
        <f t="shared" si="8"/>
        <v>0.21917561833519578</v>
      </c>
      <c r="J302" s="246" t="s">
        <v>495</v>
      </c>
      <c r="K302" s="129">
        <v>3</v>
      </c>
      <c r="L302" s="130" t="s">
        <v>496</v>
      </c>
      <c r="M302" s="131"/>
      <c r="N302" s="231">
        <v>0</v>
      </c>
      <c r="O302" s="231">
        <v>30251591</v>
      </c>
      <c r="P302" s="334">
        <f t="shared" si="9"/>
        <v>0.6751949252245403</v>
      </c>
    </row>
    <row r="303" spans="2:16" ht="15" customHeight="1">
      <c r="B303" s="246" t="s">
        <v>609</v>
      </c>
      <c r="C303" s="129">
        <v>3</v>
      </c>
      <c r="D303" s="130" t="s">
        <v>610</v>
      </c>
      <c r="E303" s="131"/>
      <c r="F303" s="132">
        <v>0</v>
      </c>
      <c r="G303" s="132">
        <v>35157644</v>
      </c>
      <c r="H303" s="334">
        <f t="shared" si="8"/>
        <v>0.3271858412282647</v>
      </c>
      <c r="J303" s="246" t="s">
        <v>497</v>
      </c>
      <c r="K303" s="129">
        <v>4</v>
      </c>
      <c r="L303" s="130" t="s">
        <v>498</v>
      </c>
      <c r="M303" s="131" t="s">
        <v>13</v>
      </c>
      <c r="N303" s="231">
        <v>15296</v>
      </c>
      <c r="O303" s="231">
        <v>14507264</v>
      </c>
      <c r="P303" s="334">
        <f t="shared" si="9"/>
        <v>0.3237922604365722</v>
      </c>
    </row>
    <row r="304" spans="2:16" ht="15" customHeight="1">
      <c r="B304" s="246" t="s">
        <v>611</v>
      </c>
      <c r="C304" s="129">
        <v>3</v>
      </c>
      <c r="D304" s="130" t="s">
        <v>612</v>
      </c>
      <c r="E304" s="131"/>
      <c r="F304" s="132">
        <v>0</v>
      </c>
      <c r="G304" s="132">
        <v>14440732</v>
      </c>
      <c r="H304" s="334">
        <f t="shared" si="8"/>
        <v>0.13438906905627468</v>
      </c>
      <c r="J304" s="246" t="s">
        <v>499</v>
      </c>
      <c r="K304" s="129">
        <v>5</v>
      </c>
      <c r="L304" s="130" t="s">
        <v>500</v>
      </c>
      <c r="M304" s="131" t="s">
        <v>13</v>
      </c>
      <c r="N304" s="231">
        <v>1086</v>
      </c>
      <c r="O304" s="231">
        <v>1247382</v>
      </c>
      <c r="P304" s="334">
        <f t="shared" si="9"/>
        <v>0.02784071740942278</v>
      </c>
    </row>
    <row r="305" spans="2:16" ht="15" customHeight="1">
      <c r="B305" s="246" t="s">
        <v>613</v>
      </c>
      <c r="C305" s="129">
        <v>4</v>
      </c>
      <c r="D305" s="130" t="s">
        <v>614</v>
      </c>
      <c r="E305" s="131" t="s">
        <v>16</v>
      </c>
      <c r="F305" s="132">
        <v>56</v>
      </c>
      <c r="G305" s="132">
        <v>221334</v>
      </c>
      <c r="H305" s="334">
        <f t="shared" si="8"/>
        <v>0.0020597896429697263</v>
      </c>
      <c r="J305" s="246" t="s">
        <v>501</v>
      </c>
      <c r="K305" s="129">
        <v>5</v>
      </c>
      <c r="L305" s="130" t="s">
        <v>1216</v>
      </c>
      <c r="M305" s="131" t="s">
        <v>13</v>
      </c>
      <c r="N305" s="231">
        <v>1568</v>
      </c>
      <c r="O305" s="231">
        <v>28156</v>
      </c>
      <c r="P305" s="334">
        <f t="shared" si="9"/>
        <v>0.0006284227601325878</v>
      </c>
    </row>
    <row r="306" spans="2:16" ht="15" customHeight="1">
      <c r="B306" s="246" t="s">
        <v>615</v>
      </c>
      <c r="C306" s="129">
        <v>4</v>
      </c>
      <c r="D306" s="130" t="s">
        <v>616</v>
      </c>
      <c r="E306" s="131" t="s">
        <v>13</v>
      </c>
      <c r="F306" s="132">
        <v>45098</v>
      </c>
      <c r="G306" s="132">
        <v>858063</v>
      </c>
      <c r="H306" s="334">
        <f t="shared" si="8"/>
        <v>0.00798534920263282</v>
      </c>
      <c r="J306" s="246" t="s">
        <v>1217</v>
      </c>
      <c r="K306" s="129">
        <v>5</v>
      </c>
      <c r="L306" s="130" t="s">
        <v>1218</v>
      </c>
      <c r="M306" s="131" t="s">
        <v>13</v>
      </c>
      <c r="N306" s="231">
        <v>65</v>
      </c>
      <c r="O306" s="231">
        <v>188327</v>
      </c>
      <c r="P306" s="334">
        <f t="shared" si="9"/>
        <v>0.004203330485420155</v>
      </c>
    </row>
    <row r="307" spans="2:16" ht="15" customHeight="1">
      <c r="B307" s="246" t="s">
        <v>617</v>
      </c>
      <c r="C307" s="129">
        <v>4</v>
      </c>
      <c r="D307" s="130" t="s">
        <v>618</v>
      </c>
      <c r="E307" s="131" t="s">
        <v>13</v>
      </c>
      <c r="F307" s="132">
        <v>35900</v>
      </c>
      <c r="G307" s="132">
        <v>97648</v>
      </c>
      <c r="H307" s="334">
        <f t="shared" si="8"/>
        <v>0.0009087367465310699</v>
      </c>
      <c r="J307" s="246" t="s">
        <v>1219</v>
      </c>
      <c r="K307" s="129">
        <v>5</v>
      </c>
      <c r="L307" s="130" t="s">
        <v>502</v>
      </c>
      <c r="M307" s="131" t="s">
        <v>13</v>
      </c>
      <c r="N307" s="231">
        <v>1397</v>
      </c>
      <c r="O307" s="231">
        <v>1527987</v>
      </c>
      <c r="P307" s="334">
        <f t="shared" si="9"/>
        <v>0.0341036300606163</v>
      </c>
    </row>
    <row r="308" spans="2:16" ht="15" customHeight="1">
      <c r="B308" s="246" t="s">
        <v>621</v>
      </c>
      <c r="C308" s="129">
        <v>3</v>
      </c>
      <c r="D308" s="130" t="s">
        <v>622</v>
      </c>
      <c r="E308" s="131"/>
      <c r="F308" s="132">
        <v>0</v>
      </c>
      <c r="G308" s="132">
        <v>70416281</v>
      </c>
      <c r="H308" s="334">
        <f t="shared" si="8"/>
        <v>0.6553115486109045</v>
      </c>
      <c r="J308" s="246" t="s">
        <v>503</v>
      </c>
      <c r="K308" s="129">
        <v>4</v>
      </c>
      <c r="L308" s="130" t="s">
        <v>1220</v>
      </c>
      <c r="M308" s="131" t="s">
        <v>13</v>
      </c>
      <c r="N308" s="231">
        <v>151</v>
      </c>
      <c r="O308" s="231">
        <v>1573918</v>
      </c>
      <c r="P308" s="334">
        <f t="shared" si="9"/>
        <v>0.035128778725044836</v>
      </c>
    </row>
    <row r="309" spans="2:16" ht="15" customHeight="1">
      <c r="B309" s="246" t="s">
        <v>623</v>
      </c>
      <c r="C309" s="129">
        <v>3</v>
      </c>
      <c r="D309" s="130" t="s">
        <v>624</v>
      </c>
      <c r="E309" s="131"/>
      <c r="F309" s="132">
        <v>0</v>
      </c>
      <c r="G309" s="132">
        <v>3047146</v>
      </c>
      <c r="H309" s="334">
        <f t="shared" si="8"/>
        <v>0.028357503914521177</v>
      </c>
      <c r="J309" s="246" t="s">
        <v>1221</v>
      </c>
      <c r="K309" s="129">
        <v>4</v>
      </c>
      <c r="L309" s="130" t="s">
        <v>504</v>
      </c>
      <c r="M309" s="131" t="s">
        <v>33</v>
      </c>
      <c r="N309" s="231">
        <v>714714</v>
      </c>
      <c r="O309" s="231">
        <v>463095</v>
      </c>
      <c r="P309" s="334">
        <f t="shared" si="9"/>
        <v>0.010335965268631937</v>
      </c>
    </row>
    <row r="310" spans="2:16" ht="15" customHeight="1">
      <c r="B310" s="246" t="s">
        <v>625</v>
      </c>
      <c r="C310" s="129">
        <v>3</v>
      </c>
      <c r="D310" s="130" t="s">
        <v>626</v>
      </c>
      <c r="E310" s="131"/>
      <c r="F310" s="132">
        <v>0</v>
      </c>
      <c r="G310" s="132">
        <v>121613600</v>
      </c>
      <c r="H310" s="334">
        <f t="shared" si="8"/>
        <v>1.1317666229511196</v>
      </c>
      <c r="J310" s="246" t="s">
        <v>505</v>
      </c>
      <c r="K310" s="129">
        <v>3</v>
      </c>
      <c r="L310" s="130" t="s">
        <v>506</v>
      </c>
      <c r="M310" s="131"/>
      <c r="N310" s="231">
        <v>0</v>
      </c>
      <c r="O310" s="231">
        <v>13629193</v>
      </c>
      <c r="P310" s="334">
        <f t="shared" si="9"/>
        <v>0.3041943132348255</v>
      </c>
    </row>
    <row r="311" spans="2:16" ht="15" customHeight="1">
      <c r="B311" s="246" t="s">
        <v>627</v>
      </c>
      <c r="C311" s="129">
        <v>4</v>
      </c>
      <c r="D311" s="130" t="s">
        <v>628</v>
      </c>
      <c r="E311" s="131" t="s">
        <v>13</v>
      </c>
      <c r="F311" s="132">
        <v>27505</v>
      </c>
      <c r="G311" s="132">
        <v>33390</v>
      </c>
      <c r="H311" s="334">
        <f t="shared" si="8"/>
        <v>0.0003107357034109498</v>
      </c>
      <c r="J311" s="246" t="s">
        <v>507</v>
      </c>
      <c r="K311" s="129">
        <v>4</v>
      </c>
      <c r="L311" s="130" t="s">
        <v>1222</v>
      </c>
      <c r="M311" s="131" t="s">
        <v>13</v>
      </c>
      <c r="N311" s="231">
        <v>19</v>
      </c>
      <c r="O311" s="231">
        <v>154268</v>
      </c>
      <c r="P311" s="334">
        <f t="shared" si="9"/>
        <v>0.003443156782218144</v>
      </c>
    </row>
    <row r="312" spans="2:16" ht="15" customHeight="1">
      <c r="B312" s="246" t="s">
        <v>629</v>
      </c>
      <c r="C312" s="129">
        <v>4</v>
      </c>
      <c r="D312" s="130" t="s">
        <v>630</v>
      </c>
      <c r="E312" s="131" t="s">
        <v>13</v>
      </c>
      <c r="F312" s="132">
        <v>1295273286</v>
      </c>
      <c r="G312" s="132">
        <v>36762666</v>
      </c>
      <c r="H312" s="334">
        <f t="shared" si="8"/>
        <v>0.34212257798058726</v>
      </c>
      <c r="J312" s="246" t="s">
        <v>1223</v>
      </c>
      <c r="K312" s="129">
        <v>3</v>
      </c>
      <c r="L312" s="130" t="s">
        <v>530</v>
      </c>
      <c r="M312" s="131" t="s">
        <v>16</v>
      </c>
      <c r="N312" s="231">
        <v>766</v>
      </c>
      <c r="O312" s="231">
        <v>690837</v>
      </c>
      <c r="P312" s="334">
        <f t="shared" si="9"/>
        <v>0.015419011732551379</v>
      </c>
    </row>
    <row r="313" spans="2:16" ht="15" customHeight="1">
      <c r="B313" s="246" t="s">
        <v>631</v>
      </c>
      <c r="C313" s="129">
        <v>4</v>
      </c>
      <c r="D313" s="130" t="s">
        <v>632</v>
      </c>
      <c r="E313" s="131" t="s">
        <v>13</v>
      </c>
      <c r="F313" s="132">
        <v>957303769</v>
      </c>
      <c r="G313" s="132">
        <v>67797342</v>
      </c>
      <c r="H313" s="334">
        <f t="shared" si="8"/>
        <v>0.6309390462941818</v>
      </c>
      <c r="J313" s="246" t="s">
        <v>521</v>
      </c>
      <c r="K313" s="129">
        <v>3</v>
      </c>
      <c r="L313" s="130" t="s">
        <v>532</v>
      </c>
      <c r="M313" s="131"/>
      <c r="N313" s="231">
        <v>0</v>
      </c>
      <c r="O313" s="231">
        <v>417366</v>
      </c>
      <c r="P313" s="334">
        <f t="shared" si="9"/>
        <v>0.009315325106744484</v>
      </c>
    </row>
    <row r="314" spans="2:16" ht="15" customHeight="1">
      <c r="B314" s="246" t="s">
        <v>633</v>
      </c>
      <c r="C314" s="129">
        <v>3</v>
      </c>
      <c r="D314" s="130" t="s">
        <v>634</v>
      </c>
      <c r="E314" s="131"/>
      <c r="F314" s="132">
        <v>0</v>
      </c>
      <c r="G314" s="132">
        <v>273849563</v>
      </c>
      <c r="H314" s="334">
        <f t="shared" si="8"/>
        <v>2.548512626163109</v>
      </c>
      <c r="J314" s="246" t="s">
        <v>523</v>
      </c>
      <c r="K314" s="129">
        <v>4</v>
      </c>
      <c r="L314" s="130" t="s">
        <v>1224</v>
      </c>
      <c r="M314" s="131"/>
      <c r="N314" s="231">
        <v>0</v>
      </c>
      <c r="O314" s="231">
        <v>196696</v>
      </c>
      <c r="P314" s="334">
        <f t="shared" si="9"/>
        <v>0.004390120870402028</v>
      </c>
    </row>
    <row r="315" spans="2:16" ht="15" customHeight="1">
      <c r="B315" s="246" t="s">
        <v>635</v>
      </c>
      <c r="C315" s="129">
        <v>3</v>
      </c>
      <c r="D315" s="130" t="s">
        <v>636</v>
      </c>
      <c r="E315" s="131"/>
      <c r="F315" s="132">
        <v>0</v>
      </c>
      <c r="G315" s="132">
        <v>377546147</v>
      </c>
      <c r="H315" s="334">
        <f t="shared" si="8"/>
        <v>3.5135390104264403</v>
      </c>
      <c r="J315" s="246" t="s">
        <v>531</v>
      </c>
      <c r="K315" s="129">
        <v>3</v>
      </c>
      <c r="L315" s="130" t="s">
        <v>1225</v>
      </c>
      <c r="M315" s="131" t="s">
        <v>16</v>
      </c>
      <c r="N315" s="231">
        <v>487</v>
      </c>
      <c r="O315" s="231">
        <v>937630</v>
      </c>
      <c r="P315" s="334">
        <f t="shared" si="9"/>
        <v>0.02092726355246194</v>
      </c>
    </row>
    <row r="316" spans="2:16" ht="15" customHeight="1">
      <c r="B316" s="246" t="s">
        <v>637</v>
      </c>
      <c r="C316" s="129">
        <v>4</v>
      </c>
      <c r="D316" s="130" t="s">
        <v>638</v>
      </c>
      <c r="E316" s="131" t="s">
        <v>13</v>
      </c>
      <c r="F316" s="132">
        <v>35008397</v>
      </c>
      <c r="G316" s="132">
        <v>136230901</v>
      </c>
      <c r="H316" s="334">
        <f t="shared" si="8"/>
        <v>1.2677988873477828</v>
      </c>
      <c r="J316" s="246" t="s">
        <v>533</v>
      </c>
      <c r="K316" s="129">
        <v>3</v>
      </c>
      <c r="L316" s="130" t="s">
        <v>536</v>
      </c>
      <c r="M316" s="131" t="s">
        <v>16</v>
      </c>
      <c r="N316" s="231">
        <v>16879</v>
      </c>
      <c r="O316" s="231">
        <v>4707730</v>
      </c>
      <c r="P316" s="334">
        <f t="shared" si="9"/>
        <v>0.10507333003832177</v>
      </c>
    </row>
    <row r="317" spans="2:16" ht="15" customHeight="1">
      <c r="B317" s="246" t="s">
        <v>639</v>
      </c>
      <c r="C317" s="129">
        <v>3</v>
      </c>
      <c r="D317" s="130" t="s">
        <v>640</v>
      </c>
      <c r="E317" s="131" t="s">
        <v>641</v>
      </c>
      <c r="F317" s="132">
        <v>3280539</v>
      </c>
      <c r="G317" s="132">
        <v>26203460</v>
      </c>
      <c r="H317" s="334">
        <f t="shared" si="8"/>
        <v>0.24385596211143118</v>
      </c>
      <c r="J317" s="246" t="s">
        <v>535</v>
      </c>
      <c r="K317" s="129">
        <v>3</v>
      </c>
      <c r="L317" s="130" t="s">
        <v>542</v>
      </c>
      <c r="M317" s="131"/>
      <c r="N317" s="231">
        <v>0</v>
      </c>
      <c r="O317" s="231">
        <v>31545566</v>
      </c>
      <c r="P317" s="334">
        <f t="shared" si="9"/>
        <v>0.7040755666879074</v>
      </c>
    </row>
    <row r="318" spans="2:16" ht="15" customHeight="1">
      <c r="B318" s="246" t="s">
        <v>642</v>
      </c>
      <c r="C318" s="129">
        <v>3</v>
      </c>
      <c r="D318" s="130" t="s">
        <v>643</v>
      </c>
      <c r="E318" s="131" t="s">
        <v>16</v>
      </c>
      <c r="F318" s="132">
        <v>15308</v>
      </c>
      <c r="G318" s="132">
        <v>7228638</v>
      </c>
      <c r="H318" s="334">
        <f t="shared" si="8"/>
        <v>0.0672715158320791</v>
      </c>
      <c r="J318" s="246" t="s">
        <v>537</v>
      </c>
      <c r="K318" s="129">
        <v>4</v>
      </c>
      <c r="L318" s="130" t="s">
        <v>548</v>
      </c>
      <c r="M318" s="131"/>
      <c r="N318" s="231">
        <v>0</v>
      </c>
      <c r="O318" s="231">
        <v>21892602</v>
      </c>
      <c r="P318" s="334">
        <f t="shared" si="9"/>
        <v>0.48862797895028465</v>
      </c>
    </row>
    <row r="319" spans="2:16" ht="15" customHeight="1">
      <c r="B319" s="246" t="s">
        <v>644</v>
      </c>
      <c r="C319" s="129">
        <v>4</v>
      </c>
      <c r="D319" s="130" t="s">
        <v>645</v>
      </c>
      <c r="E319" s="131" t="s">
        <v>16</v>
      </c>
      <c r="F319" s="132">
        <v>14913</v>
      </c>
      <c r="G319" s="132">
        <v>4919105</v>
      </c>
      <c r="H319" s="334">
        <f t="shared" si="8"/>
        <v>0.04577842325029411</v>
      </c>
      <c r="J319" s="246" t="s">
        <v>1226</v>
      </c>
      <c r="K319" s="129">
        <v>3</v>
      </c>
      <c r="L319" s="130" t="s">
        <v>550</v>
      </c>
      <c r="M319" s="131"/>
      <c r="N319" s="231">
        <v>0</v>
      </c>
      <c r="O319" s="231">
        <v>58097369</v>
      </c>
      <c r="P319" s="334">
        <f t="shared" si="9"/>
        <v>1.2966937414199975</v>
      </c>
    </row>
    <row r="320" spans="2:16" ht="15" customHeight="1">
      <c r="B320" s="258" t="s">
        <v>646</v>
      </c>
      <c r="C320" s="125">
        <v>2</v>
      </c>
      <c r="D320" s="126" t="s">
        <v>647</v>
      </c>
      <c r="E320" s="127"/>
      <c r="F320" s="128">
        <v>0</v>
      </c>
      <c r="G320" s="128">
        <v>4971521030</v>
      </c>
      <c r="H320" s="333">
        <f t="shared" si="8"/>
        <v>46.26621995445881</v>
      </c>
      <c r="J320" s="246" t="s">
        <v>1227</v>
      </c>
      <c r="K320" s="129">
        <v>4</v>
      </c>
      <c r="L320" s="130" t="s">
        <v>552</v>
      </c>
      <c r="M320" s="131" t="s">
        <v>33</v>
      </c>
      <c r="N320" s="231">
        <v>10547819</v>
      </c>
      <c r="O320" s="231">
        <v>23229546</v>
      </c>
      <c r="P320" s="334">
        <f t="shared" si="9"/>
        <v>0.5184676592536908</v>
      </c>
    </row>
    <row r="321" spans="2:16" ht="15" customHeight="1">
      <c r="B321" s="246" t="s">
        <v>648</v>
      </c>
      <c r="C321" s="129">
        <v>3</v>
      </c>
      <c r="D321" s="130" t="s">
        <v>649</v>
      </c>
      <c r="E321" s="131"/>
      <c r="F321" s="132">
        <v>0</v>
      </c>
      <c r="G321" s="132">
        <v>3474967</v>
      </c>
      <c r="H321" s="334">
        <f t="shared" si="8"/>
        <v>0.03233891329963576</v>
      </c>
      <c r="J321" s="246" t="s">
        <v>1228</v>
      </c>
      <c r="K321" s="129">
        <v>4</v>
      </c>
      <c r="L321" s="130" t="s">
        <v>554</v>
      </c>
      <c r="M321" s="131" t="s">
        <v>13</v>
      </c>
      <c r="N321" s="231">
        <v>2014485</v>
      </c>
      <c r="O321" s="231">
        <v>7378311</v>
      </c>
      <c r="P321" s="334">
        <f t="shared" si="9"/>
        <v>0.1646788806555134</v>
      </c>
    </row>
    <row r="322" spans="2:16" ht="15" customHeight="1">
      <c r="B322" s="246" t="s">
        <v>650</v>
      </c>
      <c r="C322" s="129">
        <v>4</v>
      </c>
      <c r="D322" s="130" t="s">
        <v>651</v>
      </c>
      <c r="E322" s="131" t="s">
        <v>16</v>
      </c>
      <c r="F322" s="132">
        <v>1209</v>
      </c>
      <c r="G322" s="132">
        <v>3058388</v>
      </c>
      <c r="H322" s="334">
        <f t="shared" si="8"/>
        <v>0.028462124782378192</v>
      </c>
      <c r="J322" s="246" t="s">
        <v>1229</v>
      </c>
      <c r="K322" s="129">
        <v>4</v>
      </c>
      <c r="L322" s="130" t="s">
        <v>1230</v>
      </c>
      <c r="M322" s="131" t="s">
        <v>33</v>
      </c>
      <c r="N322" s="231">
        <v>108125</v>
      </c>
      <c r="O322" s="231">
        <v>121129</v>
      </c>
      <c r="P322" s="334">
        <f t="shared" si="9"/>
        <v>0.0027035168529656287</v>
      </c>
    </row>
    <row r="323" spans="2:16" ht="15" customHeight="1">
      <c r="B323" s="246" t="s">
        <v>652</v>
      </c>
      <c r="C323" s="129">
        <v>4</v>
      </c>
      <c r="D323" s="130" t="s">
        <v>653</v>
      </c>
      <c r="E323" s="131" t="s">
        <v>13</v>
      </c>
      <c r="F323" s="132">
        <v>182</v>
      </c>
      <c r="G323" s="132">
        <v>47579</v>
      </c>
      <c r="H323" s="334">
        <f t="shared" si="8"/>
        <v>0.00044278209142226957</v>
      </c>
      <c r="J323" s="246" t="s">
        <v>541</v>
      </c>
      <c r="K323" s="129">
        <v>3</v>
      </c>
      <c r="L323" s="130" t="s">
        <v>556</v>
      </c>
      <c r="M323" s="131" t="s">
        <v>33</v>
      </c>
      <c r="N323" s="231">
        <v>73357192</v>
      </c>
      <c r="O323" s="231">
        <v>23653075</v>
      </c>
      <c r="P323" s="334">
        <f t="shared" si="9"/>
        <v>0.5279205383265774</v>
      </c>
    </row>
    <row r="324" spans="2:16" ht="15" customHeight="1">
      <c r="B324" s="246" t="s">
        <v>654</v>
      </c>
      <c r="C324" s="129">
        <v>3</v>
      </c>
      <c r="D324" s="130" t="s">
        <v>655</v>
      </c>
      <c r="E324" s="131" t="s">
        <v>13</v>
      </c>
      <c r="F324" s="132">
        <v>1316888</v>
      </c>
      <c r="G324" s="132">
        <v>2857586630</v>
      </c>
      <c r="H324" s="334">
        <f t="shared" si="8"/>
        <v>26.593416937130144</v>
      </c>
      <c r="J324" s="246" t="s">
        <v>543</v>
      </c>
      <c r="K324" s="129">
        <v>4</v>
      </c>
      <c r="L324" s="130" t="s">
        <v>560</v>
      </c>
      <c r="M324" s="131" t="s">
        <v>33</v>
      </c>
      <c r="N324" s="231">
        <v>6612697</v>
      </c>
      <c r="O324" s="231">
        <v>7989910</v>
      </c>
      <c r="P324" s="334">
        <f t="shared" si="9"/>
        <v>0.17832935414870596</v>
      </c>
    </row>
    <row r="325" spans="2:16" ht="15" customHeight="1">
      <c r="B325" s="246" t="s">
        <v>656</v>
      </c>
      <c r="C325" s="129">
        <v>4</v>
      </c>
      <c r="D325" s="130" t="s">
        <v>657</v>
      </c>
      <c r="E325" s="131" t="s">
        <v>13</v>
      </c>
      <c r="F325" s="132">
        <v>1115106</v>
      </c>
      <c r="G325" s="132">
        <v>2476561137</v>
      </c>
      <c r="H325" s="334">
        <f t="shared" si="8"/>
        <v>23.04749826133323</v>
      </c>
      <c r="J325" s="246" t="s">
        <v>549</v>
      </c>
      <c r="K325" s="129">
        <v>3</v>
      </c>
      <c r="L325" s="130" t="s">
        <v>1231</v>
      </c>
      <c r="M325" s="131" t="s">
        <v>33</v>
      </c>
      <c r="N325" s="231">
        <v>4160113</v>
      </c>
      <c r="O325" s="231">
        <v>9796803</v>
      </c>
      <c r="P325" s="334">
        <f t="shared" si="9"/>
        <v>0.21865797633666778</v>
      </c>
    </row>
    <row r="326" spans="2:16" ht="15" customHeight="1">
      <c r="B326" s="246" t="s">
        <v>658</v>
      </c>
      <c r="C326" s="129">
        <v>5</v>
      </c>
      <c r="D326" s="130" t="s">
        <v>659</v>
      </c>
      <c r="E326" s="131" t="s">
        <v>13</v>
      </c>
      <c r="F326" s="132">
        <v>224319</v>
      </c>
      <c r="G326" s="132">
        <v>129069867</v>
      </c>
      <c r="H326" s="334">
        <f t="shared" si="8"/>
        <v>1.2011565112729181</v>
      </c>
      <c r="J326" s="246" t="s">
        <v>555</v>
      </c>
      <c r="K326" s="129">
        <v>3</v>
      </c>
      <c r="L326" s="130" t="s">
        <v>1232</v>
      </c>
      <c r="M326" s="131" t="s">
        <v>33</v>
      </c>
      <c r="N326" s="231">
        <v>19563165</v>
      </c>
      <c r="O326" s="231">
        <v>41985024</v>
      </c>
      <c r="P326" s="334">
        <f t="shared" si="9"/>
        <v>0.9370771653044803</v>
      </c>
    </row>
    <row r="327" spans="2:16" ht="15" customHeight="1">
      <c r="B327" s="246" t="s">
        <v>660</v>
      </c>
      <c r="C327" s="129">
        <v>4</v>
      </c>
      <c r="D327" s="130" t="s">
        <v>661</v>
      </c>
      <c r="E327" s="131" t="s">
        <v>13</v>
      </c>
      <c r="F327" s="132">
        <v>200138</v>
      </c>
      <c r="G327" s="132">
        <v>380280184</v>
      </c>
      <c r="H327" s="334">
        <f t="shared" si="8"/>
        <v>3.53898264356051</v>
      </c>
      <c r="J327" s="246" t="s">
        <v>567</v>
      </c>
      <c r="K327" s="129">
        <v>3</v>
      </c>
      <c r="L327" s="130" t="s">
        <v>568</v>
      </c>
      <c r="M327" s="131" t="s">
        <v>33</v>
      </c>
      <c r="N327" s="231">
        <v>673029</v>
      </c>
      <c r="O327" s="231">
        <v>2620858</v>
      </c>
      <c r="P327" s="334">
        <f t="shared" si="9"/>
        <v>0.058495767093179926</v>
      </c>
    </row>
    <row r="328" spans="2:16" ht="15" customHeight="1">
      <c r="B328" s="246" t="s">
        <v>662</v>
      </c>
      <c r="C328" s="129">
        <v>5</v>
      </c>
      <c r="D328" s="130" t="s">
        <v>663</v>
      </c>
      <c r="E328" s="131" t="s">
        <v>13</v>
      </c>
      <c r="F328" s="132">
        <v>97746</v>
      </c>
      <c r="G328" s="132">
        <v>167873473</v>
      </c>
      <c r="H328" s="334">
        <f t="shared" si="8"/>
        <v>1.5622725881010509</v>
      </c>
      <c r="J328" s="246" t="s">
        <v>569</v>
      </c>
      <c r="K328" s="129">
        <v>4</v>
      </c>
      <c r="L328" s="130" t="s">
        <v>570</v>
      </c>
      <c r="M328" s="131" t="s">
        <v>33</v>
      </c>
      <c r="N328" s="231">
        <v>92913</v>
      </c>
      <c r="O328" s="231">
        <v>732100</v>
      </c>
      <c r="P328" s="334">
        <f t="shared" si="9"/>
        <v>0.01633997381350574</v>
      </c>
    </row>
    <row r="329" spans="2:16" ht="15" customHeight="1">
      <c r="B329" s="246" t="s">
        <v>664</v>
      </c>
      <c r="C329" s="129">
        <v>4</v>
      </c>
      <c r="D329" s="130" t="s">
        <v>665</v>
      </c>
      <c r="E329" s="131" t="s">
        <v>13</v>
      </c>
      <c r="F329" s="132">
        <v>1507</v>
      </c>
      <c r="G329" s="132">
        <v>379836</v>
      </c>
      <c r="H329" s="334">
        <f aca="true" t="shared" si="10" ref="H329:H392">G329/10745466206*100</f>
        <v>0.0035348489559988475</v>
      </c>
      <c r="J329" s="258" t="s">
        <v>571</v>
      </c>
      <c r="K329" s="125">
        <v>2</v>
      </c>
      <c r="L329" s="126" t="s">
        <v>572</v>
      </c>
      <c r="M329" s="127"/>
      <c r="N329" s="230">
        <v>0</v>
      </c>
      <c r="O329" s="230">
        <v>715792334</v>
      </c>
      <c r="P329" s="333">
        <f aca="true" t="shared" si="11" ref="P329:P392">O329/4480423337*100</f>
        <v>15.975997805584147</v>
      </c>
    </row>
    <row r="330" spans="2:16" ht="15" customHeight="1">
      <c r="B330" s="246" t="s">
        <v>666</v>
      </c>
      <c r="C330" s="129">
        <v>5</v>
      </c>
      <c r="D330" s="130" t="s">
        <v>667</v>
      </c>
      <c r="E330" s="131" t="s">
        <v>13</v>
      </c>
      <c r="F330" s="132">
        <v>1256</v>
      </c>
      <c r="G330" s="132">
        <v>335116</v>
      </c>
      <c r="H330" s="334">
        <f t="shared" si="10"/>
        <v>0.0031186734346889443</v>
      </c>
      <c r="J330" s="246" t="s">
        <v>573</v>
      </c>
      <c r="K330" s="129">
        <v>3</v>
      </c>
      <c r="L330" s="130" t="s">
        <v>574</v>
      </c>
      <c r="M330" s="131"/>
      <c r="N330" s="231">
        <v>0</v>
      </c>
      <c r="O330" s="231">
        <v>75162782</v>
      </c>
      <c r="P330" s="334">
        <f t="shared" si="11"/>
        <v>1.6775821467425769</v>
      </c>
    </row>
    <row r="331" spans="2:16" ht="15" customHeight="1">
      <c r="B331" s="246" t="s">
        <v>668</v>
      </c>
      <c r="C331" s="129">
        <v>3</v>
      </c>
      <c r="D331" s="130" t="s">
        <v>669</v>
      </c>
      <c r="E331" s="131" t="s">
        <v>33</v>
      </c>
      <c r="F331" s="132">
        <v>1230224816</v>
      </c>
      <c r="G331" s="132">
        <v>1799972265</v>
      </c>
      <c r="H331" s="334">
        <f t="shared" si="10"/>
        <v>16.750992748876175</v>
      </c>
      <c r="J331" s="246" t="s">
        <v>575</v>
      </c>
      <c r="K331" s="129">
        <v>4</v>
      </c>
      <c r="L331" s="130" t="s">
        <v>1233</v>
      </c>
      <c r="M331" s="131" t="s">
        <v>13</v>
      </c>
      <c r="N331" s="231">
        <v>113368365</v>
      </c>
      <c r="O331" s="231">
        <v>40313879</v>
      </c>
      <c r="P331" s="334">
        <f t="shared" si="11"/>
        <v>0.8997783461014054</v>
      </c>
    </row>
    <row r="332" spans="2:16" ht="15" customHeight="1">
      <c r="B332" s="246" t="s">
        <v>670</v>
      </c>
      <c r="C332" s="129">
        <v>3</v>
      </c>
      <c r="D332" s="130" t="s">
        <v>671</v>
      </c>
      <c r="E332" s="131"/>
      <c r="F332" s="132">
        <v>0</v>
      </c>
      <c r="G332" s="132">
        <v>25078818</v>
      </c>
      <c r="H332" s="334">
        <f t="shared" si="10"/>
        <v>0.23338976196301853</v>
      </c>
      <c r="J332" s="246" t="s">
        <v>581</v>
      </c>
      <c r="K332" s="129">
        <v>3</v>
      </c>
      <c r="L332" s="130" t="s">
        <v>582</v>
      </c>
      <c r="M332" s="131" t="s">
        <v>33</v>
      </c>
      <c r="N332" s="231">
        <v>17493057</v>
      </c>
      <c r="O332" s="231">
        <v>54747427</v>
      </c>
      <c r="P332" s="334">
        <f t="shared" si="11"/>
        <v>1.2219253155809549</v>
      </c>
    </row>
    <row r="333" spans="2:16" ht="15" customHeight="1">
      <c r="B333" s="246" t="s">
        <v>672</v>
      </c>
      <c r="C333" s="129">
        <v>4</v>
      </c>
      <c r="D333" s="130" t="s">
        <v>673</v>
      </c>
      <c r="E333" s="131" t="s">
        <v>13</v>
      </c>
      <c r="F333" s="132">
        <v>63961</v>
      </c>
      <c r="G333" s="132">
        <v>10513804</v>
      </c>
      <c r="H333" s="334">
        <f t="shared" si="10"/>
        <v>0.0978440934850212</v>
      </c>
      <c r="J333" s="246" t="s">
        <v>585</v>
      </c>
      <c r="K333" s="129">
        <v>4</v>
      </c>
      <c r="L333" s="130" t="s">
        <v>586</v>
      </c>
      <c r="M333" s="131" t="s">
        <v>33</v>
      </c>
      <c r="N333" s="231">
        <v>6496908</v>
      </c>
      <c r="O333" s="231">
        <v>26049209</v>
      </c>
      <c r="P333" s="334">
        <f t="shared" si="11"/>
        <v>0.5814006186621199</v>
      </c>
    </row>
    <row r="334" spans="2:16" ht="15" customHeight="1">
      <c r="B334" s="246" t="s">
        <v>674</v>
      </c>
      <c r="C334" s="129">
        <v>3</v>
      </c>
      <c r="D334" s="130" t="s">
        <v>675</v>
      </c>
      <c r="E334" s="131"/>
      <c r="F334" s="132">
        <v>0</v>
      </c>
      <c r="G334" s="132">
        <v>2794222</v>
      </c>
      <c r="H334" s="334">
        <f t="shared" si="10"/>
        <v>0.026003729818998234</v>
      </c>
      <c r="J334" s="246" t="s">
        <v>1234</v>
      </c>
      <c r="K334" s="129">
        <v>3</v>
      </c>
      <c r="L334" s="130" t="s">
        <v>588</v>
      </c>
      <c r="M334" s="131" t="s">
        <v>33</v>
      </c>
      <c r="N334" s="231">
        <v>91621367</v>
      </c>
      <c r="O334" s="231">
        <v>190092626</v>
      </c>
      <c r="P334" s="334">
        <f t="shared" si="11"/>
        <v>4.242738056249884</v>
      </c>
    </row>
    <row r="335" spans="2:16" ht="15" customHeight="1">
      <c r="B335" s="246" t="s">
        <v>676</v>
      </c>
      <c r="C335" s="129">
        <v>4</v>
      </c>
      <c r="D335" s="130" t="s">
        <v>677</v>
      </c>
      <c r="E335" s="131" t="s">
        <v>13</v>
      </c>
      <c r="F335" s="132">
        <v>345465</v>
      </c>
      <c r="G335" s="132">
        <v>622342</v>
      </c>
      <c r="H335" s="334">
        <f t="shared" si="10"/>
        <v>0.005791670534057422</v>
      </c>
      <c r="J335" s="246" t="s">
        <v>587</v>
      </c>
      <c r="K335" s="129">
        <v>3</v>
      </c>
      <c r="L335" s="130" t="s">
        <v>1235</v>
      </c>
      <c r="M335" s="131"/>
      <c r="N335" s="231">
        <v>0</v>
      </c>
      <c r="O335" s="231">
        <v>91992598</v>
      </c>
      <c r="P335" s="334">
        <f t="shared" si="11"/>
        <v>2.053212187346483</v>
      </c>
    </row>
    <row r="336" spans="2:16" ht="15" customHeight="1">
      <c r="B336" s="246" t="s">
        <v>678</v>
      </c>
      <c r="C336" s="129">
        <v>3</v>
      </c>
      <c r="D336" s="130" t="s">
        <v>679</v>
      </c>
      <c r="E336" s="131"/>
      <c r="F336" s="132">
        <v>0</v>
      </c>
      <c r="G336" s="132">
        <v>262191809</v>
      </c>
      <c r="H336" s="334">
        <f t="shared" si="10"/>
        <v>2.4400226474454745</v>
      </c>
      <c r="J336" s="246" t="s">
        <v>589</v>
      </c>
      <c r="K336" s="129">
        <v>4</v>
      </c>
      <c r="L336" s="130" t="s">
        <v>604</v>
      </c>
      <c r="M336" s="131" t="s">
        <v>13</v>
      </c>
      <c r="N336" s="231">
        <v>1284477</v>
      </c>
      <c r="O336" s="231">
        <v>12911129</v>
      </c>
      <c r="P336" s="334">
        <f t="shared" si="11"/>
        <v>0.2881676133899666</v>
      </c>
    </row>
    <row r="337" spans="2:16" ht="15" customHeight="1">
      <c r="B337" s="246" t="s">
        <v>682</v>
      </c>
      <c r="C337" s="129">
        <v>3</v>
      </c>
      <c r="D337" s="130" t="s">
        <v>683</v>
      </c>
      <c r="E337" s="131" t="s">
        <v>13</v>
      </c>
      <c r="F337" s="132">
        <v>175</v>
      </c>
      <c r="G337" s="132">
        <v>16004467</v>
      </c>
      <c r="H337" s="334">
        <f t="shared" si="10"/>
        <v>0.1489415786451732</v>
      </c>
      <c r="J337" s="246" t="s">
        <v>1236</v>
      </c>
      <c r="K337" s="129">
        <v>4</v>
      </c>
      <c r="L337" s="130" t="s">
        <v>600</v>
      </c>
      <c r="M337" s="131" t="s">
        <v>13</v>
      </c>
      <c r="N337" s="231">
        <v>1164811</v>
      </c>
      <c r="O337" s="231">
        <v>6052034</v>
      </c>
      <c r="P337" s="334">
        <f t="shared" si="11"/>
        <v>0.13507728053332385</v>
      </c>
    </row>
    <row r="338" spans="2:16" ht="15" customHeight="1">
      <c r="B338" s="246" t="s">
        <v>684</v>
      </c>
      <c r="C338" s="129">
        <v>4</v>
      </c>
      <c r="D338" s="130" t="s">
        <v>685</v>
      </c>
      <c r="E338" s="131" t="s">
        <v>13</v>
      </c>
      <c r="F338" s="132">
        <v>1</v>
      </c>
      <c r="G338" s="132">
        <v>22440</v>
      </c>
      <c r="H338" s="334">
        <f t="shared" si="10"/>
        <v>0.00020883226069307316</v>
      </c>
      <c r="J338" s="246" t="s">
        <v>1237</v>
      </c>
      <c r="K338" s="129">
        <v>4</v>
      </c>
      <c r="L338" s="130" t="s">
        <v>606</v>
      </c>
      <c r="M338" s="131" t="s">
        <v>13</v>
      </c>
      <c r="N338" s="231">
        <v>27401990</v>
      </c>
      <c r="O338" s="231">
        <v>29562565</v>
      </c>
      <c r="P338" s="334">
        <f t="shared" si="11"/>
        <v>0.659816333779622</v>
      </c>
    </row>
    <row r="339" spans="2:16" ht="15" customHeight="1">
      <c r="B339" s="246" t="s">
        <v>686</v>
      </c>
      <c r="C339" s="129">
        <v>5</v>
      </c>
      <c r="D339" s="130" t="s">
        <v>687</v>
      </c>
      <c r="E339" s="131" t="s">
        <v>13</v>
      </c>
      <c r="F339" s="132">
        <v>1</v>
      </c>
      <c r="G339" s="132">
        <v>22440</v>
      </c>
      <c r="H339" s="334">
        <f t="shared" si="10"/>
        <v>0.00020883226069307316</v>
      </c>
      <c r="J339" s="246" t="s">
        <v>1238</v>
      </c>
      <c r="K339" s="129">
        <v>4</v>
      </c>
      <c r="L339" s="130" t="s">
        <v>1239</v>
      </c>
      <c r="M339" s="131" t="s">
        <v>33</v>
      </c>
      <c r="N339" s="231">
        <v>562640</v>
      </c>
      <c r="O339" s="231">
        <v>6114974</v>
      </c>
      <c r="P339" s="334">
        <f t="shared" si="11"/>
        <v>0.13648205850330342</v>
      </c>
    </row>
    <row r="340" spans="2:16" ht="15" customHeight="1">
      <c r="B340" s="247" t="s">
        <v>690</v>
      </c>
      <c r="C340" s="118">
        <v>1</v>
      </c>
      <c r="D340" s="119" t="s">
        <v>691</v>
      </c>
      <c r="E340" s="120"/>
      <c r="F340" s="121">
        <v>0</v>
      </c>
      <c r="G340" s="121">
        <v>219916592</v>
      </c>
      <c r="H340" s="122">
        <f t="shared" si="10"/>
        <v>2.046598889094305</v>
      </c>
      <c r="J340" s="246" t="s">
        <v>593</v>
      </c>
      <c r="K340" s="129">
        <v>3</v>
      </c>
      <c r="L340" s="130" t="s">
        <v>610</v>
      </c>
      <c r="M340" s="131"/>
      <c r="N340" s="231">
        <v>0</v>
      </c>
      <c r="O340" s="231">
        <v>64636662</v>
      </c>
      <c r="P340" s="334">
        <f t="shared" si="11"/>
        <v>1.4426463112586005</v>
      </c>
    </row>
    <row r="341" spans="2:16" ht="15" customHeight="1">
      <c r="B341" s="258" t="s">
        <v>692</v>
      </c>
      <c r="C341" s="125">
        <v>2</v>
      </c>
      <c r="D341" s="126" t="s">
        <v>693</v>
      </c>
      <c r="E341" s="127" t="s">
        <v>16</v>
      </c>
      <c r="F341" s="128">
        <v>149</v>
      </c>
      <c r="G341" s="128">
        <v>559664</v>
      </c>
      <c r="H341" s="333">
        <f t="shared" si="10"/>
        <v>0.0052083733666902</v>
      </c>
      <c r="J341" s="246" t="s">
        <v>595</v>
      </c>
      <c r="K341" s="129">
        <v>3</v>
      </c>
      <c r="L341" s="130" t="s">
        <v>612</v>
      </c>
      <c r="M341" s="131"/>
      <c r="N341" s="231">
        <v>0</v>
      </c>
      <c r="O341" s="231">
        <v>59445469</v>
      </c>
      <c r="P341" s="334">
        <f t="shared" si="11"/>
        <v>1.3267824160518606</v>
      </c>
    </row>
    <row r="342" spans="2:16" ht="15" customHeight="1">
      <c r="B342" s="258" t="s">
        <v>694</v>
      </c>
      <c r="C342" s="125">
        <v>2</v>
      </c>
      <c r="D342" s="126" t="s">
        <v>695</v>
      </c>
      <c r="E342" s="127" t="s">
        <v>16</v>
      </c>
      <c r="F342" s="128">
        <v>48965</v>
      </c>
      <c r="G342" s="128">
        <v>47216370</v>
      </c>
      <c r="H342" s="333">
        <f t="shared" si="10"/>
        <v>0.4394073658119697</v>
      </c>
      <c r="J342" s="246" t="s">
        <v>597</v>
      </c>
      <c r="K342" s="129">
        <v>4</v>
      </c>
      <c r="L342" s="130" t="s">
        <v>614</v>
      </c>
      <c r="M342" s="131" t="s">
        <v>33</v>
      </c>
      <c r="N342" s="231">
        <v>8741334</v>
      </c>
      <c r="O342" s="231">
        <v>4944157</v>
      </c>
      <c r="P342" s="334">
        <f t="shared" si="11"/>
        <v>0.11035021979218837</v>
      </c>
    </row>
    <row r="343" spans="2:16" ht="15" customHeight="1">
      <c r="B343" s="246" t="s">
        <v>696</v>
      </c>
      <c r="C343" s="129">
        <v>3</v>
      </c>
      <c r="D343" s="130" t="s">
        <v>697</v>
      </c>
      <c r="E343" s="131" t="s">
        <v>16</v>
      </c>
      <c r="F343" s="132">
        <v>48932</v>
      </c>
      <c r="G343" s="132">
        <v>47141493</v>
      </c>
      <c r="H343" s="334">
        <f t="shared" si="10"/>
        <v>0.4387105416950394</v>
      </c>
      <c r="J343" s="246" t="s">
        <v>599</v>
      </c>
      <c r="K343" s="129">
        <v>4</v>
      </c>
      <c r="L343" s="130" t="s">
        <v>616</v>
      </c>
      <c r="M343" s="131" t="s">
        <v>33</v>
      </c>
      <c r="N343" s="231">
        <v>4937026</v>
      </c>
      <c r="O343" s="231">
        <v>3840416</v>
      </c>
      <c r="P343" s="334">
        <f t="shared" si="11"/>
        <v>0.08571547175654753</v>
      </c>
    </row>
    <row r="344" spans="2:16" ht="15" customHeight="1">
      <c r="B344" s="258" t="s">
        <v>698</v>
      </c>
      <c r="C344" s="125">
        <v>2</v>
      </c>
      <c r="D344" s="126" t="s">
        <v>699</v>
      </c>
      <c r="E344" s="127" t="s">
        <v>33</v>
      </c>
      <c r="F344" s="128">
        <v>24412</v>
      </c>
      <c r="G344" s="128">
        <v>36270</v>
      </c>
      <c r="H344" s="333">
        <f t="shared" si="10"/>
        <v>0.0003375377047833228</v>
      </c>
      <c r="J344" s="246" t="s">
        <v>1240</v>
      </c>
      <c r="K344" s="129">
        <v>4</v>
      </c>
      <c r="L344" s="130" t="s">
        <v>618</v>
      </c>
      <c r="M344" s="131" t="s">
        <v>33</v>
      </c>
      <c r="N344" s="231">
        <v>1524826</v>
      </c>
      <c r="O344" s="231">
        <v>2732207</v>
      </c>
      <c r="P344" s="334">
        <f t="shared" si="11"/>
        <v>0.06098100100133462</v>
      </c>
    </row>
    <row r="345" spans="2:16" ht="15" customHeight="1">
      <c r="B345" s="258" t="s">
        <v>700</v>
      </c>
      <c r="C345" s="125">
        <v>2</v>
      </c>
      <c r="D345" s="126" t="s">
        <v>701</v>
      </c>
      <c r="E345" s="127"/>
      <c r="F345" s="128">
        <v>0</v>
      </c>
      <c r="G345" s="128">
        <v>930320</v>
      </c>
      <c r="H345" s="333">
        <f t="shared" si="10"/>
        <v>0.008657790943314609</v>
      </c>
      <c r="J345" s="246" t="s">
        <v>1241</v>
      </c>
      <c r="K345" s="129">
        <v>4</v>
      </c>
      <c r="L345" s="130" t="s">
        <v>620</v>
      </c>
      <c r="M345" s="131" t="s">
        <v>33</v>
      </c>
      <c r="N345" s="231">
        <v>1863222</v>
      </c>
      <c r="O345" s="231">
        <v>1028197</v>
      </c>
      <c r="P345" s="334">
        <f t="shared" si="11"/>
        <v>0.02294865736255315</v>
      </c>
    </row>
    <row r="346" spans="2:16" ht="15" customHeight="1">
      <c r="B346" s="246" t="s">
        <v>702</v>
      </c>
      <c r="C346" s="129">
        <v>3</v>
      </c>
      <c r="D346" s="130" t="s">
        <v>703</v>
      </c>
      <c r="E346" s="131" t="s">
        <v>704</v>
      </c>
      <c r="F346" s="132">
        <v>5927</v>
      </c>
      <c r="G346" s="132">
        <v>183248</v>
      </c>
      <c r="H346" s="334">
        <f t="shared" si="10"/>
        <v>0.0017053517873210462</v>
      </c>
      <c r="J346" s="246" t="s">
        <v>601</v>
      </c>
      <c r="K346" s="129">
        <v>3</v>
      </c>
      <c r="L346" s="130" t="s">
        <v>626</v>
      </c>
      <c r="M346" s="131"/>
      <c r="N346" s="231">
        <v>0</v>
      </c>
      <c r="O346" s="231">
        <v>39467683</v>
      </c>
      <c r="P346" s="334">
        <f t="shared" si="11"/>
        <v>0.8808918272090502</v>
      </c>
    </row>
    <row r="347" spans="2:16" ht="15" customHeight="1">
      <c r="B347" s="246" t="s">
        <v>705</v>
      </c>
      <c r="C347" s="129">
        <v>4</v>
      </c>
      <c r="D347" s="130" t="s">
        <v>706</v>
      </c>
      <c r="E347" s="131" t="s">
        <v>704</v>
      </c>
      <c r="F347" s="132">
        <v>56</v>
      </c>
      <c r="G347" s="132">
        <v>5086</v>
      </c>
      <c r="H347" s="334">
        <f t="shared" si="10"/>
        <v>4.733158992357265E-05</v>
      </c>
      <c r="J347" s="246" t="s">
        <v>603</v>
      </c>
      <c r="K347" s="129">
        <v>4</v>
      </c>
      <c r="L347" s="130" t="s">
        <v>1242</v>
      </c>
      <c r="M347" s="131" t="s">
        <v>13</v>
      </c>
      <c r="N347" s="231">
        <v>2978952</v>
      </c>
      <c r="O347" s="231">
        <v>834458</v>
      </c>
      <c r="P347" s="334">
        <f t="shared" si="11"/>
        <v>0.01862453471994314</v>
      </c>
    </row>
    <row r="348" spans="2:16" ht="15" customHeight="1">
      <c r="B348" s="246" t="s">
        <v>707</v>
      </c>
      <c r="C348" s="129">
        <v>4</v>
      </c>
      <c r="D348" s="130" t="s">
        <v>708</v>
      </c>
      <c r="E348" s="131" t="s">
        <v>704</v>
      </c>
      <c r="F348" s="132">
        <v>4</v>
      </c>
      <c r="G348" s="132">
        <v>589</v>
      </c>
      <c r="H348" s="334">
        <f t="shared" si="10"/>
        <v>5.481381530669345E-06</v>
      </c>
      <c r="J348" s="246" t="s">
        <v>1243</v>
      </c>
      <c r="K348" s="129">
        <v>4</v>
      </c>
      <c r="L348" s="130" t="s">
        <v>632</v>
      </c>
      <c r="M348" s="131" t="s">
        <v>13</v>
      </c>
      <c r="N348" s="231">
        <v>30830422</v>
      </c>
      <c r="O348" s="231">
        <v>1764201</v>
      </c>
      <c r="P348" s="334">
        <f t="shared" si="11"/>
        <v>0.039375765799427184</v>
      </c>
    </row>
    <row r="349" spans="2:16" ht="15" customHeight="1">
      <c r="B349" s="246" t="s">
        <v>709</v>
      </c>
      <c r="C349" s="129">
        <v>4</v>
      </c>
      <c r="D349" s="130" t="s">
        <v>710</v>
      </c>
      <c r="E349" s="131" t="s">
        <v>704</v>
      </c>
      <c r="F349" s="132">
        <v>4824</v>
      </c>
      <c r="G349" s="132">
        <v>93550</v>
      </c>
      <c r="H349" s="334">
        <f t="shared" si="10"/>
        <v>0.0008705997320782976</v>
      </c>
      <c r="J349" s="246" t="s">
        <v>607</v>
      </c>
      <c r="K349" s="129">
        <v>3</v>
      </c>
      <c r="L349" s="130" t="s">
        <v>636</v>
      </c>
      <c r="M349" s="131"/>
      <c r="N349" s="231">
        <v>0</v>
      </c>
      <c r="O349" s="231">
        <v>42337676</v>
      </c>
      <c r="P349" s="334">
        <f t="shared" si="11"/>
        <v>0.9449481179684338</v>
      </c>
    </row>
    <row r="350" spans="2:16" ht="15" customHeight="1">
      <c r="B350" s="246" t="s">
        <v>711</v>
      </c>
      <c r="C350" s="129">
        <v>3</v>
      </c>
      <c r="D350" s="130" t="s">
        <v>712</v>
      </c>
      <c r="E350" s="131" t="s">
        <v>704</v>
      </c>
      <c r="F350" s="132">
        <v>397</v>
      </c>
      <c r="G350" s="132">
        <v>633</v>
      </c>
      <c r="H350" s="334">
        <f t="shared" si="10"/>
        <v>5.890856551636155E-06</v>
      </c>
      <c r="J350" s="246" t="s">
        <v>609</v>
      </c>
      <c r="K350" s="129">
        <v>3</v>
      </c>
      <c r="L350" s="130" t="s">
        <v>1244</v>
      </c>
      <c r="M350" s="131" t="s">
        <v>33</v>
      </c>
      <c r="N350" s="231">
        <v>422422</v>
      </c>
      <c r="O350" s="231">
        <v>1214088</v>
      </c>
      <c r="P350" s="334">
        <f t="shared" si="11"/>
        <v>0.027097617985646163</v>
      </c>
    </row>
    <row r="351" spans="2:16" ht="15" customHeight="1">
      <c r="B351" s="246" t="s">
        <v>713</v>
      </c>
      <c r="C351" s="129">
        <v>3</v>
      </c>
      <c r="D351" s="130" t="s">
        <v>714</v>
      </c>
      <c r="E351" s="131" t="s">
        <v>704</v>
      </c>
      <c r="F351" s="132">
        <v>3090</v>
      </c>
      <c r="G351" s="132">
        <v>6095</v>
      </c>
      <c r="H351" s="334">
        <f t="shared" si="10"/>
        <v>5.672159665437972E-05</v>
      </c>
      <c r="J351" s="258" t="s">
        <v>646</v>
      </c>
      <c r="K351" s="125">
        <v>2</v>
      </c>
      <c r="L351" s="126" t="s">
        <v>647</v>
      </c>
      <c r="M351" s="127"/>
      <c r="N351" s="230">
        <v>0</v>
      </c>
      <c r="O351" s="230">
        <v>275392999</v>
      </c>
      <c r="P351" s="333">
        <f t="shared" si="11"/>
        <v>6.146584335586412</v>
      </c>
    </row>
    <row r="352" spans="2:16" ht="15" customHeight="1">
      <c r="B352" s="246" t="s">
        <v>715</v>
      </c>
      <c r="C352" s="129">
        <v>3</v>
      </c>
      <c r="D352" s="130" t="s">
        <v>716</v>
      </c>
      <c r="E352" s="131" t="s">
        <v>704</v>
      </c>
      <c r="F352" s="132">
        <v>261</v>
      </c>
      <c r="G352" s="132">
        <v>2638</v>
      </c>
      <c r="H352" s="334">
        <f t="shared" si="10"/>
        <v>2.4549888757055572E-05</v>
      </c>
      <c r="J352" s="246" t="s">
        <v>648</v>
      </c>
      <c r="K352" s="129">
        <v>3</v>
      </c>
      <c r="L352" s="130" t="s">
        <v>655</v>
      </c>
      <c r="M352" s="131" t="s">
        <v>13</v>
      </c>
      <c r="N352" s="231">
        <v>9307</v>
      </c>
      <c r="O352" s="231">
        <v>14023710</v>
      </c>
      <c r="P352" s="334">
        <f t="shared" si="11"/>
        <v>0.31299966421007863</v>
      </c>
    </row>
    <row r="353" spans="2:16" ht="15" customHeight="1">
      <c r="B353" s="246" t="s">
        <v>717</v>
      </c>
      <c r="C353" s="129">
        <v>3</v>
      </c>
      <c r="D353" s="130" t="s">
        <v>718</v>
      </c>
      <c r="E353" s="131"/>
      <c r="F353" s="132">
        <v>0</v>
      </c>
      <c r="G353" s="132">
        <v>192851</v>
      </c>
      <c r="H353" s="334">
        <f t="shared" si="10"/>
        <v>0.0017947197106470524</v>
      </c>
      <c r="J353" s="246" t="s">
        <v>650</v>
      </c>
      <c r="K353" s="129">
        <v>4</v>
      </c>
      <c r="L353" s="130" t="s">
        <v>657</v>
      </c>
      <c r="M353" s="131" t="s">
        <v>13</v>
      </c>
      <c r="N353" s="231">
        <v>9021</v>
      </c>
      <c r="O353" s="231">
        <v>13021319</v>
      </c>
      <c r="P353" s="334">
        <f t="shared" si="11"/>
        <v>0.2906269792068088</v>
      </c>
    </row>
    <row r="354" spans="2:16" ht="15" customHeight="1">
      <c r="B354" s="246" t="s">
        <v>719</v>
      </c>
      <c r="C354" s="129">
        <v>4</v>
      </c>
      <c r="D354" s="130" t="s">
        <v>720</v>
      </c>
      <c r="E354" s="131" t="s">
        <v>704</v>
      </c>
      <c r="F354" s="132">
        <v>17861</v>
      </c>
      <c r="G354" s="132">
        <v>51614</v>
      </c>
      <c r="H354" s="334">
        <f t="shared" si="10"/>
        <v>0.0004803328120950213</v>
      </c>
      <c r="J354" s="246" t="s">
        <v>654</v>
      </c>
      <c r="K354" s="129">
        <v>3</v>
      </c>
      <c r="L354" s="130" t="s">
        <v>669</v>
      </c>
      <c r="M354" s="131" t="s">
        <v>33</v>
      </c>
      <c r="N354" s="231">
        <v>155518286</v>
      </c>
      <c r="O354" s="231">
        <v>152592841</v>
      </c>
      <c r="P354" s="334">
        <f t="shared" si="11"/>
        <v>3.405768373266555</v>
      </c>
    </row>
    <row r="355" spans="2:16" ht="15" customHeight="1">
      <c r="B355" s="246" t="s">
        <v>721</v>
      </c>
      <c r="C355" s="129">
        <v>4</v>
      </c>
      <c r="D355" s="130" t="s">
        <v>722</v>
      </c>
      <c r="E355" s="131" t="s">
        <v>704</v>
      </c>
      <c r="F355" s="132">
        <v>4582</v>
      </c>
      <c r="G355" s="132">
        <v>45020</v>
      </c>
      <c r="H355" s="334">
        <f t="shared" si="10"/>
        <v>0.0004189673964528589</v>
      </c>
      <c r="J355" s="246" t="s">
        <v>1245</v>
      </c>
      <c r="K355" s="129">
        <v>3</v>
      </c>
      <c r="L355" s="130" t="s">
        <v>671</v>
      </c>
      <c r="M355" s="131"/>
      <c r="N355" s="231">
        <v>0</v>
      </c>
      <c r="O355" s="231">
        <v>5699550</v>
      </c>
      <c r="P355" s="334">
        <f t="shared" si="11"/>
        <v>0.127210077515048</v>
      </c>
    </row>
    <row r="356" spans="2:16" ht="15" customHeight="1">
      <c r="B356" s="246" t="s">
        <v>723</v>
      </c>
      <c r="C356" s="129">
        <v>4</v>
      </c>
      <c r="D356" s="130" t="s">
        <v>724</v>
      </c>
      <c r="E356" s="131" t="s">
        <v>704</v>
      </c>
      <c r="F356" s="132">
        <v>3279</v>
      </c>
      <c r="G356" s="132">
        <v>58290</v>
      </c>
      <c r="H356" s="334">
        <f t="shared" si="10"/>
        <v>0.0005424613402762583</v>
      </c>
      <c r="J356" s="246" t="s">
        <v>1246</v>
      </c>
      <c r="K356" s="129">
        <v>4</v>
      </c>
      <c r="L356" s="130" t="s">
        <v>673</v>
      </c>
      <c r="M356" s="131" t="s">
        <v>13</v>
      </c>
      <c r="N356" s="231">
        <v>23292</v>
      </c>
      <c r="O356" s="231">
        <v>2914119</v>
      </c>
      <c r="P356" s="334">
        <f t="shared" si="11"/>
        <v>0.06504115305209607</v>
      </c>
    </row>
    <row r="357" spans="2:16" ht="15" customHeight="1">
      <c r="B357" s="246" t="s">
        <v>725</v>
      </c>
      <c r="C357" s="129">
        <v>4</v>
      </c>
      <c r="D357" s="130" t="s">
        <v>726</v>
      </c>
      <c r="E357" s="131" t="s">
        <v>704</v>
      </c>
      <c r="F357" s="132">
        <v>216</v>
      </c>
      <c r="G357" s="132">
        <v>7605</v>
      </c>
      <c r="H357" s="334">
        <f t="shared" si="10"/>
        <v>7.077403487392253E-05</v>
      </c>
      <c r="J357" s="246" t="s">
        <v>668</v>
      </c>
      <c r="K357" s="129">
        <v>3</v>
      </c>
      <c r="L357" s="130" t="s">
        <v>679</v>
      </c>
      <c r="M357" s="131" t="s">
        <v>16</v>
      </c>
      <c r="N357" s="231">
        <v>1674</v>
      </c>
      <c r="O357" s="231">
        <v>67764546</v>
      </c>
      <c r="P357" s="334">
        <f t="shared" si="11"/>
        <v>1.5124585536458204</v>
      </c>
    </row>
    <row r="358" spans="2:16" ht="15" customHeight="1">
      <c r="B358" s="246" t="s">
        <v>727</v>
      </c>
      <c r="C358" s="129">
        <v>3</v>
      </c>
      <c r="D358" s="130" t="s">
        <v>728</v>
      </c>
      <c r="E358" s="131" t="s">
        <v>33</v>
      </c>
      <c r="F358" s="132">
        <v>2130</v>
      </c>
      <c r="G358" s="132">
        <v>15858</v>
      </c>
      <c r="H358" s="334">
        <f t="shared" si="10"/>
        <v>0.000147578520056629</v>
      </c>
      <c r="J358" s="246" t="s">
        <v>670</v>
      </c>
      <c r="K358" s="129">
        <v>3</v>
      </c>
      <c r="L358" s="130" t="s">
        <v>683</v>
      </c>
      <c r="M358" s="131" t="s">
        <v>13</v>
      </c>
      <c r="N358" s="231">
        <v>5589</v>
      </c>
      <c r="O358" s="231">
        <v>7681425</v>
      </c>
      <c r="P358" s="334">
        <f t="shared" si="11"/>
        <v>0.1714441788695647</v>
      </c>
    </row>
    <row r="359" spans="2:16" ht="15" customHeight="1">
      <c r="B359" s="258" t="s">
        <v>729</v>
      </c>
      <c r="C359" s="125">
        <v>2</v>
      </c>
      <c r="D359" s="126" t="s">
        <v>730</v>
      </c>
      <c r="E359" s="127"/>
      <c r="F359" s="128">
        <v>0</v>
      </c>
      <c r="G359" s="128">
        <v>155115</v>
      </c>
      <c r="H359" s="333">
        <f t="shared" si="10"/>
        <v>0.0014435390426651535</v>
      </c>
      <c r="J359" s="246" t="s">
        <v>672</v>
      </c>
      <c r="K359" s="129">
        <v>4</v>
      </c>
      <c r="L359" s="130" t="s">
        <v>685</v>
      </c>
      <c r="M359" s="131" t="s">
        <v>13</v>
      </c>
      <c r="N359" s="231">
        <v>5</v>
      </c>
      <c r="O359" s="231">
        <v>7512965</v>
      </c>
      <c r="P359" s="334">
        <f t="shared" si="11"/>
        <v>0.16768426630485608</v>
      </c>
    </row>
    <row r="360" spans="2:16" ht="15" customHeight="1">
      <c r="B360" s="258" t="s">
        <v>731</v>
      </c>
      <c r="C360" s="125">
        <v>2</v>
      </c>
      <c r="D360" s="126" t="s">
        <v>732</v>
      </c>
      <c r="E360" s="127"/>
      <c r="F360" s="128">
        <v>0</v>
      </c>
      <c r="G360" s="128">
        <v>68731424</v>
      </c>
      <c r="H360" s="333">
        <f t="shared" si="10"/>
        <v>0.639631847351789</v>
      </c>
      <c r="J360" s="246" t="s">
        <v>1303</v>
      </c>
      <c r="K360" s="129">
        <v>5</v>
      </c>
      <c r="L360" s="130" t="s">
        <v>687</v>
      </c>
      <c r="M360" s="131" t="s">
        <v>13</v>
      </c>
      <c r="N360" s="231">
        <v>2</v>
      </c>
      <c r="O360" s="231">
        <v>7465462</v>
      </c>
      <c r="P360" s="334">
        <f t="shared" si="11"/>
        <v>0.16662403167015735</v>
      </c>
    </row>
    <row r="361" spans="2:16" ht="15" customHeight="1">
      <c r="B361" s="246" t="s">
        <v>733</v>
      </c>
      <c r="C361" s="129">
        <v>3</v>
      </c>
      <c r="D361" s="130" t="s">
        <v>734</v>
      </c>
      <c r="E361" s="131"/>
      <c r="F361" s="132">
        <v>0</v>
      </c>
      <c r="G361" s="132">
        <v>58937170</v>
      </c>
      <c r="H361" s="334">
        <f t="shared" si="10"/>
        <v>0.5484840663971466</v>
      </c>
      <c r="J361" s="246" t="s">
        <v>1247</v>
      </c>
      <c r="K361" s="129">
        <v>5</v>
      </c>
      <c r="L361" s="130" t="s">
        <v>1248</v>
      </c>
      <c r="M361" s="131" t="s">
        <v>13</v>
      </c>
      <c r="N361" s="231">
        <v>3</v>
      </c>
      <c r="O361" s="231">
        <v>47503</v>
      </c>
      <c r="P361" s="334">
        <f t="shared" si="11"/>
        <v>0.0010602346346987614</v>
      </c>
    </row>
    <row r="362" spans="2:16" ht="15" customHeight="1">
      <c r="B362" s="246" t="s">
        <v>735</v>
      </c>
      <c r="C362" s="129">
        <v>4</v>
      </c>
      <c r="D362" s="130" t="s">
        <v>736</v>
      </c>
      <c r="E362" s="131" t="s">
        <v>33</v>
      </c>
      <c r="F362" s="132">
        <v>9720</v>
      </c>
      <c r="G362" s="132">
        <v>522072</v>
      </c>
      <c r="H362" s="334">
        <f t="shared" si="10"/>
        <v>0.004858532798776921</v>
      </c>
      <c r="J362" s="246" t="s">
        <v>674</v>
      </c>
      <c r="K362" s="129">
        <v>3</v>
      </c>
      <c r="L362" s="130" t="s">
        <v>1249</v>
      </c>
      <c r="M362" s="131" t="s">
        <v>13</v>
      </c>
      <c r="N362" s="231">
        <v>981678</v>
      </c>
      <c r="O362" s="231">
        <v>10312366</v>
      </c>
      <c r="P362" s="334">
        <f t="shared" si="11"/>
        <v>0.2301649916613672</v>
      </c>
    </row>
    <row r="363" spans="2:16" ht="15" customHeight="1">
      <c r="B363" s="246" t="s">
        <v>737</v>
      </c>
      <c r="C363" s="129">
        <v>4</v>
      </c>
      <c r="D363" s="130" t="s">
        <v>738</v>
      </c>
      <c r="E363" s="131"/>
      <c r="F363" s="132">
        <v>0</v>
      </c>
      <c r="G363" s="132">
        <v>479469</v>
      </c>
      <c r="H363" s="334">
        <f t="shared" si="10"/>
        <v>0.004462058609725807</v>
      </c>
      <c r="J363" s="247" t="s">
        <v>690</v>
      </c>
      <c r="K363" s="118">
        <v>1</v>
      </c>
      <c r="L363" s="119" t="s">
        <v>691</v>
      </c>
      <c r="M363" s="120"/>
      <c r="N363" s="229">
        <v>0</v>
      </c>
      <c r="O363" s="229">
        <v>706608584</v>
      </c>
      <c r="P363" s="122">
        <f t="shared" si="11"/>
        <v>15.77102275503124</v>
      </c>
    </row>
    <row r="364" spans="2:16" ht="15" customHeight="1">
      <c r="B364" s="246" t="s">
        <v>739</v>
      </c>
      <c r="C364" s="129">
        <v>4</v>
      </c>
      <c r="D364" s="130" t="s">
        <v>740</v>
      </c>
      <c r="E364" s="131" t="s">
        <v>704</v>
      </c>
      <c r="F364" s="132">
        <v>142</v>
      </c>
      <c r="G364" s="132">
        <v>21488</v>
      </c>
      <c r="H364" s="334">
        <f t="shared" si="10"/>
        <v>0.00019997271023942763</v>
      </c>
      <c r="J364" s="258" t="s">
        <v>692</v>
      </c>
      <c r="K364" s="125">
        <v>2</v>
      </c>
      <c r="L364" s="126" t="s">
        <v>693</v>
      </c>
      <c r="M364" s="127" t="s">
        <v>33</v>
      </c>
      <c r="N364" s="230">
        <v>3679509</v>
      </c>
      <c r="O364" s="230">
        <v>6613750</v>
      </c>
      <c r="P364" s="333">
        <f t="shared" si="11"/>
        <v>0.14761439941138313</v>
      </c>
    </row>
    <row r="365" spans="2:16" ht="15" customHeight="1">
      <c r="B365" s="246" t="s">
        <v>741</v>
      </c>
      <c r="C365" s="129">
        <v>4</v>
      </c>
      <c r="D365" s="130" t="s">
        <v>742</v>
      </c>
      <c r="E365" s="131" t="s">
        <v>13</v>
      </c>
      <c r="F365" s="132">
        <v>63</v>
      </c>
      <c r="G365" s="132">
        <v>32392</v>
      </c>
      <c r="H365" s="334">
        <f t="shared" si="10"/>
        <v>0.00030144806543538444</v>
      </c>
      <c r="J365" s="258" t="s">
        <v>694</v>
      </c>
      <c r="K365" s="125">
        <v>2</v>
      </c>
      <c r="L365" s="126" t="s">
        <v>695</v>
      </c>
      <c r="M365" s="127" t="s">
        <v>33</v>
      </c>
      <c r="N365" s="230">
        <v>189984597</v>
      </c>
      <c r="O365" s="230">
        <v>108262787</v>
      </c>
      <c r="P365" s="333">
        <f t="shared" si="11"/>
        <v>2.416351734130788</v>
      </c>
    </row>
    <row r="366" spans="2:16" ht="15" customHeight="1">
      <c r="B366" s="246" t="s">
        <v>743</v>
      </c>
      <c r="C366" s="129">
        <v>4</v>
      </c>
      <c r="D366" s="130" t="s">
        <v>744</v>
      </c>
      <c r="E366" s="131" t="s">
        <v>33</v>
      </c>
      <c r="F366" s="132">
        <v>15289</v>
      </c>
      <c r="G366" s="132">
        <v>274374</v>
      </c>
      <c r="H366" s="334">
        <f t="shared" si="10"/>
        <v>0.002553393168244263</v>
      </c>
      <c r="J366" s="258" t="s">
        <v>698</v>
      </c>
      <c r="K366" s="125">
        <v>2</v>
      </c>
      <c r="L366" s="126" t="s">
        <v>699</v>
      </c>
      <c r="M366" s="127" t="s">
        <v>33</v>
      </c>
      <c r="N366" s="230">
        <v>12716298</v>
      </c>
      <c r="O366" s="230">
        <v>17872239</v>
      </c>
      <c r="P366" s="333">
        <f t="shared" si="11"/>
        <v>0.39889621260581337</v>
      </c>
    </row>
    <row r="367" spans="2:16" ht="15" customHeight="1">
      <c r="B367" s="246" t="s">
        <v>745</v>
      </c>
      <c r="C367" s="129">
        <v>5</v>
      </c>
      <c r="D367" s="130" t="s">
        <v>746</v>
      </c>
      <c r="E367" s="131" t="s">
        <v>33</v>
      </c>
      <c r="F367" s="132">
        <v>3799</v>
      </c>
      <c r="G367" s="132">
        <v>91208</v>
      </c>
      <c r="H367" s="334">
        <f t="shared" si="10"/>
        <v>0.0008488044934622914</v>
      </c>
      <c r="J367" s="258" t="s">
        <v>700</v>
      </c>
      <c r="K367" s="125">
        <v>2</v>
      </c>
      <c r="L367" s="126" t="s">
        <v>701</v>
      </c>
      <c r="M367" s="127"/>
      <c r="N367" s="230">
        <v>0</v>
      </c>
      <c r="O367" s="230">
        <v>349870281</v>
      </c>
      <c r="P367" s="333">
        <f t="shared" si="11"/>
        <v>7.808866588804664</v>
      </c>
    </row>
    <row r="368" spans="2:16" ht="15" customHeight="1">
      <c r="B368" s="246" t="s">
        <v>747</v>
      </c>
      <c r="C368" s="129">
        <v>4</v>
      </c>
      <c r="D368" s="130" t="s">
        <v>748</v>
      </c>
      <c r="E368" s="131"/>
      <c r="F368" s="132">
        <v>0</v>
      </c>
      <c r="G368" s="132">
        <v>33663</v>
      </c>
      <c r="H368" s="334">
        <f t="shared" si="10"/>
        <v>0.0003132763097910393</v>
      </c>
      <c r="J368" s="246" t="s">
        <v>702</v>
      </c>
      <c r="K368" s="129">
        <v>3</v>
      </c>
      <c r="L368" s="130" t="s">
        <v>1250</v>
      </c>
      <c r="M368" s="131" t="s">
        <v>704</v>
      </c>
      <c r="N368" s="231">
        <v>12905398</v>
      </c>
      <c r="O368" s="231">
        <v>160736495</v>
      </c>
      <c r="P368" s="334">
        <f t="shared" si="11"/>
        <v>3.587529188874056</v>
      </c>
    </row>
    <row r="369" spans="2:16" ht="15" customHeight="1">
      <c r="B369" s="246" t="s">
        <v>749</v>
      </c>
      <c r="C369" s="129">
        <v>5</v>
      </c>
      <c r="D369" s="130" t="s">
        <v>750</v>
      </c>
      <c r="E369" s="131" t="s">
        <v>13</v>
      </c>
      <c r="F369" s="132">
        <v>235</v>
      </c>
      <c r="G369" s="132">
        <v>21262</v>
      </c>
      <c r="H369" s="334">
        <f t="shared" si="10"/>
        <v>0.0001978694976317345</v>
      </c>
      <c r="J369" s="246" t="s">
        <v>705</v>
      </c>
      <c r="K369" s="129">
        <v>4</v>
      </c>
      <c r="L369" s="130" t="s">
        <v>1251</v>
      </c>
      <c r="M369" s="131" t="s">
        <v>704</v>
      </c>
      <c r="N369" s="231">
        <v>4075620</v>
      </c>
      <c r="O369" s="231">
        <v>77621303</v>
      </c>
      <c r="P369" s="334">
        <f t="shared" si="11"/>
        <v>1.73245466246441</v>
      </c>
    </row>
    <row r="370" spans="2:16" ht="15" customHeight="1">
      <c r="B370" s="246" t="s">
        <v>751</v>
      </c>
      <c r="C370" s="129">
        <v>4</v>
      </c>
      <c r="D370" s="130" t="s">
        <v>752</v>
      </c>
      <c r="E370" s="131"/>
      <c r="F370" s="132">
        <v>0</v>
      </c>
      <c r="G370" s="132">
        <v>38279521</v>
      </c>
      <c r="H370" s="334">
        <f t="shared" si="10"/>
        <v>0.35623881054714657</v>
      </c>
      <c r="J370" s="246" t="s">
        <v>707</v>
      </c>
      <c r="K370" s="129">
        <v>4</v>
      </c>
      <c r="L370" s="130" t="s">
        <v>1252</v>
      </c>
      <c r="M370" s="131" t="s">
        <v>704</v>
      </c>
      <c r="N370" s="231">
        <v>6857026</v>
      </c>
      <c r="O370" s="231">
        <v>78006311</v>
      </c>
      <c r="P370" s="334">
        <f t="shared" si="11"/>
        <v>1.7410477790304395</v>
      </c>
    </row>
    <row r="371" spans="2:16" ht="15" customHeight="1">
      <c r="B371" s="246" t="s">
        <v>753</v>
      </c>
      <c r="C371" s="129">
        <v>5</v>
      </c>
      <c r="D371" s="130" t="s">
        <v>754</v>
      </c>
      <c r="E371" s="131" t="s">
        <v>33</v>
      </c>
      <c r="F371" s="132">
        <v>18310</v>
      </c>
      <c r="G371" s="132">
        <v>60259</v>
      </c>
      <c r="H371" s="334">
        <f t="shared" si="10"/>
        <v>0.000560785347464523</v>
      </c>
      <c r="J371" s="246" t="s">
        <v>709</v>
      </c>
      <c r="K371" s="129">
        <v>4</v>
      </c>
      <c r="L371" s="130" t="s">
        <v>1253</v>
      </c>
      <c r="M371" s="131" t="s">
        <v>704</v>
      </c>
      <c r="N371" s="231">
        <v>677288</v>
      </c>
      <c r="O371" s="231">
        <v>3883541</v>
      </c>
      <c r="P371" s="334">
        <f t="shared" si="11"/>
        <v>0.08667799241043013</v>
      </c>
    </row>
    <row r="372" spans="2:16" ht="15" customHeight="1">
      <c r="B372" s="246" t="s">
        <v>755</v>
      </c>
      <c r="C372" s="129">
        <v>3</v>
      </c>
      <c r="D372" s="130" t="s">
        <v>756</v>
      </c>
      <c r="E372" s="131"/>
      <c r="F372" s="132">
        <v>0</v>
      </c>
      <c r="G372" s="132">
        <v>9794254</v>
      </c>
      <c r="H372" s="334">
        <f t="shared" si="10"/>
        <v>0.09114778095464236</v>
      </c>
      <c r="J372" s="246" t="s">
        <v>711</v>
      </c>
      <c r="K372" s="129">
        <v>3</v>
      </c>
      <c r="L372" s="130" t="s">
        <v>1254</v>
      </c>
      <c r="M372" s="131" t="s">
        <v>33</v>
      </c>
      <c r="N372" s="231">
        <v>2944756</v>
      </c>
      <c r="O372" s="231">
        <v>15131075</v>
      </c>
      <c r="P372" s="334">
        <f t="shared" si="11"/>
        <v>0.3377152974596248</v>
      </c>
    </row>
    <row r="373" spans="2:16" ht="15" customHeight="1">
      <c r="B373" s="246" t="s">
        <v>757</v>
      </c>
      <c r="C373" s="129">
        <v>4</v>
      </c>
      <c r="D373" s="130" t="s">
        <v>758</v>
      </c>
      <c r="E373" s="131" t="s">
        <v>13</v>
      </c>
      <c r="F373" s="132">
        <v>35739</v>
      </c>
      <c r="G373" s="132">
        <v>76187</v>
      </c>
      <c r="H373" s="334">
        <f t="shared" si="10"/>
        <v>0.0007090153050545083</v>
      </c>
      <c r="J373" s="246" t="s">
        <v>713</v>
      </c>
      <c r="K373" s="129">
        <v>3</v>
      </c>
      <c r="L373" s="130" t="s">
        <v>718</v>
      </c>
      <c r="M373" s="131"/>
      <c r="N373" s="231">
        <v>0</v>
      </c>
      <c r="O373" s="231">
        <v>160581900</v>
      </c>
      <c r="P373" s="334">
        <f t="shared" si="11"/>
        <v>3.5840787336743576</v>
      </c>
    </row>
    <row r="374" spans="2:16" ht="15" customHeight="1">
      <c r="B374" s="246" t="s">
        <v>759</v>
      </c>
      <c r="C374" s="129">
        <v>4</v>
      </c>
      <c r="D374" s="130" t="s">
        <v>760</v>
      </c>
      <c r="E374" s="131"/>
      <c r="F374" s="132">
        <v>0</v>
      </c>
      <c r="G374" s="132">
        <v>8334987</v>
      </c>
      <c r="H374" s="334">
        <f t="shared" si="10"/>
        <v>0.07756747674052478</v>
      </c>
      <c r="J374" s="246" t="s">
        <v>1255</v>
      </c>
      <c r="K374" s="129">
        <v>4</v>
      </c>
      <c r="L374" s="130" t="s">
        <v>722</v>
      </c>
      <c r="M374" s="131" t="s">
        <v>704</v>
      </c>
      <c r="N374" s="231">
        <v>11865869</v>
      </c>
      <c r="O374" s="231">
        <v>8373838</v>
      </c>
      <c r="P374" s="334">
        <f t="shared" si="11"/>
        <v>0.18689836584966435</v>
      </c>
    </row>
    <row r="375" spans="2:16" ht="15" customHeight="1">
      <c r="B375" s="258" t="s">
        <v>761</v>
      </c>
      <c r="C375" s="125">
        <v>2</v>
      </c>
      <c r="D375" s="126" t="s">
        <v>762</v>
      </c>
      <c r="E375" s="127"/>
      <c r="F375" s="128">
        <v>0</v>
      </c>
      <c r="G375" s="128">
        <v>102287429</v>
      </c>
      <c r="H375" s="333">
        <f t="shared" si="10"/>
        <v>0.9519124348730933</v>
      </c>
      <c r="J375" s="246" t="s">
        <v>1256</v>
      </c>
      <c r="K375" s="129">
        <v>4</v>
      </c>
      <c r="L375" s="130" t="s">
        <v>1253</v>
      </c>
      <c r="M375" s="131" t="s">
        <v>704</v>
      </c>
      <c r="N375" s="231">
        <v>15073939</v>
      </c>
      <c r="O375" s="231">
        <v>44607213</v>
      </c>
      <c r="P375" s="334">
        <f t="shared" si="11"/>
        <v>0.9956026394119284</v>
      </c>
    </row>
    <row r="376" spans="2:16" ht="15" customHeight="1">
      <c r="B376" s="246" t="s">
        <v>763</v>
      </c>
      <c r="C376" s="129">
        <v>3</v>
      </c>
      <c r="D376" s="130" t="s">
        <v>764</v>
      </c>
      <c r="E376" s="131"/>
      <c r="F376" s="132">
        <v>0</v>
      </c>
      <c r="G376" s="132">
        <v>35617915</v>
      </c>
      <c r="H376" s="334">
        <f t="shared" si="10"/>
        <v>0.3314692384413423</v>
      </c>
      <c r="J376" s="246" t="s">
        <v>1257</v>
      </c>
      <c r="K376" s="129">
        <v>4</v>
      </c>
      <c r="L376" s="130" t="s">
        <v>1258</v>
      </c>
      <c r="M376" s="131" t="s">
        <v>704</v>
      </c>
      <c r="N376" s="231">
        <v>6900905</v>
      </c>
      <c r="O376" s="231">
        <v>52319960</v>
      </c>
      <c r="P376" s="334">
        <f t="shared" si="11"/>
        <v>1.1677459040071954</v>
      </c>
    </row>
    <row r="377" spans="2:16" ht="15" customHeight="1">
      <c r="B377" s="246" t="s">
        <v>765</v>
      </c>
      <c r="C377" s="129">
        <v>4</v>
      </c>
      <c r="D377" s="130" t="s">
        <v>766</v>
      </c>
      <c r="E377" s="131" t="s">
        <v>245</v>
      </c>
      <c r="F377" s="132">
        <v>4520328</v>
      </c>
      <c r="G377" s="132">
        <v>492003</v>
      </c>
      <c r="H377" s="334">
        <f t="shared" si="10"/>
        <v>0.0045787031531984886</v>
      </c>
      <c r="J377" s="258" t="s">
        <v>729</v>
      </c>
      <c r="K377" s="125">
        <v>2</v>
      </c>
      <c r="L377" s="126" t="s">
        <v>730</v>
      </c>
      <c r="M377" s="127" t="s">
        <v>33</v>
      </c>
      <c r="N377" s="230">
        <v>29821837</v>
      </c>
      <c r="O377" s="230">
        <v>43828817</v>
      </c>
      <c r="P377" s="333">
        <f t="shared" si="11"/>
        <v>0.9782293703823729</v>
      </c>
    </row>
    <row r="378" spans="2:16" ht="15" customHeight="1">
      <c r="B378" s="246" t="s">
        <v>767</v>
      </c>
      <c r="C378" s="129">
        <v>3</v>
      </c>
      <c r="D378" s="130" t="s">
        <v>768</v>
      </c>
      <c r="E378" s="131" t="s">
        <v>13</v>
      </c>
      <c r="F378" s="132">
        <v>21900186</v>
      </c>
      <c r="G378" s="132">
        <v>1674148</v>
      </c>
      <c r="H378" s="334">
        <f t="shared" si="10"/>
        <v>0.015580040622762347</v>
      </c>
      <c r="J378" s="258" t="s">
        <v>731</v>
      </c>
      <c r="K378" s="125">
        <v>2</v>
      </c>
      <c r="L378" s="126" t="s">
        <v>732</v>
      </c>
      <c r="M378" s="127"/>
      <c r="N378" s="230">
        <v>0</v>
      </c>
      <c r="O378" s="230">
        <v>38785854</v>
      </c>
      <c r="P378" s="333">
        <f t="shared" si="11"/>
        <v>0.8656738679066477</v>
      </c>
    </row>
    <row r="379" spans="2:16" ht="15" customHeight="1">
      <c r="B379" s="246" t="s">
        <v>769</v>
      </c>
      <c r="C379" s="129">
        <v>3</v>
      </c>
      <c r="D379" s="130" t="s">
        <v>770</v>
      </c>
      <c r="E379" s="131"/>
      <c r="F379" s="132">
        <v>0</v>
      </c>
      <c r="G379" s="132">
        <v>4383997</v>
      </c>
      <c r="H379" s="334">
        <f t="shared" si="10"/>
        <v>0.04079857417030529</v>
      </c>
      <c r="J379" s="246" t="s">
        <v>733</v>
      </c>
      <c r="K379" s="129">
        <v>3</v>
      </c>
      <c r="L379" s="130" t="s">
        <v>734</v>
      </c>
      <c r="M379" s="131"/>
      <c r="N379" s="231">
        <v>0</v>
      </c>
      <c r="O379" s="231">
        <v>33759207</v>
      </c>
      <c r="P379" s="334">
        <f t="shared" si="11"/>
        <v>0.753482527448053</v>
      </c>
    </row>
    <row r="380" spans="2:16" ht="15" customHeight="1">
      <c r="B380" s="246" t="s">
        <v>771</v>
      </c>
      <c r="C380" s="129">
        <v>3</v>
      </c>
      <c r="D380" s="130" t="s">
        <v>772</v>
      </c>
      <c r="E380" s="131" t="s">
        <v>33</v>
      </c>
      <c r="F380" s="132">
        <v>1486342</v>
      </c>
      <c r="G380" s="132">
        <v>1958474</v>
      </c>
      <c r="H380" s="334">
        <f t="shared" si="10"/>
        <v>0.018226049595748924</v>
      </c>
      <c r="J380" s="246" t="s">
        <v>1259</v>
      </c>
      <c r="K380" s="129">
        <v>4</v>
      </c>
      <c r="L380" s="130" t="s">
        <v>752</v>
      </c>
      <c r="M380" s="131"/>
      <c r="N380" s="231">
        <v>0</v>
      </c>
      <c r="O380" s="231">
        <v>8432802</v>
      </c>
      <c r="P380" s="334">
        <f t="shared" si="11"/>
        <v>0.1882144022052709</v>
      </c>
    </row>
    <row r="381" spans="2:16" ht="15" customHeight="1">
      <c r="B381" s="246" t="s">
        <v>773</v>
      </c>
      <c r="C381" s="129">
        <v>3</v>
      </c>
      <c r="D381" s="130" t="s">
        <v>774</v>
      </c>
      <c r="E381" s="131" t="s">
        <v>33</v>
      </c>
      <c r="F381" s="132">
        <v>699</v>
      </c>
      <c r="G381" s="132">
        <v>3909</v>
      </c>
      <c r="H381" s="334">
        <f t="shared" si="10"/>
        <v>3.637813311271047E-05</v>
      </c>
      <c r="J381" s="246" t="s">
        <v>1260</v>
      </c>
      <c r="K381" s="129">
        <v>5</v>
      </c>
      <c r="L381" s="130" t="s">
        <v>1261</v>
      </c>
      <c r="M381" s="131" t="s">
        <v>13</v>
      </c>
      <c r="N381" s="231">
        <v>95289</v>
      </c>
      <c r="O381" s="231">
        <v>91259</v>
      </c>
      <c r="P381" s="334">
        <f t="shared" si="11"/>
        <v>0.0020368387791923513</v>
      </c>
    </row>
    <row r="382" spans="2:16" ht="15" customHeight="1">
      <c r="B382" s="246" t="s">
        <v>775</v>
      </c>
      <c r="C382" s="129">
        <v>3</v>
      </c>
      <c r="D382" s="130" t="s">
        <v>776</v>
      </c>
      <c r="E382" s="131" t="s">
        <v>33</v>
      </c>
      <c r="F382" s="132">
        <v>16766657</v>
      </c>
      <c r="G382" s="132">
        <v>30073625</v>
      </c>
      <c r="H382" s="334">
        <f t="shared" si="10"/>
        <v>0.27987268698688605</v>
      </c>
      <c r="J382" s="246" t="s">
        <v>737</v>
      </c>
      <c r="K382" s="129">
        <v>4</v>
      </c>
      <c r="L382" s="130" t="s">
        <v>748</v>
      </c>
      <c r="M382" s="131" t="s">
        <v>33</v>
      </c>
      <c r="N382" s="231">
        <v>132374</v>
      </c>
      <c r="O382" s="231">
        <v>215290</v>
      </c>
      <c r="P382" s="334">
        <f t="shared" si="11"/>
        <v>0.00480512629737693</v>
      </c>
    </row>
    <row r="383" spans="2:16" ht="15" customHeight="1">
      <c r="B383" s="246" t="s">
        <v>777</v>
      </c>
      <c r="C383" s="129">
        <v>4</v>
      </c>
      <c r="D383" s="130" t="s">
        <v>778</v>
      </c>
      <c r="E383" s="131" t="s">
        <v>33</v>
      </c>
      <c r="F383" s="132">
        <v>62196</v>
      </c>
      <c r="G383" s="132">
        <v>98361</v>
      </c>
      <c r="H383" s="334">
        <f t="shared" si="10"/>
        <v>0.0009153721031208276</v>
      </c>
      <c r="J383" s="246" t="s">
        <v>755</v>
      </c>
      <c r="K383" s="129">
        <v>3</v>
      </c>
      <c r="L383" s="130" t="s">
        <v>756</v>
      </c>
      <c r="M383" s="131"/>
      <c r="N383" s="231">
        <v>0</v>
      </c>
      <c r="O383" s="231">
        <v>5026647</v>
      </c>
      <c r="P383" s="334">
        <f t="shared" si="11"/>
        <v>0.1121913404585947</v>
      </c>
    </row>
    <row r="384" spans="2:16" ht="15" customHeight="1">
      <c r="B384" s="246" t="s">
        <v>779</v>
      </c>
      <c r="C384" s="129">
        <v>4</v>
      </c>
      <c r="D384" s="130" t="s">
        <v>780</v>
      </c>
      <c r="E384" s="131" t="s">
        <v>33</v>
      </c>
      <c r="F384" s="132">
        <v>5868286</v>
      </c>
      <c r="G384" s="132">
        <v>5127251</v>
      </c>
      <c r="H384" s="334">
        <f t="shared" si="10"/>
        <v>0.04771548206197951</v>
      </c>
      <c r="J384" s="246" t="s">
        <v>757</v>
      </c>
      <c r="K384" s="129">
        <v>4</v>
      </c>
      <c r="L384" s="130" t="s">
        <v>1262</v>
      </c>
      <c r="M384" s="131"/>
      <c r="N384" s="231">
        <v>0</v>
      </c>
      <c r="O384" s="231">
        <v>4904177</v>
      </c>
      <c r="P384" s="334">
        <f t="shared" si="11"/>
        <v>0.10945789339816574</v>
      </c>
    </row>
    <row r="385" spans="2:16" ht="15" customHeight="1">
      <c r="B385" s="246" t="s">
        <v>781</v>
      </c>
      <c r="C385" s="129">
        <v>3</v>
      </c>
      <c r="D385" s="130" t="s">
        <v>782</v>
      </c>
      <c r="E385" s="131" t="s">
        <v>33</v>
      </c>
      <c r="F385" s="132">
        <v>205004</v>
      </c>
      <c r="G385" s="132">
        <v>596993</v>
      </c>
      <c r="H385" s="334">
        <f t="shared" si="10"/>
        <v>0.005555766390728157</v>
      </c>
      <c r="J385" s="246" t="s">
        <v>1263</v>
      </c>
      <c r="K385" s="129">
        <v>5</v>
      </c>
      <c r="L385" s="130" t="s">
        <v>1264</v>
      </c>
      <c r="M385" s="131" t="s">
        <v>13</v>
      </c>
      <c r="N385" s="231">
        <v>714094</v>
      </c>
      <c r="O385" s="231">
        <v>450489</v>
      </c>
      <c r="P385" s="334">
        <f t="shared" si="11"/>
        <v>0.010054607926884835</v>
      </c>
    </row>
    <row r="386" spans="2:16" ht="15" customHeight="1">
      <c r="B386" s="246" t="s">
        <v>783</v>
      </c>
      <c r="C386" s="129">
        <v>3</v>
      </c>
      <c r="D386" s="130" t="s">
        <v>784</v>
      </c>
      <c r="E386" s="131" t="s">
        <v>33</v>
      </c>
      <c r="F386" s="132">
        <v>2116967</v>
      </c>
      <c r="G386" s="132">
        <v>169115</v>
      </c>
      <c r="H386" s="334">
        <f t="shared" si="10"/>
        <v>0.0015738265493364114</v>
      </c>
      <c r="J386" s="258" t="s">
        <v>761</v>
      </c>
      <c r="K386" s="125">
        <v>2</v>
      </c>
      <c r="L386" s="126" t="s">
        <v>762</v>
      </c>
      <c r="M386" s="127"/>
      <c r="N386" s="230">
        <v>0</v>
      </c>
      <c r="O386" s="230">
        <v>141374856</v>
      </c>
      <c r="P386" s="333">
        <f t="shared" si="11"/>
        <v>3.155390581789571</v>
      </c>
    </row>
    <row r="387" spans="2:16" ht="15" customHeight="1">
      <c r="B387" s="246" t="s">
        <v>785</v>
      </c>
      <c r="C387" s="129">
        <v>3</v>
      </c>
      <c r="D387" s="130" t="s">
        <v>786</v>
      </c>
      <c r="E387" s="131"/>
      <c r="F387" s="132">
        <v>0</v>
      </c>
      <c r="G387" s="132">
        <v>1397489</v>
      </c>
      <c r="H387" s="334">
        <f t="shared" si="10"/>
        <v>0.01300538267217924</v>
      </c>
      <c r="J387" s="246" t="s">
        <v>763</v>
      </c>
      <c r="K387" s="129">
        <v>3</v>
      </c>
      <c r="L387" s="130" t="s">
        <v>764</v>
      </c>
      <c r="M387" s="131"/>
      <c r="N387" s="231">
        <v>0</v>
      </c>
      <c r="O387" s="231">
        <v>343895</v>
      </c>
      <c r="P387" s="334">
        <f t="shared" si="11"/>
        <v>0.007675502383001716</v>
      </c>
    </row>
    <row r="388" spans="2:16" ht="15" customHeight="1">
      <c r="B388" s="246" t="s">
        <v>787</v>
      </c>
      <c r="C388" s="129">
        <v>4</v>
      </c>
      <c r="D388" s="130" t="s">
        <v>788</v>
      </c>
      <c r="E388" s="131"/>
      <c r="F388" s="132">
        <v>0</v>
      </c>
      <c r="G388" s="132">
        <v>260128</v>
      </c>
      <c r="H388" s="334">
        <f t="shared" si="10"/>
        <v>0.0024208163239557816</v>
      </c>
      <c r="J388" s="246" t="s">
        <v>765</v>
      </c>
      <c r="K388" s="129">
        <v>4</v>
      </c>
      <c r="L388" s="130" t="s">
        <v>1265</v>
      </c>
      <c r="M388" s="131"/>
      <c r="N388" s="231">
        <v>0</v>
      </c>
      <c r="O388" s="231">
        <v>238501</v>
      </c>
      <c r="P388" s="334">
        <f t="shared" si="11"/>
        <v>0.0053231800225309826</v>
      </c>
    </row>
    <row r="389" spans="2:16" ht="15" customHeight="1">
      <c r="B389" s="246" t="s">
        <v>789</v>
      </c>
      <c r="C389" s="129">
        <v>5</v>
      </c>
      <c r="D389" s="130" t="s">
        <v>790</v>
      </c>
      <c r="E389" s="131" t="s">
        <v>704</v>
      </c>
      <c r="F389" s="132">
        <v>549</v>
      </c>
      <c r="G389" s="132">
        <v>70000</v>
      </c>
      <c r="H389" s="334">
        <f t="shared" si="10"/>
        <v>0.0006514375333562889</v>
      </c>
      <c r="J389" s="246" t="s">
        <v>767</v>
      </c>
      <c r="K389" s="129">
        <v>3</v>
      </c>
      <c r="L389" s="130" t="s">
        <v>768</v>
      </c>
      <c r="M389" s="131"/>
      <c r="N389" s="231">
        <v>0</v>
      </c>
      <c r="O389" s="231">
        <v>233411</v>
      </c>
      <c r="P389" s="334">
        <f t="shared" si="11"/>
        <v>0.005209574686223451</v>
      </c>
    </row>
    <row r="390" spans="2:16" ht="15" customHeight="1">
      <c r="B390" s="246" t="s">
        <v>791</v>
      </c>
      <c r="C390" s="129">
        <v>3</v>
      </c>
      <c r="D390" s="130" t="s">
        <v>792</v>
      </c>
      <c r="E390" s="131"/>
      <c r="F390" s="132">
        <v>0</v>
      </c>
      <c r="G390" s="132">
        <v>10934368</v>
      </c>
      <c r="H390" s="334">
        <f t="shared" si="10"/>
        <v>0.10175796741042767</v>
      </c>
      <c r="J390" s="246" t="s">
        <v>769</v>
      </c>
      <c r="K390" s="129">
        <v>3</v>
      </c>
      <c r="L390" s="130" t="s">
        <v>772</v>
      </c>
      <c r="M390" s="131" t="s">
        <v>33</v>
      </c>
      <c r="N390" s="231">
        <v>557250</v>
      </c>
      <c r="O390" s="231">
        <v>399482</v>
      </c>
      <c r="P390" s="334">
        <f t="shared" si="11"/>
        <v>0.008916166396621909</v>
      </c>
    </row>
    <row r="391" spans="2:16" ht="15" customHeight="1">
      <c r="B391" s="246" t="s">
        <v>793</v>
      </c>
      <c r="C391" s="129">
        <v>4</v>
      </c>
      <c r="D391" s="130" t="s">
        <v>794</v>
      </c>
      <c r="E391" s="131"/>
      <c r="F391" s="132">
        <v>0</v>
      </c>
      <c r="G391" s="132">
        <v>7828698</v>
      </c>
      <c r="H391" s="334">
        <f t="shared" si="10"/>
        <v>0.07285582449301875</v>
      </c>
      <c r="J391" s="246" t="s">
        <v>771</v>
      </c>
      <c r="K391" s="129">
        <v>3</v>
      </c>
      <c r="L391" s="130" t="s">
        <v>776</v>
      </c>
      <c r="M391" s="131" t="s">
        <v>33</v>
      </c>
      <c r="N391" s="231">
        <v>137369762</v>
      </c>
      <c r="O391" s="231">
        <v>66899050</v>
      </c>
      <c r="P391" s="334">
        <f t="shared" si="11"/>
        <v>1.493141271886916</v>
      </c>
    </row>
    <row r="392" spans="2:16" ht="15" customHeight="1">
      <c r="B392" s="246" t="s">
        <v>795</v>
      </c>
      <c r="C392" s="129">
        <v>5</v>
      </c>
      <c r="D392" s="130" t="s">
        <v>796</v>
      </c>
      <c r="E392" s="131" t="s">
        <v>704</v>
      </c>
      <c r="F392" s="132">
        <v>1721653</v>
      </c>
      <c r="G392" s="132">
        <v>833160</v>
      </c>
      <c r="H392" s="334">
        <f t="shared" si="10"/>
        <v>0.007753595647016082</v>
      </c>
      <c r="J392" s="246" t="s">
        <v>773</v>
      </c>
      <c r="K392" s="129">
        <v>3</v>
      </c>
      <c r="L392" s="130" t="s">
        <v>1266</v>
      </c>
      <c r="M392" s="131" t="s">
        <v>33</v>
      </c>
      <c r="N392" s="231">
        <v>13802197</v>
      </c>
      <c r="O392" s="231">
        <v>29965996</v>
      </c>
      <c r="P392" s="334">
        <f t="shared" si="11"/>
        <v>0.6688206391689903</v>
      </c>
    </row>
    <row r="393" spans="2:16" ht="15" customHeight="1">
      <c r="B393" s="246" t="s">
        <v>797</v>
      </c>
      <c r="C393" s="129">
        <v>3</v>
      </c>
      <c r="D393" s="130" t="s">
        <v>798</v>
      </c>
      <c r="E393" s="131" t="s">
        <v>33</v>
      </c>
      <c r="F393" s="132">
        <v>7099</v>
      </c>
      <c r="G393" s="132">
        <v>79470</v>
      </c>
      <c r="H393" s="334">
        <f aca="true" t="shared" si="12" ref="H393:H405">G393/10745466206*100</f>
        <v>0.0007395677253689183</v>
      </c>
      <c r="J393" s="246" t="s">
        <v>1267</v>
      </c>
      <c r="K393" s="129">
        <v>4</v>
      </c>
      <c r="L393" s="130" t="s">
        <v>1268</v>
      </c>
      <c r="M393" s="131" t="s">
        <v>33</v>
      </c>
      <c r="N393" s="231">
        <v>5640350</v>
      </c>
      <c r="O393" s="231">
        <v>20292326</v>
      </c>
      <c r="P393" s="334">
        <f aca="true" t="shared" si="13" ref="P393:P403">O393/4480423337*100</f>
        <v>0.4529109076015868</v>
      </c>
    </row>
    <row r="394" spans="2:16" ht="15" customHeight="1">
      <c r="B394" s="246" t="s">
        <v>799</v>
      </c>
      <c r="C394" s="129">
        <v>4</v>
      </c>
      <c r="D394" s="130" t="s">
        <v>800</v>
      </c>
      <c r="E394" s="131" t="s">
        <v>33</v>
      </c>
      <c r="F394" s="132">
        <v>5918</v>
      </c>
      <c r="G394" s="132">
        <v>41654</v>
      </c>
      <c r="H394" s="334">
        <f t="shared" si="12"/>
        <v>0.00038764255734889794</v>
      </c>
      <c r="J394" s="246" t="s">
        <v>775</v>
      </c>
      <c r="K394" s="129">
        <v>3</v>
      </c>
      <c r="L394" s="130" t="s">
        <v>786</v>
      </c>
      <c r="M394" s="131"/>
      <c r="N394" s="231">
        <v>0</v>
      </c>
      <c r="O394" s="231">
        <v>10116326</v>
      </c>
      <c r="P394" s="334">
        <f t="shared" si="13"/>
        <v>0.22578951226456395</v>
      </c>
    </row>
    <row r="395" spans="2:16" ht="15" customHeight="1">
      <c r="B395" s="246" t="s">
        <v>801</v>
      </c>
      <c r="C395" s="129">
        <v>3</v>
      </c>
      <c r="D395" s="130" t="s">
        <v>802</v>
      </c>
      <c r="E395" s="131"/>
      <c r="F395" s="132">
        <v>0</v>
      </c>
      <c r="G395" s="132">
        <v>371655</v>
      </c>
      <c r="H395" s="334">
        <f t="shared" si="12"/>
        <v>0.0034587145208504508</v>
      </c>
      <c r="J395" s="246" t="s">
        <v>777</v>
      </c>
      <c r="K395" s="129">
        <v>4</v>
      </c>
      <c r="L395" s="130" t="s">
        <v>1269</v>
      </c>
      <c r="M395" s="131"/>
      <c r="N395" s="231">
        <v>0</v>
      </c>
      <c r="O395" s="231">
        <v>3022708</v>
      </c>
      <c r="P395" s="334">
        <f t="shared" si="13"/>
        <v>0.06746478563840227</v>
      </c>
    </row>
    <row r="396" spans="2:16" ht="15" customHeight="1">
      <c r="B396" s="246" t="s">
        <v>803</v>
      </c>
      <c r="C396" s="129">
        <v>4</v>
      </c>
      <c r="D396" s="130" t="s">
        <v>804</v>
      </c>
      <c r="E396" s="131"/>
      <c r="F396" s="132">
        <v>0</v>
      </c>
      <c r="G396" s="132">
        <v>370921</v>
      </c>
      <c r="H396" s="334">
        <f t="shared" si="12"/>
        <v>0.0034518837330006864</v>
      </c>
      <c r="J396" s="246" t="s">
        <v>1270</v>
      </c>
      <c r="K396" s="129">
        <v>3</v>
      </c>
      <c r="L396" s="130" t="s">
        <v>792</v>
      </c>
      <c r="M396" s="131"/>
      <c r="N396" s="231">
        <v>0</v>
      </c>
      <c r="O396" s="231">
        <v>3947737</v>
      </c>
      <c r="P396" s="334">
        <f t="shared" si="13"/>
        <v>0.08811080344571467</v>
      </c>
    </row>
    <row r="397" spans="2:16" ht="15" customHeight="1">
      <c r="B397" s="246" t="s">
        <v>805</v>
      </c>
      <c r="C397" s="129">
        <v>3</v>
      </c>
      <c r="D397" s="130" t="s">
        <v>806</v>
      </c>
      <c r="E397" s="131"/>
      <c r="F397" s="132">
        <v>0</v>
      </c>
      <c r="G397" s="132">
        <v>4712</v>
      </c>
      <c r="H397" s="334">
        <f t="shared" si="12"/>
        <v>4.385105224535476E-05</v>
      </c>
      <c r="J397" s="246" t="s">
        <v>1271</v>
      </c>
      <c r="K397" s="129">
        <v>4</v>
      </c>
      <c r="L397" s="130" t="s">
        <v>1272</v>
      </c>
      <c r="M397" s="131"/>
      <c r="N397" s="231">
        <v>0</v>
      </c>
      <c r="O397" s="231">
        <v>2891883</v>
      </c>
      <c r="P397" s="334">
        <f t="shared" si="13"/>
        <v>0.06454486066346458</v>
      </c>
    </row>
    <row r="398" spans="2:16" ht="15" customHeight="1">
      <c r="B398" s="246" t="s">
        <v>807</v>
      </c>
      <c r="C398" s="129">
        <v>3</v>
      </c>
      <c r="D398" s="130" t="s">
        <v>808</v>
      </c>
      <c r="E398" s="131" t="s">
        <v>33</v>
      </c>
      <c r="F398" s="132">
        <v>283421</v>
      </c>
      <c r="G398" s="132">
        <v>907390</v>
      </c>
      <c r="H398" s="334">
        <f t="shared" si="12"/>
        <v>0.008444398619888042</v>
      </c>
      <c r="J398" s="246" t="s">
        <v>781</v>
      </c>
      <c r="K398" s="129">
        <v>3</v>
      </c>
      <c r="L398" s="130" t="s">
        <v>1273</v>
      </c>
      <c r="M398" s="131" t="s">
        <v>33</v>
      </c>
      <c r="N398" s="231">
        <v>15201</v>
      </c>
      <c r="O398" s="231">
        <v>386499</v>
      </c>
      <c r="P398" s="334">
        <f t="shared" si="13"/>
        <v>0.008626394671419416</v>
      </c>
    </row>
    <row r="399" spans="2:16" ht="15" customHeight="1">
      <c r="B399" s="246" t="s">
        <v>809</v>
      </c>
      <c r="C399" s="129">
        <v>4</v>
      </c>
      <c r="D399" s="130" t="s">
        <v>810</v>
      </c>
      <c r="E399" s="131" t="s">
        <v>33</v>
      </c>
      <c r="F399" s="132">
        <v>189982</v>
      </c>
      <c r="G399" s="132">
        <v>482255</v>
      </c>
      <c r="H399" s="334">
        <f t="shared" si="12"/>
        <v>0.004487985823553387</v>
      </c>
      <c r="J399" s="246" t="s">
        <v>785</v>
      </c>
      <c r="K399" s="129">
        <v>3</v>
      </c>
      <c r="L399" s="130" t="s">
        <v>1274</v>
      </c>
      <c r="M399" s="131" t="s">
        <v>16</v>
      </c>
      <c r="N399" s="231">
        <v>76</v>
      </c>
      <c r="O399" s="231">
        <v>95974</v>
      </c>
      <c r="P399" s="334">
        <f t="shared" si="13"/>
        <v>0.0021420743706835133</v>
      </c>
    </row>
    <row r="400" spans="2:16" ht="15" customHeight="1">
      <c r="B400" s="246" t="s">
        <v>811</v>
      </c>
      <c r="C400" s="129">
        <v>4</v>
      </c>
      <c r="D400" s="130" t="s">
        <v>812</v>
      </c>
      <c r="E400" s="131" t="s">
        <v>33</v>
      </c>
      <c r="F400" s="132">
        <v>93439</v>
      </c>
      <c r="G400" s="132">
        <v>425135</v>
      </c>
      <c r="H400" s="334">
        <f t="shared" si="12"/>
        <v>0.003956412796334656</v>
      </c>
      <c r="J400" s="247" t="s">
        <v>815</v>
      </c>
      <c r="K400" s="118">
        <v>1</v>
      </c>
      <c r="L400" s="119" t="s">
        <v>816</v>
      </c>
      <c r="M400" s="120"/>
      <c r="N400" s="229">
        <v>0</v>
      </c>
      <c r="O400" s="229">
        <v>48458431</v>
      </c>
      <c r="P400" s="122">
        <f t="shared" si="13"/>
        <v>1.0815592044578264</v>
      </c>
    </row>
    <row r="401" spans="2:16" ht="15" customHeight="1">
      <c r="B401" s="246" t="s">
        <v>813</v>
      </c>
      <c r="C401" s="129">
        <v>3</v>
      </c>
      <c r="D401" s="130" t="s">
        <v>814</v>
      </c>
      <c r="E401" s="131" t="s">
        <v>33</v>
      </c>
      <c r="F401" s="132">
        <v>9128</v>
      </c>
      <c r="G401" s="132">
        <v>33863</v>
      </c>
      <c r="H401" s="334">
        <f t="shared" si="12"/>
        <v>0.000315137559886343</v>
      </c>
      <c r="J401" s="258" t="s">
        <v>817</v>
      </c>
      <c r="K401" s="125">
        <v>2</v>
      </c>
      <c r="L401" s="126" t="s">
        <v>1275</v>
      </c>
      <c r="M401" s="127"/>
      <c r="N401" s="230">
        <v>0</v>
      </c>
      <c r="O401" s="230">
        <v>48299079</v>
      </c>
      <c r="P401" s="333">
        <f t="shared" si="13"/>
        <v>1.078002576255218</v>
      </c>
    </row>
    <row r="402" spans="2:16" ht="15" customHeight="1" thickBot="1">
      <c r="B402" s="247" t="s">
        <v>815</v>
      </c>
      <c r="C402" s="118">
        <v>1</v>
      </c>
      <c r="D402" s="119" t="s">
        <v>816</v>
      </c>
      <c r="E402" s="120"/>
      <c r="F402" s="121">
        <v>0</v>
      </c>
      <c r="G402" s="121">
        <v>149118617</v>
      </c>
      <c r="H402" s="122">
        <f t="shared" si="12"/>
        <v>1.3877352005140167</v>
      </c>
      <c r="J402" s="259" t="s">
        <v>819</v>
      </c>
      <c r="K402" s="134">
        <v>2</v>
      </c>
      <c r="L402" s="135" t="s">
        <v>820</v>
      </c>
      <c r="M402" s="136" t="s">
        <v>33</v>
      </c>
      <c r="N402" s="232">
        <v>13</v>
      </c>
      <c r="O402" s="232">
        <v>73254</v>
      </c>
      <c r="P402" s="335">
        <f t="shared" si="13"/>
        <v>0.001634979431409028</v>
      </c>
    </row>
    <row r="403" spans="2:16" ht="15" customHeight="1" thickBot="1">
      <c r="B403" s="258" t="s">
        <v>817</v>
      </c>
      <c r="C403" s="125">
        <v>2</v>
      </c>
      <c r="D403" s="126" t="s">
        <v>818</v>
      </c>
      <c r="E403" s="127"/>
      <c r="F403" s="128">
        <v>0</v>
      </c>
      <c r="G403" s="128">
        <v>148001128</v>
      </c>
      <c r="H403" s="333">
        <f t="shared" si="12"/>
        <v>1.3773355679752626</v>
      </c>
      <c r="J403" s="400" t="s">
        <v>1288</v>
      </c>
      <c r="K403" s="401"/>
      <c r="L403" s="401"/>
      <c r="M403" s="402"/>
      <c r="N403" s="242"/>
      <c r="O403" s="243">
        <f>O8+O78+O89+O171+O192+O199+O237+O289+O363+O400</f>
        <v>4480423337</v>
      </c>
      <c r="P403" s="336">
        <f t="shared" si="13"/>
        <v>100</v>
      </c>
    </row>
    <row r="404" spans="2:8" ht="15" customHeight="1" thickBot="1">
      <c r="B404" s="259" t="s">
        <v>819</v>
      </c>
      <c r="C404" s="134">
        <v>2</v>
      </c>
      <c r="D404" s="135" t="s">
        <v>820</v>
      </c>
      <c r="E404" s="136" t="s">
        <v>33</v>
      </c>
      <c r="F404" s="137">
        <v>295</v>
      </c>
      <c r="G404" s="137">
        <v>1064846</v>
      </c>
      <c r="H404" s="335">
        <f t="shared" si="12"/>
        <v>0.009909723594918726</v>
      </c>
    </row>
    <row r="405" spans="2:8" ht="15" customHeight="1" thickBot="1">
      <c r="B405" s="400" t="s">
        <v>1288</v>
      </c>
      <c r="C405" s="401"/>
      <c r="D405" s="401"/>
      <c r="E405" s="402"/>
      <c r="F405" s="138"/>
      <c r="G405" s="139">
        <f>G8+G39+G43+G62+G72+G76+G111+G231+G340+G402</f>
        <v>10745466206</v>
      </c>
      <c r="H405" s="336">
        <f t="shared" si="12"/>
        <v>100</v>
      </c>
    </row>
    <row r="406" spans="2:7" ht="15" customHeight="1">
      <c r="B406" s="239"/>
      <c r="C406" s="233"/>
      <c r="D406" s="234"/>
      <c r="E406" s="235"/>
      <c r="F406" s="140"/>
      <c r="G406" s="140"/>
    </row>
    <row r="407" spans="2:7" ht="15" customHeight="1">
      <c r="B407" s="239"/>
      <c r="C407" s="233"/>
      <c r="D407" s="234"/>
      <c r="E407" s="235"/>
      <c r="F407" s="140"/>
      <c r="G407" s="140"/>
    </row>
    <row r="408" spans="2:7" ht="15" customHeight="1">
      <c r="B408" s="239"/>
      <c r="C408" s="233"/>
      <c r="D408" s="234"/>
      <c r="E408" s="235"/>
      <c r="F408" s="140"/>
      <c r="G408" s="140"/>
    </row>
    <row r="409" spans="2:7" ht="15" customHeight="1">
      <c r="B409" s="239"/>
      <c r="C409" s="233"/>
      <c r="D409" s="234"/>
      <c r="E409" s="235"/>
      <c r="F409" s="140"/>
      <c r="G409" s="140"/>
    </row>
    <row r="410" spans="2:7" ht="15" customHeight="1">
      <c r="B410" s="240"/>
      <c r="C410" s="235"/>
      <c r="D410" s="235"/>
      <c r="E410" s="235"/>
      <c r="F410" s="140"/>
      <c r="G410" s="140"/>
    </row>
    <row r="411" spans="2:7" ht="15" customHeight="1">
      <c r="B411" s="239"/>
      <c r="C411" s="233"/>
      <c r="D411" s="234"/>
      <c r="E411" s="235"/>
      <c r="F411" s="140"/>
      <c r="G411" s="140"/>
    </row>
    <row r="412" spans="2:7" ht="15" customHeight="1">
      <c r="B412" s="239"/>
      <c r="C412" s="233"/>
      <c r="D412" s="234"/>
      <c r="E412" s="235"/>
      <c r="F412" s="140"/>
      <c r="G412" s="140"/>
    </row>
    <row r="413" spans="2:7" ht="15" customHeight="1">
      <c r="B413" s="239"/>
      <c r="C413" s="233"/>
      <c r="D413" s="234"/>
      <c r="E413" s="235"/>
      <c r="F413" s="140"/>
      <c r="G413" s="140"/>
    </row>
    <row r="414" spans="2:7" ht="15" customHeight="1">
      <c r="B414" s="239"/>
      <c r="C414" s="233"/>
      <c r="D414" s="234"/>
      <c r="E414" s="235"/>
      <c r="F414" s="140"/>
      <c r="G414" s="140"/>
    </row>
    <row r="415" spans="2:7" ht="15" customHeight="1">
      <c r="B415" s="240"/>
      <c r="C415" s="235"/>
      <c r="D415" s="235"/>
      <c r="E415" s="235"/>
      <c r="F415" s="142"/>
      <c r="G415" s="140"/>
    </row>
    <row r="416" spans="5:7" ht="15" customHeight="1">
      <c r="E416" s="116"/>
      <c r="F416" s="116"/>
      <c r="G416" s="116"/>
    </row>
    <row r="417" spans="5:7" ht="15" customHeight="1">
      <c r="E417" s="116"/>
      <c r="F417" s="116"/>
      <c r="G417" s="116"/>
    </row>
    <row r="418" spans="5:7" ht="15" customHeight="1">
      <c r="E418" s="116"/>
      <c r="F418" s="116"/>
      <c r="G418" s="116"/>
    </row>
    <row r="419" spans="5:7" ht="15" customHeight="1">
      <c r="E419" s="116"/>
      <c r="F419" s="116"/>
      <c r="G419" s="116"/>
    </row>
    <row r="420" spans="5:7" ht="15" customHeight="1">
      <c r="E420" s="116"/>
      <c r="F420" s="116"/>
      <c r="G420" s="116"/>
    </row>
    <row r="421" spans="5:7" ht="15" customHeight="1">
      <c r="E421" s="116"/>
      <c r="F421" s="116"/>
      <c r="G421" s="116"/>
    </row>
    <row r="422" spans="5:7" ht="15" customHeight="1">
      <c r="E422" s="116"/>
      <c r="F422" s="116"/>
      <c r="G422" s="116"/>
    </row>
    <row r="423" spans="5:7" ht="15" customHeight="1">
      <c r="E423" s="116"/>
      <c r="F423" s="116"/>
      <c r="G423" s="116"/>
    </row>
    <row r="424" spans="5:7" ht="15" customHeight="1">
      <c r="E424" s="116"/>
      <c r="F424" s="116"/>
      <c r="G424" s="116"/>
    </row>
    <row r="425" spans="5:7" ht="15" customHeight="1">
      <c r="E425" s="116"/>
      <c r="F425" s="116"/>
      <c r="G425" s="116"/>
    </row>
    <row r="426" spans="5:7" ht="15" customHeight="1">
      <c r="E426" s="116"/>
      <c r="F426" s="116"/>
      <c r="G426" s="116"/>
    </row>
    <row r="427" spans="5:7" ht="15" customHeight="1">
      <c r="E427" s="116"/>
      <c r="F427" s="116"/>
      <c r="G427" s="116"/>
    </row>
    <row r="428" spans="5:7" ht="15" customHeight="1">
      <c r="E428" s="116"/>
      <c r="F428" s="116"/>
      <c r="G428" s="116"/>
    </row>
    <row r="429" spans="5:7" ht="15" customHeight="1">
      <c r="E429" s="116"/>
      <c r="F429" s="116"/>
      <c r="G429" s="116"/>
    </row>
    <row r="430" spans="5:7" ht="15" customHeight="1">
      <c r="E430" s="116"/>
      <c r="F430" s="116"/>
      <c r="G430" s="116"/>
    </row>
    <row r="431" spans="5:7" ht="15" customHeight="1">
      <c r="E431" s="116"/>
      <c r="F431" s="116"/>
      <c r="G431" s="116"/>
    </row>
    <row r="432" spans="5:7" ht="15" customHeight="1">
      <c r="E432" s="116"/>
      <c r="F432" s="116"/>
      <c r="G432" s="116"/>
    </row>
    <row r="433" spans="5:7" ht="13.5">
      <c r="E433" s="116"/>
      <c r="F433" s="116"/>
      <c r="G433" s="116"/>
    </row>
    <row r="434" spans="5:7" ht="13.5">
      <c r="E434" s="116"/>
      <c r="F434" s="116"/>
      <c r="G434" s="116"/>
    </row>
    <row r="435" spans="5:7" ht="13.5">
      <c r="E435" s="116"/>
      <c r="F435" s="116"/>
      <c r="G435" s="116"/>
    </row>
    <row r="436" spans="5:7" ht="13.5">
      <c r="E436" s="116"/>
      <c r="F436" s="116"/>
      <c r="G436" s="116"/>
    </row>
    <row r="437" spans="5:7" ht="13.5">
      <c r="E437" s="116"/>
      <c r="F437" s="116"/>
      <c r="G437" s="116"/>
    </row>
    <row r="438" spans="5:7" ht="13.5">
      <c r="E438" s="116"/>
      <c r="F438" s="116"/>
      <c r="G438" s="116"/>
    </row>
    <row r="439" spans="5:7" ht="13.5">
      <c r="E439" s="116"/>
      <c r="F439" s="116"/>
      <c r="G439" s="116"/>
    </row>
    <row r="440" spans="5:7" ht="13.5">
      <c r="E440" s="116"/>
      <c r="F440" s="116"/>
      <c r="G440" s="116"/>
    </row>
    <row r="441" spans="5:7" ht="13.5">
      <c r="E441" s="116"/>
      <c r="F441" s="116"/>
      <c r="G441" s="116"/>
    </row>
    <row r="442" spans="5:7" ht="13.5">
      <c r="E442" s="116"/>
      <c r="F442" s="116"/>
      <c r="G442" s="116"/>
    </row>
    <row r="443" spans="5:7" ht="13.5">
      <c r="E443" s="116"/>
      <c r="F443" s="116"/>
      <c r="G443" s="116"/>
    </row>
    <row r="444" spans="5:7" ht="13.5">
      <c r="E444" s="116"/>
      <c r="F444" s="116"/>
      <c r="G444" s="116"/>
    </row>
    <row r="445" spans="5:7" ht="13.5">
      <c r="E445" s="116"/>
      <c r="F445" s="116"/>
      <c r="G445" s="116"/>
    </row>
    <row r="446" spans="5:7" ht="13.5">
      <c r="E446" s="116"/>
      <c r="F446" s="116"/>
      <c r="G446" s="116"/>
    </row>
    <row r="447" spans="5:7" ht="13.5">
      <c r="E447" s="116"/>
      <c r="F447" s="116"/>
      <c r="G447" s="116"/>
    </row>
    <row r="448" spans="5:7" ht="13.5">
      <c r="E448" s="116"/>
      <c r="F448" s="116"/>
      <c r="G448" s="116"/>
    </row>
    <row r="449" spans="5:7" ht="13.5">
      <c r="E449" s="116"/>
      <c r="F449" s="116"/>
      <c r="G449" s="116"/>
    </row>
    <row r="450" spans="5:7" ht="13.5">
      <c r="E450" s="116"/>
      <c r="F450" s="116"/>
      <c r="G450" s="116"/>
    </row>
    <row r="451" spans="5:7" ht="13.5">
      <c r="E451" s="116"/>
      <c r="F451" s="116"/>
      <c r="G451" s="116"/>
    </row>
    <row r="452" spans="5:7" ht="13.5">
      <c r="E452" s="116"/>
      <c r="F452" s="116"/>
      <c r="G452" s="116"/>
    </row>
    <row r="453" spans="5:7" ht="13.5">
      <c r="E453" s="116"/>
      <c r="F453" s="116"/>
      <c r="G453" s="116"/>
    </row>
    <row r="454" spans="5:7" ht="13.5">
      <c r="E454" s="116"/>
      <c r="F454" s="116"/>
      <c r="G454" s="116"/>
    </row>
    <row r="455" spans="5:7" ht="13.5">
      <c r="E455" s="116"/>
      <c r="F455" s="116"/>
      <c r="G455" s="116"/>
    </row>
    <row r="456" spans="5:7" ht="13.5">
      <c r="E456" s="116"/>
      <c r="F456" s="116"/>
      <c r="G456" s="116"/>
    </row>
    <row r="457" spans="5:7" ht="13.5">
      <c r="E457" s="116"/>
      <c r="F457" s="116"/>
      <c r="G457" s="116"/>
    </row>
    <row r="458" spans="5:7" ht="13.5">
      <c r="E458" s="116"/>
      <c r="F458" s="116"/>
      <c r="G458" s="116"/>
    </row>
    <row r="459" spans="5:7" ht="13.5">
      <c r="E459" s="116"/>
      <c r="F459" s="116"/>
      <c r="G459" s="116"/>
    </row>
    <row r="460" spans="5:7" ht="13.5">
      <c r="E460" s="116"/>
      <c r="F460" s="116"/>
      <c r="G460" s="116"/>
    </row>
    <row r="461" spans="5:7" ht="13.5">
      <c r="E461" s="116"/>
      <c r="F461" s="116"/>
      <c r="G461" s="116"/>
    </row>
    <row r="462" spans="5:7" ht="13.5">
      <c r="E462" s="116"/>
      <c r="F462" s="116"/>
      <c r="G462" s="116"/>
    </row>
    <row r="463" spans="5:7" ht="13.5">
      <c r="E463" s="116"/>
      <c r="F463" s="116"/>
      <c r="G463" s="116"/>
    </row>
    <row r="464" spans="5:7" ht="13.5">
      <c r="E464" s="116"/>
      <c r="F464" s="116"/>
      <c r="G464" s="116"/>
    </row>
    <row r="465" spans="5:7" ht="13.5">
      <c r="E465" s="116"/>
      <c r="F465" s="116"/>
      <c r="G465" s="116"/>
    </row>
    <row r="466" spans="5:7" ht="13.5">
      <c r="E466" s="116"/>
      <c r="F466" s="116"/>
      <c r="G466" s="116"/>
    </row>
    <row r="467" spans="5:7" ht="13.5">
      <c r="E467" s="116"/>
      <c r="F467" s="116"/>
      <c r="G467" s="116"/>
    </row>
  </sheetData>
  <sheetProtection/>
  <mergeCells count="2">
    <mergeCell ref="J403:M403"/>
    <mergeCell ref="B405:E405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46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57421875" style="110" customWidth="1"/>
    <col min="2" max="2" width="11.57421875" style="110" customWidth="1"/>
    <col min="3" max="3" width="4.7109375" style="331" customWidth="1"/>
    <col min="4" max="4" width="32.7109375" style="110" customWidth="1"/>
    <col min="5" max="5" width="5.57421875" style="331" customWidth="1"/>
    <col min="6" max="6" width="12.8515625" style="141" customWidth="1"/>
    <col min="7" max="7" width="15.7109375" style="141" customWidth="1"/>
    <col min="8" max="8" width="8.28125" style="110" customWidth="1"/>
    <col min="9" max="9" width="3.00390625" style="110" customWidth="1"/>
    <col min="10" max="10" width="12.00390625" style="110" bestFit="1" customWidth="1"/>
    <col min="11" max="11" width="5.28125" style="110" bestFit="1" customWidth="1"/>
    <col min="12" max="12" width="35.421875" style="110" bestFit="1" customWidth="1"/>
    <col min="13" max="13" width="6.421875" style="110" bestFit="1" customWidth="1"/>
    <col min="14" max="14" width="12.140625" style="110" bestFit="1" customWidth="1"/>
    <col min="15" max="15" width="15.00390625" style="110" bestFit="1" customWidth="1"/>
    <col min="16" max="16" width="7.28125" style="110" customWidth="1"/>
    <col min="17" max="16384" width="9.00390625" style="110" customWidth="1"/>
  </cols>
  <sheetData>
    <row r="1" spans="2:7" s="93" customFormat="1" ht="17.25">
      <c r="B1" s="93" t="s">
        <v>1304</v>
      </c>
      <c r="C1" s="94"/>
      <c r="E1" s="94"/>
      <c r="F1" s="95"/>
      <c r="G1" s="95"/>
    </row>
    <row r="2" spans="2:8" s="98" customFormat="1" ht="7.5" customHeight="1">
      <c r="B2" s="96"/>
      <c r="C2" s="97"/>
      <c r="E2" s="97"/>
      <c r="F2" s="99"/>
      <c r="G2" s="99"/>
      <c r="H2" s="97"/>
    </row>
    <row r="3" spans="2:7" s="100" customFormat="1" ht="15" customHeight="1">
      <c r="B3" s="100" t="s">
        <v>1289</v>
      </c>
      <c r="C3" s="101"/>
      <c r="E3" s="101"/>
      <c r="F3" s="102"/>
      <c r="G3" s="102"/>
    </row>
    <row r="4" spans="3:7" s="100" customFormat="1" ht="15" customHeight="1">
      <c r="C4" s="101"/>
      <c r="E4" s="101"/>
      <c r="F4" s="102"/>
      <c r="G4" s="102"/>
    </row>
    <row r="5" spans="2:8" s="98" customFormat="1" ht="7.5" customHeight="1">
      <c r="B5" s="96"/>
      <c r="C5" s="97"/>
      <c r="E5" s="97"/>
      <c r="F5" s="99"/>
      <c r="G5" s="99"/>
      <c r="H5" s="97"/>
    </row>
    <row r="6" spans="2:16" ht="15" thickBot="1">
      <c r="B6" s="103" t="s">
        <v>1312</v>
      </c>
      <c r="C6" s="104"/>
      <c r="D6" s="105"/>
      <c r="E6" s="104"/>
      <c r="F6" s="106"/>
      <c r="G6" s="106"/>
      <c r="H6" s="107" t="s">
        <v>1278</v>
      </c>
      <c r="J6" s="103" t="s">
        <v>1313</v>
      </c>
      <c r="K6" s="104"/>
      <c r="L6" s="105"/>
      <c r="M6" s="104"/>
      <c r="N6" s="108"/>
      <c r="O6" s="108"/>
      <c r="P6" s="107" t="s">
        <v>1278</v>
      </c>
    </row>
    <row r="7" spans="2:16" s="116" customFormat="1" ht="15" customHeight="1" thickBot="1">
      <c r="B7" s="143" t="s">
        <v>1280</v>
      </c>
      <c r="C7" s="144" t="s">
        <v>1281</v>
      </c>
      <c r="D7" s="144" t="s">
        <v>1314</v>
      </c>
      <c r="E7" s="144" t="s">
        <v>1315</v>
      </c>
      <c r="F7" s="145" t="s">
        <v>1284</v>
      </c>
      <c r="G7" s="145" t="s">
        <v>1285</v>
      </c>
      <c r="H7" s="146" t="s">
        <v>1316</v>
      </c>
      <c r="J7" s="143" t="s">
        <v>1280</v>
      </c>
      <c r="K7" s="144" t="s">
        <v>1317</v>
      </c>
      <c r="L7" s="144" t="s">
        <v>1318</v>
      </c>
      <c r="M7" s="144" t="s">
        <v>1319</v>
      </c>
      <c r="N7" s="145" t="s">
        <v>1320</v>
      </c>
      <c r="O7" s="145" t="s">
        <v>1287</v>
      </c>
      <c r="P7" s="146" t="s">
        <v>1321</v>
      </c>
    </row>
    <row r="8" spans="1:16" ht="15" customHeight="1">
      <c r="A8" s="116"/>
      <c r="B8" s="244" t="s">
        <v>9</v>
      </c>
      <c r="C8" s="252">
        <v>1</v>
      </c>
      <c r="D8" s="147" t="s">
        <v>10</v>
      </c>
      <c r="E8" s="275"/>
      <c r="F8" s="148">
        <v>0</v>
      </c>
      <c r="G8" s="148">
        <v>2242358</v>
      </c>
      <c r="H8" s="149">
        <f>G8/852747831*100</f>
        <v>0.26295675209990654</v>
      </c>
      <c r="J8" s="244" t="s">
        <v>9</v>
      </c>
      <c r="K8" s="252">
        <v>1</v>
      </c>
      <c r="L8" s="147" t="s">
        <v>10</v>
      </c>
      <c r="M8" s="275"/>
      <c r="N8" s="148">
        <v>0</v>
      </c>
      <c r="O8" s="148">
        <v>8728343</v>
      </c>
      <c r="P8" s="149">
        <f>O8/907074653*100</f>
        <v>0.9622518908595277</v>
      </c>
    </row>
    <row r="9" spans="1:16" ht="15" customHeight="1">
      <c r="A9" s="116"/>
      <c r="B9" s="245" t="s">
        <v>11</v>
      </c>
      <c r="C9" s="253">
        <v>2</v>
      </c>
      <c r="D9" s="150" t="s">
        <v>12</v>
      </c>
      <c r="E9" s="276" t="s">
        <v>13</v>
      </c>
      <c r="F9" s="151">
        <v>114733</v>
      </c>
      <c r="G9" s="151">
        <v>488921</v>
      </c>
      <c r="H9" s="339">
        <f aca="true" t="shared" si="0" ref="H9:H72">G9/852747831*100</f>
        <v>0.0573347691106587</v>
      </c>
      <c r="J9" s="245" t="s">
        <v>11</v>
      </c>
      <c r="K9" s="253">
        <v>2</v>
      </c>
      <c r="L9" s="150" t="s">
        <v>12</v>
      </c>
      <c r="M9" s="276" t="s">
        <v>13</v>
      </c>
      <c r="N9" s="151">
        <v>1236136</v>
      </c>
      <c r="O9" s="151">
        <v>229243</v>
      </c>
      <c r="P9" s="339">
        <f aca="true" t="shared" si="1" ref="P9:P72">O9/907074653*100</f>
        <v>0.025272782040796367</v>
      </c>
    </row>
    <row r="10" spans="1:16" ht="15" customHeight="1">
      <c r="A10" s="116"/>
      <c r="B10" s="245" t="s">
        <v>14</v>
      </c>
      <c r="C10" s="253">
        <v>2</v>
      </c>
      <c r="D10" s="150" t="s">
        <v>15</v>
      </c>
      <c r="E10" s="276" t="s">
        <v>16</v>
      </c>
      <c r="F10" s="151">
        <v>1</v>
      </c>
      <c r="G10" s="151">
        <v>21242</v>
      </c>
      <c r="H10" s="339">
        <f t="shared" si="0"/>
        <v>0.0024910060427934407</v>
      </c>
      <c r="J10" s="245" t="s">
        <v>14</v>
      </c>
      <c r="K10" s="253">
        <v>2</v>
      </c>
      <c r="L10" s="150" t="s">
        <v>15</v>
      </c>
      <c r="M10" s="276" t="s">
        <v>16</v>
      </c>
      <c r="N10" s="151">
        <v>6</v>
      </c>
      <c r="O10" s="151">
        <v>5596</v>
      </c>
      <c r="P10" s="339">
        <f t="shared" si="1"/>
        <v>0.0006169282739289596</v>
      </c>
    </row>
    <row r="11" spans="1:16" ht="15" customHeight="1">
      <c r="A11" s="116"/>
      <c r="B11" s="245" t="s">
        <v>17</v>
      </c>
      <c r="C11" s="253">
        <v>2</v>
      </c>
      <c r="D11" s="150" t="s">
        <v>18</v>
      </c>
      <c r="E11" s="276" t="s">
        <v>16</v>
      </c>
      <c r="F11" s="151">
        <v>0</v>
      </c>
      <c r="G11" s="151">
        <v>423</v>
      </c>
      <c r="H11" s="339">
        <f t="shared" si="0"/>
        <v>4.960434780630946E-05</v>
      </c>
      <c r="J11" s="245" t="s">
        <v>17</v>
      </c>
      <c r="K11" s="253">
        <v>2</v>
      </c>
      <c r="L11" s="150" t="s">
        <v>18</v>
      </c>
      <c r="M11" s="276" t="s">
        <v>16</v>
      </c>
      <c r="N11" s="151">
        <v>15</v>
      </c>
      <c r="O11" s="151">
        <v>18155</v>
      </c>
      <c r="P11" s="339">
        <f t="shared" si="1"/>
        <v>0.0020014890659721695</v>
      </c>
    </row>
    <row r="12" spans="1:16" ht="15" customHeight="1">
      <c r="A12" s="116"/>
      <c r="B12" s="245" t="s">
        <v>21</v>
      </c>
      <c r="C12" s="253">
        <v>2</v>
      </c>
      <c r="D12" s="150" t="s">
        <v>22</v>
      </c>
      <c r="E12" s="276" t="s">
        <v>16</v>
      </c>
      <c r="F12" s="151">
        <v>24</v>
      </c>
      <c r="G12" s="151">
        <v>356648</v>
      </c>
      <c r="H12" s="339">
        <f t="shared" si="0"/>
        <v>0.04182338401046018</v>
      </c>
      <c r="J12" s="246" t="s">
        <v>839</v>
      </c>
      <c r="K12" s="129">
        <v>3</v>
      </c>
      <c r="L12" s="130" t="s">
        <v>840</v>
      </c>
      <c r="M12" s="131" t="s">
        <v>16</v>
      </c>
      <c r="N12" s="132">
        <v>0</v>
      </c>
      <c r="O12" s="132">
        <v>2979</v>
      </c>
      <c r="P12" s="340">
        <f t="shared" si="1"/>
        <v>0.0003284183931440977</v>
      </c>
    </row>
    <row r="13" spans="1:16" ht="15" customHeight="1">
      <c r="A13" s="116"/>
      <c r="B13" s="246" t="s">
        <v>23</v>
      </c>
      <c r="C13" s="129">
        <v>3</v>
      </c>
      <c r="D13" s="130" t="s">
        <v>24</v>
      </c>
      <c r="E13" s="131" t="s">
        <v>16</v>
      </c>
      <c r="F13" s="132">
        <v>13</v>
      </c>
      <c r="G13" s="132">
        <v>247241</v>
      </c>
      <c r="H13" s="340">
        <f t="shared" si="0"/>
        <v>0.028993448122883587</v>
      </c>
      <c r="J13" s="246" t="s">
        <v>841</v>
      </c>
      <c r="K13" s="129">
        <v>3</v>
      </c>
      <c r="L13" s="130" t="s">
        <v>842</v>
      </c>
      <c r="M13" s="131" t="s">
        <v>16</v>
      </c>
      <c r="N13" s="132">
        <v>5</v>
      </c>
      <c r="O13" s="132">
        <v>8406</v>
      </c>
      <c r="P13" s="340">
        <f t="shared" si="1"/>
        <v>0.0009267153450047953</v>
      </c>
    </row>
    <row r="14" spans="1:16" ht="15" customHeight="1">
      <c r="A14" s="116"/>
      <c r="B14" s="246" t="s">
        <v>25</v>
      </c>
      <c r="C14" s="129">
        <v>4</v>
      </c>
      <c r="D14" s="130" t="s">
        <v>26</v>
      </c>
      <c r="E14" s="131" t="s">
        <v>16</v>
      </c>
      <c r="F14" s="132">
        <v>11</v>
      </c>
      <c r="G14" s="132">
        <v>190990</v>
      </c>
      <c r="H14" s="340">
        <f t="shared" si="0"/>
        <v>0.022397008008338163</v>
      </c>
      <c r="J14" s="245" t="s">
        <v>21</v>
      </c>
      <c r="K14" s="253">
        <v>2</v>
      </c>
      <c r="L14" s="150" t="s">
        <v>22</v>
      </c>
      <c r="M14" s="276" t="s">
        <v>16</v>
      </c>
      <c r="N14" s="151">
        <v>2364</v>
      </c>
      <c r="O14" s="151">
        <v>7310668</v>
      </c>
      <c r="P14" s="339">
        <f t="shared" si="1"/>
        <v>0.8059610061664902</v>
      </c>
    </row>
    <row r="15" spans="1:16" ht="15" customHeight="1">
      <c r="A15" s="116"/>
      <c r="B15" s="246" t="s">
        <v>34</v>
      </c>
      <c r="C15" s="129">
        <v>4</v>
      </c>
      <c r="D15" s="130" t="s">
        <v>35</v>
      </c>
      <c r="E15" s="131" t="s">
        <v>16</v>
      </c>
      <c r="F15" s="132">
        <v>2</v>
      </c>
      <c r="G15" s="132">
        <v>56251</v>
      </c>
      <c r="H15" s="340">
        <f t="shared" si="0"/>
        <v>0.006596440114545422</v>
      </c>
      <c r="J15" s="246" t="s">
        <v>23</v>
      </c>
      <c r="K15" s="129">
        <v>3</v>
      </c>
      <c r="L15" s="130" t="s">
        <v>843</v>
      </c>
      <c r="M15" s="131" t="s">
        <v>33</v>
      </c>
      <c r="N15" s="132">
        <v>2372191</v>
      </c>
      <c r="O15" s="132">
        <v>7310213</v>
      </c>
      <c r="P15" s="340">
        <f t="shared" si="1"/>
        <v>0.8059108449147679</v>
      </c>
    </row>
    <row r="16" spans="1:16" ht="15" customHeight="1">
      <c r="A16" s="116"/>
      <c r="B16" s="246" t="s">
        <v>36</v>
      </c>
      <c r="C16" s="129">
        <v>3</v>
      </c>
      <c r="D16" s="130" t="s">
        <v>37</v>
      </c>
      <c r="E16" s="131" t="s">
        <v>16</v>
      </c>
      <c r="F16" s="132">
        <v>8</v>
      </c>
      <c r="G16" s="132">
        <v>109407</v>
      </c>
      <c r="H16" s="340">
        <f t="shared" si="0"/>
        <v>0.012829935887576593</v>
      </c>
      <c r="J16" s="246" t="s">
        <v>25</v>
      </c>
      <c r="K16" s="129">
        <v>4</v>
      </c>
      <c r="L16" s="130" t="s">
        <v>844</v>
      </c>
      <c r="M16" s="131" t="s">
        <v>33</v>
      </c>
      <c r="N16" s="132">
        <v>143378</v>
      </c>
      <c r="O16" s="132">
        <v>113773</v>
      </c>
      <c r="P16" s="340">
        <f t="shared" si="1"/>
        <v>0.012542848554274398</v>
      </c>
    </row>
    <row r="17" spans="1:16" ht="15" customHeight="1">
      <c r="A17" s="116"/>
      <c r="B17" s="245" t="s">
        <v>44</v>
      </c>
      <c r="C17" s="253">
        <v>2</v>
      </c>
      <c r="D17" s="150" t="s">
        <v>45</v>
      </c>
      <c r="E17" s="276" t="s">
        <v>16</v>
      </c>
      <c r="F17" s="151">
        <v>39</v>
      </c>
      <c r="G17" s="151">
        <v>61565</v>
      </c>
      <c r="H17" s="339">
        <f t="shared" si="0"/>
        <v>0.007219602063109792</v>
      </c>
      <c r="J17" s="246" t="s">
        <v>34</v>
      </c>
      <c r="K17" s="129">
        <v>4</v>
      </c>
      <c r="L17" s="130" t="s">
        <v>845</v>
      </c>
      <c r="M17" s="131" t="s">
        <v>33</v>
      </c>
      <c r="N17" s="132">
        <v>1760516</v>
      </c>
      <c r="O17" s="132">
        <v>2121860</v>
      </c>
      <c r="P17" s="340">
        <f t="shared" si="1"/>
        <v>0.23392341446013265</v>
      </c>
    </row>
    <row r="18" spans="1:16" ht="15" customHeight="1">
      <c r="A18" s="116"/>
      <c r="B18" s="246" t="s">
        <v>48</v>
      </c>
      <c r="C18" s="129">
        <v>3</v>
      </c>
      <c r="D18" s="130" t="s">
        <v>49</v>
      </c>
      <c r="E18" s="131" t="s">
        <v>16</v>
      </c>
      <c r="F18" s="132">
        <v>35</v>
      </c>
      <c r="G18" s="132">
        <v>17635</v>
      </c>
      <c r="H18" s="340">
        <f t="shared" si="0"/>
        <v>0.0020680205048800647</v>
      </c>
      <c r="J18" s="246" t="s">
        <v>852</v>
      </c>
      <c r="K18" s="129">
        <v>4</v>
      </c>
      <c r="L18" s="130" t="s">
        <v>853</v>
      </c>
      <c r="M18" s="131" t="s">
        <v>33</v>
      </c>
      <c r="N18" s="132">
        <v>2627</v>
      </c>
      <c r="O18" s="132">
        <v>4040847</v>
      </c>
      <c r="P18" s="340">
        <f t="shared" si="1"/>
        <v>0.4454811945891735</v>
      </c>
    </row>
    <row r="19" spans="1:16" ht="15" customHeight="1">
      <c r="A19" s="116"/>
      <c r="B19" s="245" t="s">
        <v>50</v>
      </c>
      <c r="C19" s="253">
        <v>2</v>
      </c>
      <c r="D19" s="150" t="s">
        <v>51</v>
      </c>
      <c r="E19" s="276" t="s">
        <v>33</v>
      </c>
      <c r="F19" s="151">
        <v>110625</v>
      </c>
      <c r="G19" s="151">
        <v>156721</v>
      </c>
      <c r="H19" s="339">
        <f t="shared" si="0"/>
        <v>0.018378352228256796</v>
      </c>
      <c r="J19" s="249" t="s">
        <v>854</v>
      </c>
      <c r="K19" s="255">
        <v>4</v>
      </c>
      <c r="L19" s="156" t="s">
        <v>855</v>
      </c>
      <c r="M19" s="131" t="s">
        <v>33</v>
      </c>
      <c r="N19" s="132">
        <v>123775</v>
      </c>
      <c r="O19" s="132">
        <v>377854</v>
      </c>
      <c r="P19" s="340">
        <f t="shared" si="1"/>
        <v>0.04165632880935546</v>
      </c>
    </row>
    <row r="20" spans="1:16" ht="15" customHeight="1">
      <c r="A20" s="116"/>
      <c r="B20" s="246" t="s">
        <v>52</v>
      </c>
      <c r="C20" s="129">
        <v>3</v>
      </c>
      <c r="D20" s="130" t="s">
        <v>53</v>
      </c>
      <c r="E20" s="131" t="s">
        <v>33</v>
      </c>
      <c r="F20" s="132">
        <v>108046</v>
      </c>
      <c r="G20" s="132">
        <v>149365</v>
      </c>
      <c r="H20" s="340">
        <f t="shared" si="0"/>
        <v>0.017515729101866225</v>
      </c>
      <c r="J20" s="246" t="s">
        <v>856</v>
      </c>
      <c r="K20" s="129">
        <v>4</v>
      </c>
      <c r="L20" s="130" t="s">
        <v>857</v>
      </c>
      <c r="M20" s="131" t="s">
        <v>33</v>
      </c>
      <c r="N20" s="132">
        <v>95549</v>
      </c>
      <c r="O20" s="132">
        <v>224301</v>
      </c>
      <c r="P20" s="340">
        <f t="shared" si="1"/>
        <v>0.024727953675936307</v>
      </c>
    </row>
    <row r="21" spans="1:16" ht="15" customHeight="1">
      <c r="A21" s="116"/>
      <c r="B21" s="246" t="s">
        <v>58</v>
      </c>
      <c r="C21" s="129">
        <v>4</v>
      </c>
      <c r="D21" s="130" t="s">
        <v>59</v>
      </c>
      <c r="E21" s="131" t="s">
        <v>33</v>
      </c>
      <c r="F21" s="132">
        <v>25</v>
      </c>
      <c r="G21" s="132">
        <v>483</v>
      </c>
      <c r="H21" s="340">
        <f t="shared" si="0"/>
        <v>5.6640425509332074E-05</v>
      </c>
      <c r="J21" s="246" t="s">
        <v>858</v>
      </c>
      <c r="K21" s="129">
        <v>5</v>
      </c>
      <c r="L21" s="130" t="s">
        <v>859</v>
      </c>
      <c r="M21" s="131" t="s">
        <v>33</v>
      </c>
      <c r="N21" s="132">
        <v>4337</v>
      </c>
      <c r="O21" s="132">
        <v>34536</v>
      </c>
      <c r="P21" s="340">
        <f t="shared" si="1"/>
        <v>0.003807404372482228</v>
      </c>
    </row>
    <row r="22" spans="1:16" ht="15" customHeight="1">
      <c r="A22" s="116"/>
      <c r="B22" s="246" t="s">
        <v>60</v>
      </c>
      <c r="C22" s="129">
        <v>3</v>
      </c>
      <c r="D22" s="130" t="s">
        <v>61</v>
      </c>
      <c r="E22" s="131" t="s">
        <v>33</v>
      </c>
      <c r="F22" s="132">
        <v>2579</v>
      </c>
      <c r="G22" s="132">
        <v>7356</v>
      </c>
      <c r="H22" s="340">
        <f t="shared" si="0"/>
        <v>0.0008626231263905731</v>
      </c>
      <c r="J22" s="246" t="s">
        <v>862</v>
      </c>
      <c r="K22" s="129">
        <v>5</v>
      </c>
      <c r="L22" s="130" t="s">
        <v>863</v>
      </c>
      <c r="M22" s="131" t="s">
        <v>33</v>
      </c>
      <c r="N22" s="132">
        <v>400</v>
      </c>
      <c r="O22" s="132">
        <v>444</v>
      </c>
      <c r="P22" s="340">
        <f t="shared" si="1"/>
        <v>4.8948562120167626E-05</v>
      </c>
    </row>
    <row r="23" spans="1:16" ht="15" customHeight="1">
      <c r="A23" s="116"/>
      <c r="B23" s="246" t="s">
        <v>62</v>
      </c>
      <c r="C23" s="129">
        <v>4</v>
      </c>
      <c r="D23" s="130" t="s">
        <v>63</v>
      </c>
      <c r="E23" s="131" t="s">
        <v>33</v>
      </c>
      <c r="F23" s="132">
        <v>38</v>
      </c>
      <c r="G23" s="132">
        <v>497</v>
      </c>
      <c r="H23" s="340">
        <f t="shared" si="0"/>
        <v>5.8282176973370686E-05</v>
      </c>
      <c r="J23" s="246" t="s">
        <v>864</v>
      </c>
      <c r="K23" s="129">
        <v>5</v>
      </c>
      <c r="L23" s="130" t="s">
        <v>865</v>
      </c>
      <c r="M23" s="131" t="s">
        <v>33</v>
      </c>
      <c r="N23" s="132">
        <v>3799</v>
      </c>
      <c r="O23" s="132">
        <v>4059</v>
      </c>
      <c r="P23" s="340">
        <f t="shared" si="1"/>
        <v>0.0004474824631661271</v>
      </c>
    </row>
    <row r="24" spans="1:16" ht="15" customHeight="1">
      <c r="A24" s="116"/>
      <c r="B24" s="245" t="s">
        <v>64</v>
      </c>
      <c r="C24" s="253">
        <v>2</v>
      </c>
      <c r="D24" s="150" t="s">
        <v>65</v>
      </c>
      <c r="E24" s="276" t="s">
        <v>16</v>
      </c>
      <c r="F24" s="151">
        <v>0</v>
      </c>
      <c r="G24" s="151">
        <v>2451</v>
      </c>
      <c r="H24" s="339">
        <f t="shared" si="0"/>
        <v>0.000287423774168474</v>
      </c>
      <c r="J24" s="246" t="s">
        <v>872</v>
      </c>
      <c r="K24" s="129">
        <v>3</v>
      </c>
      <c r="L24" s="130" t="s">
        <v>37</v>
      </c>
      <c r="M24" s="131" t="s">
        <v>16</v>
      </c>
      <c r="N24" s="132">
        <v>0</v>
      </c>
      <c r="O24" s="132">
        <v>455</v>
      </c>
      <c r="P24" s="340">
        <f t="shared" si="1"/>
        <v>5.0161251722243855E-05</v>
      </c>
    </row>
    <row r="25" spans="1:16" ht="15" customHeight="1">
      <c r="A25" s="116"/>
      <c r="B25" s="245" t="s">
        <v>66</v>
      </c>
      <c r="C25" s="253">
        <v>2</v>
      </c>
      <c r="D25" s="150" t="s">
        <v>67</v>
      </c>
      <c r="E25" s="276" t="s">
        <v>16</v>
      </c>
      <c r="F25" s="151">
        <v>34</v>
      </c>
      <c r="G25" s="151">
        <v>195477</v>
      </c>
      <c r="H25" s="339">
        <f t="shared" si="0"/>
        <v>0.022923189352562538</v>
      </c>
      <c r="J25" s="245" t="s">
        <v>44</v>
      </c>
      <c r="K25" s="253">
        <v>2</v>
      </c>
      <c r="L25" s="150" t="s">
        <v>45</v>
      </c>
      <c r="M25" s="276" t="s">
        <v>16</v>
      </c>
      <c r="N25" s="151">
        <v>7</v>
      </c>
      <c r="O25" s="151">
        <v>7817</v>
      </c>
      <c r="P25" s="339">
        <f t="shared" si="1"/>
        <v>0.0008617813290390775</v>
      </c>
    </row>
    <row r="26" spans="1:16" ht="15" customHeight="1">
      <c r="A26" s="116"/>
      <c r="B26" s="246" t="s">
        <v>68</v>
      </c>
      <c r="C26" s="129">
        <v>3</v>
      </c>
      <c r="D26" s="130" t="s">
        <v>69</v>
      </c>
      <c r="E26" s="131" t="s">
        <v>16</v>
      </c>
      <c r="F26" s="132">
        <v>34</v>
      </c>
      <c r="G26" s="132">
        <v>177172</v>
      </c>
      <c r="H26" s="340">
        <f t="shared" si="0"/>
        <v>0.020776599313332058</v>
      </c>
      <c r="J26" s="245" t="s">
        <v>50</v>
      </c>
      <c r="K26" s="253">
        <v>2</v>
      </c>
      <c r="L26" s="150" t="s">
        <v>51</v>
      </c>
      <c r="M26" s="276" t="s">
        <v>33</v>
      </c>
      <c r="N26" s="151">
        <v>93263</v>
      </c>
      <c r="O26" s="151">
        <v>217857</v>
      </c>
      <c r="P26" s="339">
        <f t="shared" si="1"/>
        <v>0.024017538058138197</v>
      </c>
    </row>
    <row r="27" spans="1:16" ht="15" customHeight="1">
      <c r="A27" s="116"/>
      <c r="B27" s="245" t="s">
        <v>70</v>
      </c>
      <c r="C27" s="253">
        <v>2</v>
      </c>
      <c r="D27" s="150" t="s">
        <v>71</v>
      </c>
      <c r="E27" s="276" t="s">
        <v>16</v>
      </c>
      <c r="F27" s="151">
        <v>0</v>
      </c>
      <c r="G27" s="151">
        <v>7373</v>
      </c>
      <c r="H27" s="339">
        <f t="shared" si="0"/>
        <v>0.0008646166817397629</v>
      </c>
      <c r="J27" s="246" t="s">
        <v>52</v>
      </c>
      <c r="K27" s="129">
        <v>3</v>
      </c>
      <c r="L27" s="130" t="s">
        <v>53</v>
      </c>
      <c r="M27" s="131" t="s">
        <v>33</v>
      </c>
      <c r="N27" s="132">
        <v>29266</v>
      </c>
      <c r="O27" s="132">
        <v>43018</v>
      </c>
      <c r="P27" s="340">
        <f t="shared" si="1"/>
        <v>0.004742498300192278</v>
      </c>
    </row>
    <row r="28" spans="1:16" ht="15" customHeight="1">
      <c r="A28" s="116"/>
      <c r="B28" s="246" t="s">
        <v>72</v>
      </c>
      <c r="C28" s="129">
        <v>3</v>
      </c>
      <c r="D28" s="130" t="s">
        <v>73</v>
      </c>
      <c r="E28" s="131" t="s">
        <v>16</v>
      </c>
      <c r="F28" s="132">
        <v>0</v>
      </c>
      <c r="G28" s="132">
        <v>7157</v>
      </c>
      <c r="H28" s="340">
        <f t="shared" si="0"/>
        <v>0.0008392868020088815</v>
      </c>
      <c r="J28" s="246" t="s">
        <v>54</v>
      </c>
      <c r="K28" s="129">
        <v>4</v>
      </c>
      <c r="L28" s="130" t="s">
        <v>886</v>
      </c>
      <c r="M28" s="131" t="s">
        <v>16</v>
      </c>
      <c r="N28" s="132">
        <v>2</v>
      </c>
      <c r="O28" s="132">
        <v>529</v>
      </c>
      <c r="P28" s="340">
        <f t="shared" si="1"/>
        <v>5.831934540893846E-05</v>
      </c>
    </row>
    <row r="29" spans="1:16" ht="15" customHeight="1">
      <c r="A29" s="116"/>
      <c r="B29" s="245" t="s">
        <v>74</v>
      </c>
      <c r="C29" s="253">
        <v>2</v>
      </c>
      <c r="D29" s="150" t="s">
        <v>75</v>
      </c>
      <c r="E29" s="276"/>
      <c r="F29" s="151">
        <v>0</v>
      </c>
      <c r="G29" s="151">
        <v>951537</v>
      </c>
      <c r="H29" s="339">
        <f t="shared" si="0"/>
        <v>0.11158480448835055</v>
      </c>
      <c r="J29" s="246" t="s">
        <v>887</v>
      </c>
      <c r="K29" s="129">
        <v>5</v>
      </c>
      <c r="L29" s="130" t="s">
        <v>888</v>
      </c>
      <c r="M29" s="131" t="s">
        <v>33</v>
      </c>
      <c r="N29" s="132">
        <v>1282</v>
      </c>
      <c r="O29" s="132">
        <v>529</v>
      </c>
      <c r="P29" s="340">
        <f t="shared" si="1"/>
        <v>5.831934540893846E-05</v>
      </c>
    </row>
    <row r="30" spans="1:16" ht="15" customHeight="1">
      <c r="A30" s="116"/>
      <c r="B30" s="247" t="s">
        <v>76</v>
      </c>
      <c r="C30" s="118">
        <v>1</v>
      </c>
      <c r="D30" s="119" t="s">
        <v>77</v>
      </c>
      <c r="E30" s="120"/>
      <c r="F30" s="121">
        <v>0</v>
      </c>
      <c r="G30" s="121">
        <v>20853</v>
      </c>
      <c r="H30" s="149">
        <f t="shared" si="0"/>
        <v>0.002445388805685511</v>
      </c>
      <c r="J30" s="246" t="s">
        <v>60</v>
      </c>
      <c r="K30" s="129">
        <v>3</v>
      </c>
      <c r="L30" s="130" t="s">
        <v>61</v>
      </c>
      <c r="M30" s="131" t="s">
        <v>33</v>
      </c>
      <c r="N30" s="132">
        <v>63997</v>
      </c>
      <c r="O30" s="132">
        <v>174839</v>
      </c>
      <c r="P30" s="340">
        <f t="shared" si="1"/>
        <v>0.019275039757945922</v>
      </c>
    </row>
    <row r="31" spans="1:16" ht="15" customHeight="1">
      <c r="A31" s="116"/>
      <c r="B31" s="245" t="s">
        <v>78</v>
      </c>
      <c r="C31" s="253">
        <v>2</v>
      </c>
      <c r="D31" s="150" t="s">
        <v>79</v>
      </c>
      <c r="E31" s="276" t="s">
        <v>80</v>
      </c>
      <c r="F31" s="151">
        <v>4</v>
      </c>
      <c r="G31" s="151">
        <v>20119</v>
      </c>
      <c r="H31" s="339">
        <f t="shared" si="0"/>
        <v>0.0023593141217852012</v>
      </c>
      <c r="J31" s="246" t="s">
        <v>62</v>
      </c>
      <c r="K31" s="129">
        <v>4</v>
      </c>
      <c r="L31" s="130" t="s">
        <v>899</v>
      </c>
      <c r="M31" s="131" t="s">
        <v>16</v>
      </c>
      <c r="N31" s="132">
        <v>49</v>
      </c>
      <c r="O31" s="132">
        <v>155369</v>
      </c>
      <c r="P31" s="340">
        <f t="shared" si="1"/>
        <v>0.017128579162271004</v>
      </c>
    </row>
    <row r="32" spans="1:16" ht="15" customHeight="1">
      <c r="A32" s="116"/>
      <c r="B32" s="245" t="s">
        <v>81</v>
      </c>
      <c r="C32" s="253">
        <v>2</v>
      </c>
      <c r="D32" s="150" t="s">
        <v>82</v>
      </c>
      <c r="E32" s="276" t="s">
        <v>33</v>
      </c>
      <c r="F32" s="151">
        <v>173</v>
      </c>
      <c r="G32" s="151">
        <v>734</v>
      </c>
      <c r="H32" s="339">
        <f t="shared" si="0"/>
        <v>8.607468390031003E-05</v>
      </c>
      <c r="J32" s="246" t="s">
        <v>900</v>
      </c>
      <c r="K32" s="129">
        <v>4</v>
      </c>
      <c r="L32" s="130" t="s">
        <v>901</v>
      </c>
      <c r="M32" s="131" t="s">
        <v>33</v>
      </c>
      <c r="N32" s="132">
        <v>150</v>
      </c>
      <c r="O32" s="132">
        <v>434</v>
      </c>
      <c r="P32" s="340">
        <f t="shared" si="1"/>
        <v>4.7846117027371066E-05</v>
      </c>
    </row>
    <row r="33" spans="1:16" ht="15" customHeight="1">
      <c r="A33" s="116"/>
      <c r="B33" s="247" t="s">
        <v>85</v>
      </c>
      <c r="C33" s="118">
        <v>1</v>
      </c>
      <c r="D33" s="119" t="s">
        <v>86</v>
      </c>
      <c r="E33" s="120"/>
      <c r="F33" s="121">
        <v>0</v>
      </c>
      <c r="G33" s="121">
        <v>1022915</v>
      </c>
      <c r="H33" s="149">
        <f t="shared" si="0"/>
        <v>0.1199551570597897</v>
      </c>
      <c r="J33" s="246" t="s">
        <v>902</v>
      </c>
      <c r="K33" s="129">
        <v>4</v>
      </c>
      <c r="L33" s="130" t="s">
        <v>903</v>
      </c>
      <c r="M33" s="131" t="s">
        <v>16</v>
      </c>
      <c r="N33" s="132">
        <v>0</v>
      </c>
      <c r="O33" s="132">
        <v>528</v>
      </c>
      <c r="P33" s="340">
        <f t="shared" si="1"/>
        <v>5.8209100899658804E-05</v>
      </c>
    </row>
    <row r="34" spans="1:16" ht="15" customHeight="1">
      <c r="A34" s="116"/>
      <c r="B34" s="245" t="s">
        <v>89</v>
      </c>
      <c r="C34" s="253">
        <v>2</v>
      </c>
      <c r="D34" s="150" t="s">
        <v>90</v>
      </c>
      <c r="E34" s="276" t="s">
        <v>16</v>
      </c>
      <c r="F34" s="151">
        <v>0</v>
      </c>
      <c r="G34" s="151">
        <v>5672</v>
      </c>
      <c r="H34" s="339">
        <f t="shared" si="0"/>
        <v>0.0006651438788590714</v>
      </c>
      <c r="J34" s="245" t="s">
        <v>64</v>
      </c>
      <c r="K34" s="253">
        <v>2</v>
      </c>
      <c r="L34" s="150" t="s">
        <v>65</v>
      </c>
      <c r="M34" s="276" t="s">
        <v>16</v>
      </c>
      <c r="N34" s="151">
        <v>102</v>
      </c>
      <c r="O34" s="151">
        <v>251038</v>
      </c>
      <c r="P34" s="339">
        <f t="shared" si="1"/>
        <v>0.027675561120546494</v>
      </c>
    </row>
    <row r="35" spans="1:16" ht="15" customHeight="1">
      <c r="A35" s="116"/>
      <c r="B35" s="245" t="s">
        <v>91</v>
      </c>
      <c r="C35" s="253">
        <v>2</v>
      </c>
      <c r="D35" s="150" t="s">
        <v>92</v>
      </c>
      <c r="E35" s="276" t="s">
        <v>16</v>
      </c>
      <c r="F35" s="151">
        <v>298</v>
      </c>
      <c r="G35" s="151">
        <v>158776</v>
      </c>
      <c r="H35" s="339">
        <f t="shared" si="0"/>
        <v>0.018619337889585322</v>
      </c>
      <c r="J35" s="245" t="s">
        <v>66</v>
      </c>
      <c r="K35" s="253">
        <v>2</v>
      </c>
      <c r="L35" s="150" t="s">
        <v>67</v>
      </c>
      <c r="M35" s="276" t="s">
        <v>16</v>
      </c>
      <c r="N35" s="151">
        <v>37</v>
      </c>
      <c r="O35" s="151">
        <v>184931</v>
      </c>
      <c r="P35" s="339">
        <f t="shared" si="1"/>
        <v>0.020387627345596217</v>
      </c>
    </row>
    <row r="36" spans="1:16" ht="15" customHeight="1">
      <c r="A36" s="116"/>
      <c r="B36" s="246" t="s">
        <v>93</v>
      </c>
      <c r="C36" s="129">
        <v>3</v>
      </c>
      <c r="D36" s="130" t="s">
        <v>94</v>
      </c>
      <c r="E36" s="131" t="s">
        <v>16</v>
      </c>
      <c r="F36" s="132">
        <v>298</v>
      </c>
      <c r="G36" s="132">
        <v>158402</v>
      </c>
      <c r="H36" s="340">
        <f t="shared" si="0"/>
        <v>0.018575479671903147</v>
      </c>
      <c r="J36" s="246" t="s">
        <v>68</v>
      </c>
      <c r="K36" s="129">
        <v>3</v>
      </c>
      <c r="L36" s="130" t="s">
        <v>912</v>
      </c>
      <c r="M36" s="131" t="s">
        <v>33</v>
      </c>
      <c r="N36" s="132">
        <v>15516</v>
      </c>
      <c r="O36" s="132">
        <v>25811</v>
      </c>
      <c r="P36" s="340">
        <f t="shared" si="1"/>
        <v>0.002845521029017223</v>
      </c>
    </row>
    <row r="37" spans="1:16" ht="15" customHeight="1">
      <c r="A37" s="116"/>
      <c r="B37" s="245" t="s">
        <v>101</v>
      </c>
      <c r="C37" s="253">
        <v>2</v>
      </c>
      <c r="D37" s="150" t="s">
        <v>102</v>
      </c>
      <c r="E37" s="276" t="s">
        <v>16</v>
      </c>
      <c r="F37" s="151">
        <v>1</v>
      </c>
      <c r="G37" s="151">
        <v>472</v>
      </c>
      <c r="H37" s="339">
        <f t="shared" si="0"/>
        <v>5.53504779304446E-05</v>
      </c>
      <c r="J37" s="246" t="s">
        <v>913</v>
      </c>
      <c r="K37" s="129">
        <v>4</v>
      </c>
      <c r="L37" s="130" t="s">
        <v>914</v>
      </c>
      <c r="M37" s="131" t="s">
        <v>33</v>
      </c>
      <c r="N37" s="132">
        <v>6443</v>
      </c>
      <c r="O37" s="132">
        <v>8717</v>
      </c>
      <c r="P37" s="340">
        <f t="shared" si="1"/>
        <v>0.0009610013873907686</v>
      </c>
    </row>
    <row r="38" spans="1:16" ht="15" customHeight="1">
      <c r="A38" s="116"/>
      <c r="B38" s="245" t="s">
        <v>103</v>
      </c>
      <c r="C38" s="253">
        <v>2</v>
      </c>
      <c r="D38" s="150" t="s">
        <v>104</v>
      </c>
      <c r="E38" s="276" t="s">
        <v>16</v>
      </c>
      <c r="F38" s="151">
        <v>1</v>
      </c>
      <c r="G38" s="151">
        <v>5689</v>
      </c>
      <c r="H38" s="339">
        <f t="shared" si="0"/>
        <v>0.0006671374342082613</v>
      </c>
      <c r="J38" s="246" t="s">
        <v>917</v>
      </c>
      <c r="K38" s="129">
        <v>3</v>
      </c>
      <c r="L38" s="130" t="s">
        <v>918</v>
      </c>
      <c r="M38" s="131" t="s">
        <v>33</v>
      </c>
      <c r="N38" s="132">
        <v>450</v>
      </c>
      <c r="O38" s="132">
        <v>437</v>
      </c>
      <c r="P38" s="340">
        <f t="shared" si="1"/>
        <v>4.817685055521004E-05</v>
      </c>
    </row>
    <row r="39" spans="1:16" ht="15" customHeight="1">
      <c r="A39" s="116"/>
      <c r="B39" s="246" t="s">
        <v>105</v>
      </c>
      <c r="C39" s="129">
        <v>3</v>
      </c>
      <c r="D39" s="130" t="s">
        <v>106</v>
      </c>
      <c r="E39" s="131" t="s">
        <v>16</v>
      </c>
      <c r="F39" s="132">
        <v>1</v>
      </c>
      <c r="G39" s="132">
        <v>2256</v>
      </c>
      <c r="H39" s="340">
        <f t="shared" si="0"/>
        <v>0.00026455652163365044</v>
      </c>
      <c r="J39" s="249" t="s">
        <v>919</v>
      </c>
      <c r="K39" s="255">
        <v>4</v>
      </c>
      <c r="L39" s="156" t="s">
        <v>920</v>
      </c>
      <c r="M39" s="131" t="s">
        <v>33</v>
      </c>
      <c r="N39" s="132">
        <v>450</v>
      </c>
      <c r="O39" s="132">
        <v>437</v>
      </c>
      <c r="P39" s="340">
        <f t="shared" si="1"/>
        <v>4.817685055521004E-05</v>
      </c>
    </row>
    <row r="40" spans="1:16" ht="15" customHeight="1">
      <c r="A40" s="116"/>
      <c r="B40" s="246" t="s">
        <v>107</v>
      </c>
      <c r="C40" s="129">
        <v>4</v>
      </c>
      <c r="D40" s="130" t="s">
        <v>108</v>
      </c>
      <c r="E40" s="131" t="s">
        <v>33</v>
      </c>
      <c r="F40" s="132">
        <v>1431</v>
      </c>
      <c r="G40" s="132">
        <v>1167</v>
      </c>
      <c r="H40" s="340">
        <f t="shared" si="0"/>
        <v>0.00013685171132378992</v>
      </c>
      <c r="J40" s="246" t="s">
        <v>923</v>
      </c>
      <c r="K40" s="129">
        <v>3</v>
      </c>
      <c r="L40" s="130" t="s">
        <v>924</v>
      </c>
      <c r="M40" s="131" t="s">
        <v>16</v>
      </c>
      <c r="N40" s="132">
        <v>7</v>
      </c>
      <c r="O40" s="132">
        <v>23936</v>
      </c>
      <c r="P40" s="340">
        <f t="shared" si="1"/>
        <v>0.0026388125741178656</v>
      </c>
    </row>
    <row r="41" spans="1:16" ht="15" customHeight="1">
      <c r="A41" s="116"/>
      <c r="B41" s="245" t="s">
        <v>111</v>
      </c>
      <c r="C41" s="253">
        <v>2</v>
      </c>
      <c r="D41" s="150" t="s">
        <v>112</v>
      </c>
      <c r="E41" s="276" t="s">
        <v>16</v>
      </c>
      <c r="F41" s="151">
        <v>25</v>
      </c>
      <c r="G41" s="151">
        <v>97835</v>
      </c>
      <c r="H41" s="339">
        <f t="shared" si="0"/>
        <v>0.011472911034586964</v>
      </c>
      <c r="J41" s="246" t="s">
        <v>925</v>
      </c>
      <c r="K41" s="129">
        <v>4</v>
      </c>
      <c r="L41" s="130" t="s">
        <v>926</v>
      </c>
      <c r="M41" s="131" t="s">
        <v>33</v>
      </c>
      <c r="N41" s="132">
        <v>9505</v>
      </c>
      <c r="O41" s="132">
        <v>22600</v>
      </c>
      <c r="P41" s="340">
        <f t="shared" si="1"/>
        <v>0.0024915259097202445</v>
      </c>
    </row>
    <row r="42" spans="1:16" ht="15" customHeight="1">
      <c r="A42" s="116"/>
      <c r="B42" s="246" t="s">
        <v>113</v>
      </c>
      <c r="C42" s="129">
        <v>3</v>
      </c>
      <c r="D42" s="130" t="s">
        <v>114</v>
      </c>
      <c r="E42" s="131" t="s">
        <v>16</v>
      </c>
      <c r="F42" s="132">
        <v>12</v>
      </c>
      <c r="G42" s="132">
        <v>9691</v>
      </c>
      <c r="H42" s="340">
        <f t="shared" si="0"/>
        <v>0.0011364438169998699</v>
      </c>
      <c r="J42" s="246" t="s">
        <v>927</v>
      </c>
      <c r="K42" s="129">
        <v>4</v>
      </c>
      <c r="L42" s="130" t="s">
        <v>928</v>
      </c>
      <c r="M42" s="131" t="s">
        <v>33</v>
      </c>
      <c r="N42" s="132">
        <v>350</v>
      </c>
      <c r="O42" s="132">
        <v>730</v>
      </c>
      <c r="P42" s="340">
        <f t="shared" si="1"/>
        <v>8.047849177414949E-05</v>
      </c>
    </row>
    <row r="43" spans="1:16" ht="15" customHeight="1">
      <c r="A43" s="116"/>
      <c r="B43" s="246" t="s">
        <v>115</v>
      </c>
      <c r="C43" s="129">
        <v>2</v>
      </c>
      <c r="D43" s="130" t="s">
        <v>116</v>
      </c>
      <c r="E43" s="131" t="s">
        <v>16</v>
      </c>
      <c r="F43" s="132">
        <v>0</v>
      </c>
      <c r="G43" s="132">
        <v>600</v>
      </c>
      <c r="H43" s="340">
        <f t="shared" si="0"/>
        <v>7.036077703022618E-05</v>
      </c>
      <c r="J43" s="249" t="s">
        <v>929</v>
      </c>
      <c r="K43" s="255">
        <v>4</v>
      </c>
      <c r="L43" s="156" t="s">
        <v>930</v>
      </c>
      <c r="M43" s="131" t="s">
        <v>33</v>
      </c>
      <c r="N43" s="132">
        <v>102</v>
      </c>
      <c r="O43" s="132">
        <v>606</v>
      </c>
      <c r="P43" s="340">
        <f t="shared" si="1"/>
        <v>6.680817262347204E-05</v>
      </c>
    </row>
    <row r="44" spans="1:16" ht="15" customHeight="1">
      <c r="A44" s="116"/>
      <c r="B44" s="245" t="s">
        <v>119</v>
      </c>
      <c r="C44" s="253">
        <v>2</v>
      </c>
      <c r="D44" s="150" t="s">
        <v>120</v>
      </c>
      <c r="E44" s="276"/>
      <c r="F44" s="151">
        <v>0</v>
      </c>
      <c r="G44" s="151">
        <v>753871</v>
      </c>
      <c r="H44" s="339">
        <f t="shared" si="0"/>
        <v>0.0884049155675894</v>
      </c>
      <c r="J44" s="245" t="s">
        <v>70</v>
      </c>
      <c r="K44" s="253">
        <v>2</v>
      </c>
      <c r="L44" s="150" t="s">
        <v>71</v>
      </c>
      <c r="M44" s="276" t="s">
        <v>16</v>
      </c>
      <c r="N44" s="151">
        <v>44</v>
      </c>
      <c r="O44" s="151">
        <v>156075</v>
      </c>
      <c r="P44" s="339">
        <f t="shared" si="1"/>
        <v>0.01720641178582244</v>
      </c>
    </row>
    <row r="45" spans="1:16" ht="15" customHeight="1">
      <c r="A45" s="116"/>
      <c r="B45" s="246" t="s">
        <v>121</v>
      </c>
      <c r="C45" s="129">
        <v>3</v>
      </c>
      <c r="D45" s="130" t="s">
        <v>122</v>
      </c>
      <c r="E45" s="131" t="s">
        <v>16</v>
      </c>
      <c r="F45" s="132">
        <v>0</v>
      </c>
      <c r="G45" s="132">
        <v>798</v>
      </c>
      <c r="H45" s="340">
        <f t="shared" si="0"/>
        <v>9.357983345020083E-05</v>
      </c>
      <c r="J45" s="245" t="s">
        <v>74</v>
      </c>
      <c r="K45" s="253">
        <v>2</v>
      </c>
      <c r="L45" s="150" t="s">
        <v>75</v>
      </c>
      <c r="M45" s="276"/>
      <c r="N45" s="151">
        <v>0</v>
      </c>
      <c r="O45" s="151">
        <v>346963</v>
      </c>
      <c r="P45" s="339">
        <f t="shared" si="1"/>
        <v>0.03825076567319757</v>
      </c>
    </row>
    <row r="46" spans="1:16" ht="15" customHeight="1">
      <c r="A46" s="116"/>
      <c r="B46" s="247" t="s">
        <v>123</v>
      </c>
      <c r="C46" s="118">
        <v>1</v>
      </c>
      <c r="D46" s="119" t="s">
        <v>124</v>
      </c>
      <c r="E46" s="120"/>
      <c r="F46" s="121">
        <v>0</v>
      </c>
      <c r="G46" s="121">
        <v>134550</v>
      </c>
      <c r="H46" s="149">
        <f t="shared" si="0"/>
        <v>0.01577840424902822</v>
      </c>
      <c r="J46" s="247" t="s">
        <v>76</v>
      </c>
      <c r="K46" s="118">
        <v>1</v>
      </c>
      <c r="L46" s="119" t="s">
        <v>77</v>
      </c>
      <c r="M46" s="120"/>
      <c r="N46" s="121">
        <v>0</v>
      </c>
      <c r="O46" s="121">
        <v>175853</v>
      </c>
      <c r="P46" s="149">
        <f t="shared" si="1"/>
        <v>0.01938682769035549</v>
      </c>
    </row>
    <row r="47" spans="1:16" ht="15" customHeight="1">
      <c r="A47" s="116"/>
      <c r="B47" s="245" t="s">
        <v>129</v>
      </c>
      <c r="C47" s="253">
        <v>2</v>
      </c>
      <c r="D47" s="150" t="s">
        <v>130</v>
      </c>
      <c r="E47" s="276"/>
      <c r="F47" s="151">
        <v>0</v>
      </c>
      <c r="G47" s="151">
        <v>134550</v>
      </c>
      <c r="H47" s="339">
        <f t="shared" si="0"/>
        <v>0.01577840424902822</v>
      </c>
      <c r="J47" s="245" t="s">
        <v>78</v>
      </c>
      <c r="K47" s="253">
        <v>2</v>
      </c>
      <c r="L47" s="150" t="s">
        <v>79</v>
      </c>
      <c r="M47" s="276" t="s">
        <v>80</v>
      </c>
      <c r="N47" s="151">
        <v>165</v>
      </c>
      <c r="O47" s="151">
        <v>170578</v>
      </c>
      <c r="P47" s="339">
        <f t="shared" si="1"/>
        <v>0.0188052879039053</v>
      </c>
    </row>
    <row r="48" spans="1:16" ht="15" customHeight="1">
      <c r="A48" s="116"/>
      <c r="B48" s="246" t="s">
        <v>131</v>
      </c>
      <c r="C48" s="129">
        <v>3</v>
      </c>
      <c r="D48" s="130" t="s">
        <v>132</v>
      </c>
      <c r="E48" s="131"/>
      <c r="F48" s="132">
        <v>0</v>
      </c>
      <c r="G48" s="132">
        <v>130946</v>
      </c>
      <c r="H48" s="340">
        <f t="shared" si="0"/>
        <v>0.015355770514999997</v>
      </c>
      <c r="J48" s="246" t="s">
        <v>938</v>
      </c>
      <c r="K48" s="129">
        <v>3</v>
      </c>
      <c r="L48" s="130" t="s">
        <v>939</v>
      </c>
      <c r="M48" s="131" t="s">
        <v>940</v>
      </c>
      <c r="N48" s="132">
        <v>167430</v>
      </c>
      <c r="O48" s="132">
        <v>170184</v>
      </c>
      <c r="P48" s="340">
        <f t="shared" si="1"/>
        <v>0.01876185156724912</v>
      </c>
    </row>
    <row r="49" spans="1:16" ht="15" customHeight="1">
      <c r="A49" s="116"/>
      <c r="B49" s="246" t="s">
        <v>133</v>
      </c>
      <c r="C49" s="129">
        <v>4</v>
      </c>
      <c r="D49" s="130" t="s">
        <v>134</v>
      </c>
      <c r="E49" s="131" t="s">
        <v>80</v>
      </c>
      <c r="F49" s="132">
        <v>1</v>
      </c>
      <c r="G49" s="132">
        <v>829</v>
      </c>
      <c r="H49" s="340">
        <f t="shared" si="0"/>
        <v>9.721514026342918E-05</v>
      </c>
      <c r="J49" s="246" t="s">
        <v>941</v>
      </c>
      <c r="K49" s="129">
        <v>4</v>
      </c>
      <c r="L49" s="130" t="s">
        <v>942</v>
      </c>
      <c r="M49" s="131" t="s">
        <v>940</v>
      </c>
      <c r="N49" s="132">
        <v>1490</v>
      </c>
      <c r="O49" s="132">
        <v>7101</v>
      </c>
      <c r="P49" s="340">
        <f t="shared" si="1"/>
        <v>0.0007828462603948431</v>
      </c>
    </row>
    <row r="50" spans="1:16" ht="15" customHeight="1">
      <c r="A50" s="116"/>
      <c r="B50" s="246" t="s">
        <v>135</v>
      </c>
      <c r="C50" s="129">
        <v>4</v>
      </c>
      <c r="D50" s="130" t="s">
        <v>136</v>
      </c>
      <c r="E50" s="131" t="s">
        <v>80</v>
      </c>
      <c r="F50" s="132">
        <v>0</v>
      </c>
      <c r="G50" s="132">
        <v>502</v>
      </c>
      <c r="H50" s="340">
        <f t="shared" si="0"/>
        <v>5.8868516781955905E-05</v>
      </c>
      <c r="J50" s="246" t="s">
        <v>943</v>
      </c>
      <c r="K50" s="129">
        <v>5</v>
      </c>
      <c r="L50" s="130" t="s">
        <v>944</v>
      </c>
      <c r="M50" s="131" t="s">
        <v>940</v>
      </c>
      <c r="N50" s="132">
        <v>1256</v>
      </c>
      <c r="O50" s="132">
        <v>6311</v>
      </c>
      <c r="P50" s="340">
        <f t="shared" si="1"/>
        <v>0.0006957530980639142</v>
      </c>
    </row>
    <row r="51" spans="1:16" ht="15" customHeight="1">
      <c r="A51" s="116"/>
      <c r="B51" s="246" t="s">
        <v>139</v>
      </c>
      <c r="C51" s="129">
        <v>4</v>
      </c>
      <c r="D51" s="130" t="s">
        <v>140</v>
      </c>
      <c r="E51" s="131" t="s">
        <v>33</v>
      </c>
      <c r="F51" s="132">
        <v>88386</v>
      </c>
      <c r="G51" s="132">
        <v>112883</v>
      </c>
      <c r="H51" s="340">
        <f t="shared" si="0"/>
        <v>0.013237559322505036</v>
      </c>
      <c r="J51" s="246" t="s">
        <v>947</v>
      </c>
      <c r="K51" s="129">
        <v>4</v>
      </c>
      <c r="L51" s="130" t="s">
        <v>948</v>
      </c>
      <c r="M51" s="131" t="s">
        <v>940</v>
      </c>
      <c r="N51" s="132">
        <v>165526</v>
      </c>
      <c r="O51" s="132">
        <v>162767</v>
      </c>
      <c r="P51" s="340">
        <f t="shared" si="1"/>
        <v>0.017944168041921903</v>
      </c>
    </row>
    <row r="52" spans="1:16" ht="15" customHeight="1">
      <c r="A52" s="116"/>
      <c r="B52" s="247" t="s">
        <v>143</v>
      </c>
      <c r="C52" s="118">
        <v>1</v>
      </c>
      <c r="D52" s="119" t="s">
        <v>144</v>
      </c>
      <c r="E52" s="120" t="s">
        <v>16</v>
      </c>
      <c r="F52" s="121">
        <v>2</v>
      </c>
      <c r="G52" s="121">
        <v>15396</v>
      </c>
      <c r="H52" s="149">
        <f t="shared" si="0"/>
        <v>0.0018054575385956038</v>
      </c>
      <c r="J52" s="245" t="s">
        <v>81</v>
      </c>
      <c r="K52" s="253">
        <v>2</v>
      </c>
      <c r="L52" s="150" t="s">
        <v>82</v>
      </c>
      <c r="M52" s="276"/>
      <c r="N52" s="151">
        <v>0</v>
      </c>
      <c r="O52" s="151">
        <v>5275</v>
      </c>
      <c r="P52" s="339">
        <f t="shared" si="1"/>
        <v>0.0005815397864501898</v>
      </c>
    </row>
    <row r="53" spans="1:16" ht="15" customHeight="1">
      <c r="A53" s="116"/>
      <c r="B53" s="245" t="s">
        <v>145</v>
      </c>
      <c r="C53" s="253">
        <v>2</v>
      </c>
      <c r="D53" s="150" t="s">
        <v>146</v>
      </c>
      <c r="E53" s="276" t="s">
        <v>16</v>
      </c>
      <c r="F53" s="151">
        <v>0</v>
      </c>
      <c r="G53" s="151">
        <v>5085</v>
      </c>
      <c r="H53" s="339">
        <f t="shared" si="0"/>
        <v>0.0005963075853311669</v>
      </c>
      <c r="J53" s="246" t="s">
        <v>951</v>
      </c>
      <c r="K53" s="129">
        <v>3</v>
      </c>
      <c r="L53" s="130" t="s">
        <v>952</v>
      </c>
      <c r="M53" s="131"/>
      <c r="N53" s="132">
        <v>0</v>
      </c>
      <c r="O53" s="132">
        <v>5275</v>
      </c>
      <c r="P53" s="340">
        <f t="shared" si="1"/>
        <v>0.0005815397864501898</v>
      </c>
    </row>
    <row r="54" spans="1:16" ht="15" customHeight="1">
      <c r="A54" s="116"/>
      <c r="B54" s="245" t="s">
        <v>147</v>
      </c>
      <c r="C54" s="253">
        <v>2</v>
      </c>
      <c r="D54" s="150" t="s">
        <v>148</v>
      </c>
      <c r="E54" s="276" t="s">
        <v>16</v>
      </c>
      <c r="F54" s="151">
        <v>1</v>
      </c>
      <c r="G54" s="151">
        <v>5193</v>
      </c>
      <c r="H54" s="339">
        <f t="shared" si="0"/>
        <v>0.0006089725251966076</v>
      </c>
      <c r="J54" s="247" t="s">
        <v>85</v>
      </c>
      <c r="K54" s="118">
        <v>1</v>
      </c>
      <c r="L54" s="119" t="s">
        <v>86</v>
      </c>
      <c r="M54" s="120"/>
      <c r="N54" s="121">
        <v>0</v>
      </c>
      <c r="O54" s="121">
        <v>4280683</v>
      </c>
      <c r="P54" s="149">
        <f t="shared" si="1"/>
        <v>0.47192179671676926</v>
      </c>
    </row>
    <row r="55" spans="1:16" ht="15" customHeight="1">
      <c r="A55" s="116"/>
      <c r="B55" s="245" t="s">
        <v>149</v>
      </c>
      <c r="C55" s="253">
        <v>2</v>
      </c>
      <c r="D55" s="150" t="s">
        <v>150</v>
      </c>
      <c r="E55" s="276" t="s">
        <v>16</v>
      </c>
      <c r="F55" s="151">
        <v>1</v>
      </c>
      <c r="G55" s="151">
        <v>5118</v>
      </c>
      <c r="H55" s="339">
        <f t="shared" si="0"/>
        <v>0.0006001774280678294</v>
      </c>
      <c r="J55" s="245" t="s">
        <v>87</v>
      </c>
      <c r="K55" s="253">
        <v>2</v>
      </c>
      <c r="L55" s="150" t="s">
        <v>88</v>
      </c>
      <c r="M55" s="276" t="s">
        <v>16</v>
      </c>
      <c r="N55" s="151">
        <v>1</v>
      </c>
      <c r="O55" s="151">
        <v>31683</v>
      </c>
      <c r="P55" s="339">
        <f t="shared" si="1"/>
        <v>0.0034928767875073673</v>
      </c>
    </row>
    <row r="56" spans="1:16" ht="15" customHeight="1">
      <c r="A56" s="116"/>
      <c r="B56" s="247" t="s">
        <v>151</v>
      </c>
      <c r="C56" s="118">
        <v>1</v>
      </c>
      <c r="D56" s="119" t="s">
        <v>152</v>
      </c>
      <c r="E56" s="120"/>
      <c r="F56" s="121">
        <v>0</v>
      </c>
      <c r="G56" s="121">
        <v>59518263</v>
      </c>
      <c r="H56" s="149">
        <f t="shared" si="0"/>
        <v>6.979585386948934</v>
      </c>
      <c r="J56" s="246" t="s">
        <v>955</v>
      </c>
      <c r="K56" s="129">
        <v>3</v>
      </c>
      <c r="L56" s="130" t="s">
        <v>956</v>
      </c>
      <c r="M56" s="131" t="s">
        <v>33</v>
      </c>
      <c r="N56" s="132">
        <v>2585</v>
      </c>
      <c r="O56" s="132">
        <v>31683</v>
      </c>
      <c r="P56" s="340">
        <f t="shared" si="1"/>
        <v>0.0034928767875073673</v>
      </c>
    </row>
    <row r="57" spans="1:16" ht="15" customHeight="1">
      <c r="A57" s="116"/>
      <c r="B57" s="245" t="s">
        <v>153</v>
      </c>
      <c r="C57" s="253">
        <v>2</v>
      </c>
      <c r="D57" s="150" t="s">
        <v>154</v>
      </c>
      <c r="E57" s="276"/>
      <c r="F57" s="151">
        <v>0</v>
      </c>
      <c r="G57" s="151">
        <v>3746402</v>
      </c>
      <c r="H57" s="339">
        <f t="shared" si="0"/>
        <v>0.43933292631265575</v>
      </c>
      <c r="J57" s="245" t="s">
        <v>91</v>
      </c>
      <c r="K57" s="253">
        <v>2</v>
      </c>
      <c r="L57" s="150" t="s">
        <v>92</v>
      </c>
      <c r="M57" s="276" t="s">
        <v>16</v>
      </c>
      <c r="N57" s="151">
        <v>18</v>
      </c>
      <c r="O57" s="151">
        <v>24739</v>
      </c>
      <c r="P57" s="339">
        <f t="shared" si="1"/>
        <v>0.00272733891506943</v>
      </c>
    </row>
    <row r="58" spans="1:16" ht="15" customHeight="1">
      <c r="A58" s="116"/>
      <c r="B58" s="246" t="s">
        <v>155</v>
      </c>
      <c r="C58" s="129">
        <v>3</v>
      </c>
      <c r="D58" s="130" t="s">
        <v>156</v>
      </c>
      <c r="E58" s="131"/>
      <c r="F58" s="132">
        <v>0</v>
      </c>
      <c r="G58" s="132">
        <v>1946624</v>
      </c>
      <c r="H58" s="340">
        <f t="shared" si="0"/>
        <v>0.22827662870947835</v>
      </c>
      <c r="J58" s="249" t="s">
        <v>93</v>
      </c>
      <c r="K58" s="255">
        <v>3</v>
      </c>
      <c r="L58" s="156" t="s">
        <v>973</v>
      </c>
      <c r="M58" s="131" t="s">
        <v>16</v>
      </c>
      <c r="N58" s="132">
        <v>1</v>
      </c>
      <c r="O58" s="132">
        <v>1133</v>
      </c>
      <c r="P58" s="340">
        <f t="shared" si="1"/>
        <v>0.0001249070290138512</v>
      </c>
    </row>
    <row r="59" spans="1:16" ht="15" customHeight="1">
      <c r="A59" s="116"/>
      <c r="B59" s="246" t="s">
        <v>159</v>
      </c>
      <c r="C59" s="129">
        <v>4</v>
      </c>
      <c r="D59" s="130" t="s">
        <v>160</v>
      </c>
      <c r="E59" s="131" t="s">
        <v>16</v>
      </c>
      <c r="F59" s="132">
        <v>0</v>
      </c>
      <c r="G59" s="132">
        <v>998</v>
      </c>
      <c r="H59" s="340">
        <f t="shared" si="0"/>
        <v>0.00011703342579360956</v>
      </c>
      <c r="J59" s="246" t="s">
        <v>976</v>
      </c>
      <c r="K59" s="129">
        <v>3</v>
      </c>
      <c r="L59" s="130" t="s">
        <v>94</v>
      </c>
      <c r="M59" s="131" t="s">
        <v>16</v>
      </c>
      <c r="N59" s="132">
        <v>17</v>
      </c>
      <c r="O59" s="132">
        <v>23606</v>
      </c>
      <c r="P59" s="340">
        <f t="shared" si="1"/>
        <v>0.0026024318860555793</v>
      </c>
    </row>
    <row r="60" spans="1:16" ht="15" customHeight="1">
      <c r="A60" s="116"/>
      <c r="B60" s="246" t="s">
        <v>163</v>
      </c>
      <c r="C60" s="129">
        <v>3</v>
      </c>
      <c r="D60" s="130" t="s">
        <v>164</v>
      </c>
      <c r="E60" s="131" t="s">
        <v>16</v>
      </c>
      <c r="F60" s="132">
        <v>470</v>
      </c>
      <c r="G60" s="132">
        <v>1365219</v>
      </c>
      <c r="H60" s="340">
        <f t="shared" si="0"/>
        <v>0.1600964494273806</v>
      </c>
      <c r="J60" s="246" t="s">
        <v>979</v>
      </c>
      <c r="K60" s="129">
        <v>4</v>
      </c>
      <c r="L60" s="130" t="s">
        <v>980</v>
      </c>
      <c r="M60" s="131" t="s">
        <v>16</v>
      </c>
      <c r="N60" s="132">
        <v>17</v>
      </c>
      <c r="O60" s="132">
        <v>23606</v>
      </c>
      <c r="P60" s="340">
        <f t="shared" si="1"/>
        <v>0.0026024318860555793</v>
      </c>
    </row>
    <row r="61" spans="1:16" ht="15" customHeight="1">
      <c r="A61" s="116"/>
      <c r="B61" s="246" t="s">
        <v>165</v>
      </c>
      <c r="C61" s="129">
        <v>4</v>
      </c>
      <c r="D61" s="130" t="s">
        <v>166</v>
      </c>
      <c r="E61" s="131" t="s">
        <v>16</v>
      </c>
      <c r="F61" s="132">
        <v>1</v>
      </c>
      <c r="G61" s="132">
        <v>2370</v>
      </c>
      <c r="H61" s="340">
        <f t="shared" si="0"/>
        <v>0.00027792506926939344</v>
      </c>
      <c r="J61" s="249" t="s">
        <v>981</v>
      </c>
      <c r="K61" s="255">
        <v>5</v>
      </c>
      <c r="L61" s="156" t="s">
        <v>982</v>
      </c>
      <c r="M61" s="131" t="s">
        <v>16</v>
      </c>
      <c r="N61" s="132">
        <v>0</v>
      </c>
      <c r="O61" s="132">
        <v>534</v>
      </c>
      <c r="P61" s="340">
        <f t="shared" si="1"/>
        <v>5.887056795533675E-05</v>
      </c>
    </row>
    <row r="62" spans="1:16" ht="15" customHeight="1">
      <c r="A62" s="116"/>
      <c r="B62" s="246" t="s">
        <v>169</v>
      </c>
      <c r="C62" s="129">
        <v>4</v>
      </c>
      <c r="D62" s="130" t="s">
        <v>170</v>
      </c>
      <c r="E62" s="131" t="s">
        <v>16</v>
      </c>
      <c r="F62" s="132">
        <v>147</v>
      </c>
      <c r="G62" s="132">
        <v>256309</v>
      </c>
      <c r="H62" s="340">
        <f t="shared" si="0"/>
        <v>0.03005683399973374</v>
      </c>
      <c r="J62" s="246" t="s">
        <v>985</v>
      </c>
      <c r="K62" s="129">
        <v>5</v>
      </c>
      <c r="L62" s="130" t="s">
        <v>986</v>
      </c>
      <c r="M62" s="131" t="s">
        <v>16</v>
      </c>
      <c r="N62" s="132">
        <v>0</v>
      </c>
      <c r="O62" s="132">
        <v>2203</v>
      </c>
      <c r="P62" s="340">
        <f t="shared" si="1"/>
        <v>0.00024286865394308402</v>
      </c>
    </row>
    <row r="63" spans="1:16" ht="15" customHeight="1">
      <c r="A63" s="116"/>
      <c r="B63" s="245" t="s">
        <v>173</v>
      </c>
      <c r="C63" s="253">
        <v>2</v>
      </c>
      <c r="D63" s="150" t="s">
        <v>174</v>
      </c>
      <c r="E63" s="276" t="s">
        <v>16</v>
      </c>
      <c r="F63" s="151">
        <v>0</v>
      </c>
      <c r="G63" s="151">
        <v>204</v>
      </c>
      <c r="H63" s="339">
        <f t="shared" si="0"/>
        <v>2.3922664190276904E-05</v>
      </c>
      <c r="J63" s="245" t="s">
        <v>95</v>
      </c>
      <c r="K63" s="253">
        <v>2</v>
      </c>
      <c r="L63" s="150" t="s">
        <v>96</v>
      </c>
      <c r="M63" s="276"/>
      <c r="N63" s="151">
        <v>0</v>
      </c>
      <c r="O63" s="151">
        <v>40371</v>
      </c>
      <c r="P63" s="339">
        <f t="shared" si="1"/>
        <v>0.004450681084129026</v>
      </c>
    </row>
    <row r="64" spans="1:16" ht="15" customHeight="1">
      <c r="A64" s="116"/>
      <c r="B64" s="245" t="s">
        <v>175</v>
      </c>
      <c r="C64" s="253">
        <v>2</v>
      </c>
      <c r="D64" s="150" t="s">
        <v>176</v>
      </c>
      <c r="E64" s="276" t="s">
        <v>16</v>
      </c>
      <c r="F64" s="151">
        <v>385</v>
      </c>
      <c r="G64" s="151">
        <v>4492707</v>
      </c>
      <c r="H64" s="339">
        <f t="shared" si="0"/>
        <v>0.526850592481894</v>
      </c>
      <c r="J64" s="246" t="s">
        <v>97</v>
      </c>
      <c r="K64" s="129">
        <v>3</v>
      </c>
      <c r="L64" s="130" t="s">
        <v>98</v>
      </c>
      <c r="M64" s="131"/>
      <c r="N64" s="132">
        <v>0</v>
      </c>
      <c r="O64" s="132">
        <v>40371</v>
      </c>
      <c r="P64" s="340">
        <f t="shared" si="1"/>
        <v>0.004450681084129026</v>
      </c>
    </row>
    <row r="65" spans="1:16" ht="15" customHeight="1">
      <c r="A65" s="116"/>
      <c r="B65" s="246" t="s">
        <v>177</v>
      </c>
      <c r="C65" s="129">
        <v>3</v>
      </c>
      <c r="D65" s="130" t="s">
        <v>178</v>
      </c>
      <c r="E65" s="131" t="s">
        <v>16</v>
      </c>
      <c r="F65" s="132">
        <v>2</v>
      </c>
      <c r="G65" s="132">
        <v>21194</v>
      </c>
      <c r="H65" s="340">
        <f t="shared" si="0"/>
        <v>0.0024853771806310227</v>
      </c>
      <c r="J65" s="246" t="s">
        <v>1001</v>
      </c>
      <c r="K65" s="129">
        <v>4</v>
      </c>
      <c r="L65" s="130" t="s">
        <v>100</v>
      </c>
      <c r="M65" s="131"/>
      <c r="N65" s="132">
        <v>0</v>
      </c>
      <c r="O65" s="132">
        <v>40371</v>
      </c>
      <c r="P65" s="340">
        <f t="shared" si="1"/>
        <v>0.004450681084129026</v>
      </c>
    </row>
    <row r="66" spans="1:16" ht="15" customHeight="1">
      <c r="A66" s="116"/>
      <c r="B66" s="246" t="s">
        <v>179</v>
      </c>
      <c r="C66" s="129">
        <v>3</v>
      </c>
      <c r="D66" s="130" t="s">
        <v>180</v>
      </c>
      <c r="E66" s="131" t="s">
        <v>16</v>
      </c>
      <c r="F66" s="132">
        <v>278</v>
      </c>
      <c r="G66" s="132">
        <v>3835234</v>
      </c>
      <c r="H66" s="340">
        <f t="shared" si="0"/>
        <v>0.44975007388790417</v>
      </c>
      <c r="J66" s="246" t="s">
        <v>101</v>
      </c>
      <c r="K66" s="129">
        <v>2</v>
      </c>
      <c r="L66" s="130" t="s">
        <v>102</v>
      </c>
      <c r="M66" s="131" t="s">
        <v>16</v>
      </c>
      <c r="N66" s="132">
        <v>2</v>
      </c>
      <c r="O66" s="132">
        <v>1259</v>
      </c>
      <c r="P66" s="340">
        <f t="shared" si="1"/>
        <v>0.00013879783718308796</v>
      </c>
    </row>
    <row r="67" spans="1:16" ht="15" customHeight="1">
      <c r="A67" s="116"/>
      <c r="B67" s="245" t="s">
        <v>181</v>
      </c>
      <c r="C67" s="253">
        <v>2</v>
      </c>
      <c r="D67" s="150" t="s">
        <v>182</v>
      </c>
      <c r="E67" s="276" t="s">
        <v>33</v>
      </c>
      <c r="F67" s="151">
        <v>350599</v>
      </c>
      <c r="G67" s="151">
        <v>21087152</v>
      </c>
      <c r="H67" s="339">
        <f t="shared" si="0"/>
        <v>2.47284733345748</v>
      </c>
      <c r="J67" s="246" t="s">
        <v>1008</v>
      </c>
      <c r="K67" s="129">
        <v>3</v>
      </c>
      <c r="L67" s="130" t="s">
        <v>1009</v>
      </c>
      <c r="M67" s="131" t="s">
        <v>16</v>
      </c>
      <c r="N67" s="132">
        <v>2</v>
      </c>
      <c r="O67" s="132">
        <v>1259</v>
      </c>
      <c r="P67" s="340">
        <f t="shared" si="1"/>
        <v>0.00013879783718308796</v>
      </c>
    </row>
    <row r="68" spans="1:16" ht="15" customHeight="1">
      <c r="A68" s="116"/>
      <c r="B68" s="246" t="s">
        <v>183</v>
      </c>
      <c r="C68" s="129">
        <v>3</v>
      </c>
      <c r="D68" s="130" t="s">
        <v>184</v>
      </c>
      <c r="E68" s="131" t="s">
        <v>33</v>
      </c>
      <c r="F68" s="132">
        <v>60</v>
      </c>
      <c r="G68" s="132">
        <v>2723</v>
      </c>
      <c r="H68" s="340">
        <f t="shared" si="0"/>
        <v>0.0003193206597555098</v>
      </c>
      <c r="J68" s="246" t="s">
        <v>1012</v>
      </c>
      <c r="K68" s="129">
        <v>4</v>
      </c>
      <c r="L68" s="130" t="s">
        <v>1013</v>
      </c>
      <c r="M68" s="131" t="s">
        <v>16</v>
      </c>
      <c r="N68" s="132">
        <v>2</v>
      </c>
      <c r="O68" s="132">
        <v>1013</v>
      </c>
      <c r="P68" s="340">
        <f t="shared" si="1"/>
        <v>0.00011167768790029236</v>
      </c>
    </row>
    <row r="69" spans="1:16" ht="15" customHeight="1">
      <c r="A69" s="116"/>
      <c r="B69" s="246" t="s">
        <v>185</v>
      </c>
      <c r="C69" s="129">
        <v>3</v>
      </c>
      <c r="D69" s="130" t="s">
        <v>186</v>
      </c>
      <c r="E69" s="131" t="s">
        <v>33</v>
      </c>
      <c r="F69" s="132">
        <v>391</v>
      </c>
      <c r="G69" s="132">
        <v>6955</v>
      </c>
      <c r="H69" s="340">
        <f t="shared" si="0"/>
        <v>0.0008155986737420385</v>
      </c>
      <c r="J69" s="245" t="s">
        <v>103</v>
      </c>
      <c r="K69" s="253">
        <v>2</v>
      </c>
      <c r="L69" s="150" t="s">
        <v>104</v>
      </c>
      <c r="M69" s="276" t="s">
        <v>16</v>
      </c>
      <c r="N69" s="151">
        <v>34</v>
      </c>
      <c r="O69" s="151">
        <v>64831</v>
      </c>
      <c r="P69" s="339">
        <f t="shared" si="1"/>
        <v>0.007147261781109433</v>
      </c>
    </row>
    <row r="70" spans="1:16" ht="15" customHeight="1">
      <c r="A70" s="116"/>
      <c r="B70" s="246" t="s">
        <v>187</v>
      </c>
      <c r="C70" s="129">
        <v>3</v>
      </c>
      <c r="D70" s="130" t="s">
        <v>188</v>
      </c>
      <c r="E70" s="131" t="s">
        <v>33</v>
      </c>
      <c r="F70" s="132">
        <v>65173</v>
      </c>
      <c r="G70" s="132">
        <v>13796942</v>
      </c>
      <c r="H70" s="340">
        <f t="shared" si="0"/>
        <v>1.6179392662682714</v>
      </c>
      <c r="J70" s="246" t="s">
        <v>1014</v>
      </c>
      <c r="K70" s="129">
        <v>3</v>
      </c>
      <c r="L70" s="130" t="s">
        <v>1015</v>
      </c>
      <c r="M70" s="131" t="s">
        <v>33</v>
      </c>
      <c r="N70" s="132">
        <v>500</v>
      </c>
      <c r="O70" s="132">
        <v>1952</v>
      </c>
      <c r="P70" s="340">
        <f t="shared" si="1"/>
        <v>0.00021519728211389014</v>
      </c>
    </row>
    <row r="71" spans="1:16" ht="15" customHeight="1">
      <c r="A71" s="116"/>
      <c r="B71" s="246" t="s">
        <v>189</v>
      </c>
      <c r="C71" s="129">
        <v>3</v>
      </c>
      <c r="D71" s="130" t="s">
        <v>190</v>
      </c>
      <c r="E71" s="131" t="s">
        <v>33</v>
      </c>
      <c r="F71" s="132">
        <v>64625</v>
      </c>
      <c r="G71" s="132">
        <v>3993504</v>
      </c>
      <c r="H71" s="340">
        <f t="shared" si="0"/>
        <v>0.4683100741888606</v>
      </c>
      <c r="J71" s="246" t="s">
        <v>1016</v>
      </c>
      <c r="K71" s="129">
        <v>3</v>
      </c>
      <c r="L71" s="130" t="s">
        <v>1017</v>
      </c>
      <c r="M71" s="131" t="s">
        <v>16</v>
      </c>
      <c r="N71" s="132">
        <v>2</v>
      </c>
      <c r="O71" s="132">
        <v>2686</v>
      </c>
      <c r="P71" s="340">
        <f t="shared" si="1"/>
        <v>0.00029611675192515823</v>
      </c>
    </row>
    <row r="72" spans="1:16" ht="15" customHeight="1">
      <c r="A72" s="116"/>
      <c r="B72" s="245" t="s">
        <v>191</v>
      </c>
      <c r="C72" s="253">
        <v>2</v>
      </c>
      <c r="D72" s="150" t="s">
        <v>192</v>
      </c>
      <c r="E72" s="276" t="s">
        <v>16</v>
      </c>
      <c r="F72" s="151">
        <v>305</v>
      </c>
      <c r="G72" s="151">
        <v>951521</v>
      </c>
      <c r="H72" s="339">
        <f t="shared" si="0"/>
        <v>0.11158292820096308</v>
      </c>
      <c r="J72" s="246" t="s">
        <v>1018</v>
      </c>
      <c r="K72" s="129">
        <v>4</v>
      </c>
      <c r="L72" s="130" t="s">
        <v>1019</v>
      </c>
      <c r="M72" s="131" t="s">
        <v>16</v>
      </c>
      <c r="N72" s="132">
        <v>2</v>
      </c>
      <c r="O72" s="132">
        <v>1077</v>
      </c>
      <c r="P72" s="340">
        <f t="shared" si="1"/>
        <v>0.0001187333364941904</v>
      </c>
    </row>
    <row r="73" spans="1:16" ht="15" customHeight="1">
      <c r="A73" s="116"/>
      <c r="B73" s="246" t="s">
        <v>193</v>
      </c>
      <c r="C73" s="129">
        <v>3</v>
      </c>
      <c r="D73" s="130" t="s">
        <v>194</v>
      </c>
      <c r="E73" s="131" t="s">
        <v>16</v>
      </c>
      <c r="F73" s="132">
        <v>103</v>
      </c>
      <c r="G73" s="132">
        <v>716040</v>
      </c>
      <c r="H73" s="340">
        <f aca="true" t="shared" si="2" ref="H73:H136">G73/852747831*100</f>
        <v>0.08396855130787194</v>
      </c>
      <c r="J73" s="246" t="s">
        <v>105</v>
      </c>
      <c r="K73" s="129">
        <v>3</v>
      </c>
      <c r="L73" s="130" t="s">
        <v>1020</v>
      </c>
      <c r="M73" s="131" t="s">
        <v>16</v>
      </c>
      <c r="N73" s="132">
        <v>0</v>
      </c>
      <c r="O73" s="132">
        <v>6873</v>
      </c>
      <c r="P73" s="340">
        <f aca="true" t="shared" si="3" ref="P73:P136">O73/907074653*100</f>
        <v>0.0007577105122790814</v>
      </c>
    </row>
    <row r="74" spans="1:16" ht="15" customHeight="1">
      <c r="A74" s="116"/>
      <c r="B74" s="246" t="s">
        <v>195</v>
      </c>
      <c r="C74" s="129">
        <v>3</v>
      </c>
      <c r="D74" s="130" t="s">
        <v>196</v>
      </c>
      <c r="E74" s="131" t="s">
        <v>16</v>
      </c>
      <c r="F74" s="132">
        <v>153</v>
      </c>
      <c r="G74" s="132">
        <v>139226</v>
      </c>
      <c r="H74" s="340">
        <f t="shared" si="2"/>
        <v>0.016326749238017118</v>
      </c>
      <c r="J74" s="246" t="s">
        <v>1021</v>
      </c>
      <c r="K74" s="129">
        <v>3</v>
      </c>
      <c r="L74" s="130" t="s">
        <v>1022</v>
      </c>
      <c r="M74" s="131" t="s">
        <v>16</v>
      </c>
      <c r="N74" s="132">
        <v>2</v>
      </c>
      <c r="O74" s="132">
        <v>8038</v>
      </c>
      <c r="P74" s="340">
        <f t="shared" si="3"/>
        <v>0.0008861453655898816</v>
      </c>
    </row>
    <row r="75" spans="1:16" ht="15" customHeight="1">
      <c r="A75" s="116"/>
      <c r="B75" s="245" t="s">
        <v>197</v>
      </c>
      <c r="C75" s="253">
        <v>2</v>
      </c>
      <c r="D75" s="150" t="s">
        <v>198</v>
      </c>
      <c r="E75" s="276" t="s">
        <v>16</v>
      </c>
      <c r="F75" s="151">
        <v>2</v>
      </c>
      <c r="G75" s="151">
        <v>14063</v>
      </c>
      <c r="H75" s="339">
        <f t="shared" si="2"/>
        <v>0.0016491393456267846</v>
      </c>
      <c r="J75" s="246" t="s">
        <v>1023</v>
      </c>
      <c r="K75" s="129">
        <v>3</v>
      </c>
      <c r="L75" s="130" t="s">
        <v>1024</v>
      </c>
      <c r="M75" s="131" t="s">
        <v>16</v>
      </c>
      <c r="N75" s="132">
        <v>1</v>
      </c>
      <c r="O75" s="132">
        <v>631</v>
      </c>
      <c r="P75" s="340">
        <f t="shared" si="3"/>
        <v>6.956428535546346E-05</v>
      </c>
    </row>
    <row r="76" spans="1:16" ht="15" customHeight="1">
      <c r="A76" s="116"/>
      <c r="B76" s="245" t="s">
        <v>207</v>
      </c>
      <c r="C76" s="253">
        <v>2</v>
      </c>
      <c r="D76" s="150" t="s">
        <v>208</v>
      </c>
      <c r="E76" s="276" t="s">
        <v>16</v>
      </c>
      <c r="F76" s="151">
        <v>3775</v>
      </c>
      <c r="G76" s="151">
        <v>17597930</v>
      </c>
      <c r="H76" s="339">
        <f t="shared" si="2"/>
        <v>2.0636733815392136</v>
      </c>
      <c r="J76" s="246" t="s">
        <v>1031</v>
      </c>
      <c r="K76" s="129">
        <v>3</v>
      </c>
      <c r="L76" s="130" t="s">
        <v>1032</v>
      </c>
      <c r="M76" s="131" t="s">
        <v>16</v>
      </c>
      <c r="N76" s="132">
        <v>1</v>
      </c>
      <c r="O76" s="132">
        <v>660</v>
      </c>
      <c r="P76" s="340">
        <f t="shared" si="3"/>
        <v>7.276137612457351E-05</v>
      </c>
    </row>
    <row r="77" spans="1:16" ht="15" customHeight="1">
      <c r="A77" s="116"/>
      <c r="B77" s="246" t="s">
        <v>209</v>
      </c>
      <c r="C77" s="129">
        <v>3</v>
      </c>
      <c r="D77" s="130" t="s">
        <v>210</v>
      </c>
      <c r="E77" s="131" t="s">
        <v>16</v>
      </c>
      <c r="F77" s="132">
        <v>1</v>
      </c>
      <c r="G77" s="132">
        <v>1678</v>
      </c>
      <c r="H77" s="340">
        <f t="shared" si="2"/>
        <v>0.00019677563976119926</v>
      </c>
      <c r="J77" s="246" t="s">
        <v>1033</v>
      </c>
      <c r="K77" s="129">
        <v>4</v>
      </c>
      <c r="L77" s="130" t="s">
        <v>1034</v>
      </c>
      <c r="M77" s="131" t="s">
        <v>16</v>
      </c>
      <c r="N77" s="132">
        <v>0</v>
      </c>
      <c r="O77" s="132">
        <v>396</v>
      </c>
      <c r="P77" s="340">
        <f t="shared" si="3"/>
        <v>4.365682567474411E-05</v>
      </c>
    </row>
    <row r="78" spans="1:16" ht="15" customHeight="1">
      <c r="A78" s="116"/>
      <c r="B78" s="246" t="s">
        <v>211</v>
      </c>
      <c r="C78" s="129">
        <v>3</v>
      </c>
      <c r="D78" s="130" t="s">
        <v>212</v>
      </c>
      <c r="E78" s="131" t="s">
        <v>16</v>
      </c>
      <c r="F78" s="132">
        <v>640</v>
      </c>
      <c r="G78" s="132">
        <v>4721149</v>
      </c>
      <c r="H78" s="340">
        <f t="shared" si="2"/>
        <v>0.5536395201924589</v>
      </c>
      <c r="J78" s="245" t="s">
        <v>111</v>
      </c>
      <c r="K78" s="253">
        <v>2</v>
      </c>
      <c r="L78" s="150" t="s">
        <v>112</v>
      </c>
      <c r="M78" s="276" t="s">
        <v>16</v>
      </c>
      <c r="N78" s="151">
        <v>68</v>
      </c>
      <c r="O78" s="151">
        <v>78570</v>
      </c>
      <c r="P78" s="339">
        <f t="shared" si="3"/>
        <v>0.008661911094102638</v>
      </c>
    </row>
    <row r="79" spans="1:16" ht="15" customHeight="1">
      <c r="A79" s="116"/>
      <c r="B79" s="246" t="s">
        <v>213</v>
      </c>
      <c r="C79" s="129">
        <v>4</v>
      </c>
      <c r="D79" s="130" t="s">
        <v>214</v>
      </c>
      <c r="E79" s="131" t="s">
        <v>16</v>
      </c>
      <c r="F79" s="132">
        <v>23</v>
      </c>
      <c r="G79" s="132">
        <v>10195</v>
      </c>
      <c r="H79" s="340">
        <f t="shared" si="2"/>
        <v>0.0011955468697052599</v>
      </c>
      <c r="J79" s="246" t="s">
        <v>1035</v>
      </c>
      <c r="K79" s="129">
        <v>3</v>
      </c>
      <c r="L79" s="130" t="s">
        <v>1036</v>
      </c>
      <c r="M79" s="131" t="s">
        <v>16</v>
      </c>
      <c r="N79" s="132">
        <v>68</v>
      </c>
      <c r="O79" s="132">
        <v>78570</v>
      </c>
      <c r="P79" s="340">
        <f t="shared" si="3"/>
        <v>0.008661911094102638</v>
      </c>
    </row>
    <row r="80" spans="1:16" ht="15" customHeight="1">
      <c r="A80" s="116"/>
      <c r="B80" s="246" t="s">
        <v>215</v>
      </c>
      <c r="C80" s="129">
        <v>4</v>
      </c>
      <c r="D80" s="130" t="s">
        <v>216</v>
      </c>
      <c r="E80" s="131" t="s">
        <v>16</v>
      </c>
      <c r="F80" s="132">
        <v>615</v>
      </c>
      <c r="G80" s="132">
        <v>4710954</v>
      </c>
      <c r="H80" s="340">
        <f t="shared" si="2"/>
        <v>0.5524439733227536</v>
      </c>
      <c r="J80" s="246" t="s">
        <v>1037</v>
      </c>
      <c r="K80" s="129">
        <v>4</v>
      </c>
      <c r="L80" s="130" t="s">
        <v>1038</v>
      </c>
      <c r="M80" s="131" t="s">
        <v>16</v>
      </c>
      <c r="N80" s="132">
        <v>21</v>
      </c>
      <c r="O80" s="132">
        <v>3782</v>
      </c>
      <c r="P80" s="340">
        <f t="shared" si="3"/>
        <v>0.00041694473409566217</v>
      </c>
    </row>
    <row r="81" spans="1:16" ht="15" customHeight="1">
      <c r="A81" s="116"/>
      <c r="B81" s="246" t="s">
        <v>217</v>
      </c>
      <c r="C81" s="129">
        <v>3</v>
      </c>
      <c r="D81" s="130" t="s">
        <v>218</v>
      </c>
      <c r="E81" s="131" t="s">
        <v>16</v>
      </c>
      <c r="F81" s="132">
        <v>109</v>
      </c>
      <c r="G81" s="132">
        <v>140735</v>
      </c>
      <c r="H81" s="340">
        <f t="shared" si="2"/>
        <v>0.01650370659224814</v>
      </c>
      <c r="J81" s="246" t="s">
        <v>1041</v>
      </c>
      <c r="K81" s="129">
        <v>5</v>
      </c>
      <c r="L81" s="130" t="s">
        <v>1042</v>
      </c>
      <c r="M81" s="131" t="s">
        <v>16</v>
      </c>
      <c r="N81" s="132">
        <v>21</v>
      </c>
      <c r="O81" s="132">
        <v>3050</v>
      </c>
      <c r="P81" s="340">
        <f t="shared" si="3"/>
        <v>0.00033624575330295337</v>
      </c>
    </row>
    <row r="82" spans="1:16" ht="15" customHeight="1">
      <c r="A82" s="116"/>
      <c r="B82" s="246" t="s">
        <v>219</v>
      </c>
      <c r="C82" s="129">
        <v>3</v>
      </c>
      <c r="D82" s="130" t="s">
        <v>220</v>
      </c>
      <c r="E82" s="131" t="s">
        <v>33</v>
      </c>
      <c r="F82" s="132">
        <v>2450</v>
      </c>
      <c r="G82" s="132">
        <v>6235</v>
      </c>
      <c r="H82" s="340">
        <f t="shared" si="2"/>
        <v>0.0007311657413057671</v>
      </c>
      <c r="J82" s="246" t="s">
        <v>1043</v>
      </c>
      <c r="K82" s="129">
        <v>4</v>
      </c>
      <c r="L82" s="130" t="s">
        <v>1044</v>
      </c>
      <c r="M82" s="131" t="s">
        <v>347</v>
      </c>
      <c r="N82" s="132">
        <v>352460</v>
      </c>
      <c r="O82" s="132">
        <v>53811</v>
      </c>
      <c r="P82" s="340">
        <f t="shared" si="3"/>
        <v>0.005932367288847613</v>
      </c>
    </row>
    <row r="83" spans="1:16" ht="15" customHeight="1">
      <c r="A83" s="116"/>
      <c r="B83" s="245" t="s">
        <v>221</v>
      </c>
      <c r="C83" s="253">
        <v>2</v>
      </c>
      <c r="D83" s="150" t="s">
        <v>222</v>
      </c>
      <c r="E83" s="276" t="s">
        <v>16</v>
      </c>
      <c r="F83" s="151">
        <v>1171</v>
      </c>
      <c r="G83" s="151">
        <v>11628284</v>
      </c>
      <c r="H83" s="339">
        <f t="shared" si="2"/>
        <v>1.3636251629469112</v>
      </c>
      <c r="J83" s="246" t="s">
        <v>1045</v>
      </c>
      <c r="K83" s="129">
        <v>4</v>
      </c>
      <c r="L83" s="130" t="s">
        <v>1046</v>
      </c>
      <c r="M83" s="131" t="s">
        <v>16</v>
      </c>
      <c r="N83" s="132">
        <v>3</v>
      </c>
      <c r="O83" s="132">
        <v>3102</v>
      </c>
      <c r="P83" s="340">
        <f t="shared" si="3"/>
        <v>0.0003419784677854955</v>
      </c>
    </row>
    <row r="84" spans="1:16" ht="15" customHeight="1">
      <c r="A84" s="116"/>
      <c r="B84" s="247" t="s">
        <v>223</v>
      </c>
      <c r="C84" s="118">
        <v>1</v>
      </c>
      <c r="D84" s="119" t="s">
        <v>224</v>
      </c>
      <c r="E84" s="120"/>
      <c r="F84" s="121">
        <v>0</v>
      </c>
      <c r="G84" s="121">
        <v>71971830</v>
      </c>
      <c r="H84" s="149">
        <f t="shared" si="2"/>
        <v>8.439989805145572</v>
      </c>
      <c r="J84" s="246" t="s">
        <v>1047</v>
      </c>
      <c r="K84" s="129">
        <v>4</v>
      </c>
      <c r="L84" s="130" t="s">
        <v>1048</v>
      </c>
      <c r="M84" s="131" t="s">
        <v>16</v>
      </c>
      <c r="N84" s="132">
        <v>0</v>
      </c>
      <c r="O84" s="132">
        <v>208</v>
      </c>
      <c r="P84" s="340">
        <f t="shared" si="3"/>
        <v>2.293085793016862E-05</v>
      </c>
    </row>
    <row r="85" spans="1:16" ht="15" customHeight="1">
      <c r="A85" s="116"/>
      <c r="B85" s="245" t="s">
        <v>225</v>
      </c>
      <c r="C85" s="253">
        <v>2</v>
      </c>
      <c r="D85" s="150" t="s">
        <v>226</v>
      </c>
      <c r="E85" s="276" t="s">
        <v>16</v>
      </c>
      <c r="F85" s="151">
        <v>0</v>
      </c>
      <c r="G85" s="151">
        <v>21580</v>
      </c>
      <c r="H85" s="339">
        <f t="shared" si="2"/>
        <v>0.002530642613853802</v>
      </c>
      <c r="J85" s="245" t="s">
        <v>115</v>
      </c>
      <c r="K85" s="253">
        <v>2</v>
      </c>
      <c r="L85" s="150" t="s">
        <v>116</v>
      </c>
      <c r="M85" s="276" t="s">
        <v>16</v>
      </c>
      <c r="N85" s="151">
        <v>13</v>
      </c>
      <c r="O85" s="151">
        <v>178628</v>
      </c>
      <c r="P85" s="339">
        <f t="shared" si="3"/>
        <v>0.01969275620360654</v>
      </c>
    </row>
    <row r="86" spans="1:16" ht="15" customHeight="1">
      <c r="A86" s="116"/>
      <c r="B86" s="245" t="s">
        <v>227</v>
      </c>
      <c r="C86" s="253">
        <v>2</v>
      </c>
      <c r="D86" s="150" t="s">
        <v>228</v>
      </c>
      <c r="E86" s="276" t="s">
        <v>16</v>
      </c>
      <c r="F86" s="151">
        <v>578</v>
      </c>
      <c r="G86" s="151">
        <v>3351578</v>
      </c>
      <c r="H86" s="339">
        <f t="shared" si="2"/>
        <v>0.39303272059568567</v>
      </c>
      <c r="J86" s="249" t="s">
        <v>117</v>
      </c>
      <c r="K86" s="255">
        <v>3</v>
      </c>
      <c r="L86" s="156" t="s">
        <v>1053</v>
      </c>
      <c r="M86" s="131" t="s">
        <v>16</v>
      </c>
      <c r="N86" s="132">
        <v>0</v>
      </c>
      <c r="O86" s="132">
        <v>432</v>
      </c>
      <c r="P86" s="340">
        <f t="shared" si="3"/>
        <v>4.7625628008811755E-05</v>
      </c>
    </row>
    <row r="87" spans="1:16" ht="15" customHeight="1">
      <c r="A87" s="116"/>
      <c r="B87" s="246" t="s">
        <v>229</v>
      </c>
      <c r="C87" s="129">
        <v>3</v>
      </c>
      <c r="D87" s="130" t="s">
        <v>230</v>
      </c>
      <c r="E87" s="131" t="s">
        <v>16</v>
      </c>
      <c r="F87" s="132">
        <v>224</v>
      </c>
      <c r="G87" s="132">
        <v>538703</v>
      </c>
      <c r="H87" s="340">
        <f t="shared" si="2"/>
        <v>0.06317260278085655</v>
      </c>
      <c r="J87" s="246" t="s">
        <v>1056</v>
      </c>
      <c r="K87" s="129">
        <v>3</v>
      </c>
      <c r="L87" s="130" t="s">
        <v>1057</v>
      </c>
      <c r="M87" s="131" t="s">
        <v>16</v>
      </c>
      <c r="N87" s="132">
        <v>0</v>
      </c>
      <c r="O87" s="132">
        <v>610</v>
      </c>
      <c r="P87" s="340">
        <f t="shared" si="3"/>
        <v>6.724915066059067E-05</v>
      </c>
    </row>
    <row r="88" spans="1:16" ht="15" customHeight="1">
      <c r="A88" s="116"/>
      <c r="B88" s="246" t="s">
        <v>231</v>
      </c>
      <c r="C88" s="129">
        <v>3</v>
      </c>
      <c r="D88" s="130" t="s">
        <v>232</v>
      </c>
      <c r="E88" s="131" t="s">
        <v>33</v>
      </c>
      <c r="F88" s="132">
        <v>112470</v>
      </c>
      <c r="G88" s="132">
        <v>100787</v>
      </c>
      <c r="H88" s="340">
        <f t="shared" si="2"/>
        <v>0.011819086057575678</v>
      </c>
      <c r="J88" s="246" t="s">
        <v>1068</v>
      </c>
      <c r="K88" s="129">
        <v>3</v>
      </c>
      <c r="L88" s="130" t="s">
        <v>1069</v>
      </c>
      <c r="M88" s="131" t="s">
        <v>16</v>
      </c>
      <c r="N88" s="132">
        <v>11</v>
      </c>
      <c r="O88" s="132">
        <v>37923</v>
      </c>
      <c r="P88" s="340">
        <f t="shared" si="3"/>
        <v>0.004180802525412426</v>
      </c>
    </row>
    <row r="89" spans="1:16" ht="15" customHeight="1">
      <c r="A89" s="116"/>
      <c r="B89" s="246" t="s">
        <v>233</v>
      </c>
      <c r="C89" s="129">
        <v>4</v>
      </c>
      <c r="D89" s="130" t="s">
        <v>234</v>
      </c>
      <c r="E89" s="131" t="s">
        <v>33</v>
      </c>
      <c r="F89" s="132">
        <v>108163</v>
      </c>
      <c r="G89" s="132">
        <v>91445</v>
      </c>
      <c r="H89" s="340">
        <f t="shared" si="2"/>
        <v>0.010723568759215056</v>
      </c>
      <c r="J89" s="246" t="s">
        <v>1072</v>
      </c>
      <c r="K89" s="129">
        <v>4</v>
      </c>
      <c r="L89" s="130" t="s">
        <v>1073</v>
      </c>
      <c r="M89" s="131" t="s">
        <v>16</v>
      </c>
      <c r="N89" s="132">
        <v>0</v>
      </c>
      <c r="O89" s="132">
        <v>864</v>
      </c>
      <c r="P89" s="340">
        <f t="shared" si="3"/>
        <v>9.525125601762351E-05</v>
      </c>
    </row>
    <row r="90" spans="1:16" ht="15" customHeight="1">
      <c r="A90" s="116"/>
      <c r="B90" s="246" t="s">
        <v>235</v>
      </c>
      <c r="C90" s="129">
        <v>4</v>
      </c>
      <c r="D90" s="130" t="s">
        <v>236</v>
      </c>
      <c r="E90" s="131" t="s">
        <v>33</v>
      </c>
      <c r="F90" s="132">
        <v>211</v>
      </c>
      <c r="G90" s="132">
        <v>1792</v>
      </c>
      <c r="H90" s="340">
        <f t="shared" si="2"/>
        <v>0.0002101441873969422</v>
      </c>
      <c r="J90" s="246" t="s">
        <v>1074</v>
      </c>
      <c r="K90" s="129">
        <v>4</v>
      </c>
      <c r="L90" s="130" t="s">
        <v>1075</v>
      </c>
      <c r="M90" s="131" t="s">
        <v>16</v>
      </c>
      <c r="N90" s="132">
        <v>11</v>
      </c>
      <c r="O90" s="132">
        <v>36444</v>
      </c>
      <c r="P90" s="340">
        <f t="shared" si="3"/>
        <v>0.004017750896187814</v>
      </c>
    </row>
    <row r="91" spans="1:16" ht="15" customHeight="1">
      <c r="A91" s="116"/>
      <c r="B91" s="246" t="s">
        <v>237</v>
      </c>
      <c r="C91" s="129">
        <v>3</v>
      </c>
      <c r="D91" s="130" t="s">
        <v>238</v>
      </c>
      <c r="E91" s="131" t="s">
        <v>33</v>
      </c>
      <c r="F91" s="132">
        <v>27019</v>
      </c>
      <c r="G91" s="132">
        <v>396229</v>
      </c>
      <c r="H91" s="340">
        <f t="shared" si="2"/>
        <v>0.04646496720318249</v>
      </c>
      <c r="J91" s="245" t="s">
        <v>119</v>
      </c>
      <c r="K91" s="253">
        <v>2</v>
      </c>
      <c r="L91" s="150" t="s">
        <v>120</v>
      </c>
      <c r="M91" s="276"/>
      <c r="N91" s="151">
        <v>0</v>
      </c>
      <c r="O91" s="151">
        <v>3848874</v>
      </c>
      <c r="P91" s="339">
        <f t="shared" si="3"/>
        <v>0.4243172254092299</v>
      </c>
    </row>
    <row r="92" spans="1:16" ht="15" customHeight="1">
      <c r="A92" s="116"/>
      <c r="B92" s="245" t="s">
        <v>239</v>
      </c>
      <c r="C92" s="253">
        <v>2</v>
      </c>
      <c r="D92" s="150" t="s">
        <v>240</v>
      </c>
      <c r="E92" s="276"/>
      <c r="F92" s="151">
        <v>0</v>
      </c>
      <c r="G92" s="151">
        <v>37521</v>
      </c>
      <c r="H92" s="339">
        <f t="shared" si="2"/>
        <v>0.0044000111915851944</v>
      </c>
      <c r="J92" s="246" t="s">
        <v>121</v>
      </c>
      <c r="K92" s="129">
        <v>3</v>
      </c>
      <c r="L92" s="130" t="s">
        <v>1078</v>
      </c>
      <c r="M92" s="131" t="s">
        <v>16</v>
      </c>
      <c r="N92" s="132">
        <v>29</v>
      </c>
      <c r="O92" s="132">
        <v>426319</v>
      </c>
      <c r="P92" s="340">
        <f t="shared" si="3"/>
        <v>0.046999328951594026</v>
      </c>
    </row>
    <row r="93" spans="1:16" ht="15" customHeight="1">
      <c r="A93" s="116"/>
      <c r="B93" s="246" t="s">
        <v>241</v>
      </c>
      <c r="C93" s="129">
        <v>3</v>
      </c>
      <c r="D93" s="130" t="s">
        <v>242</v>
      </c>
      <c r="E93" s="131"/>
      <c r="F93" s="132">
        <v>0</v>
      </c>
      <c r="G93" s="132">
        <v>582</v>
      </c>
      <c r="H93" s="340">
        <f t="shared" si="2"/>
        <v>6.82499537193194E-05</v>
      </c>
      <c r="J93" s="246" t="s">
        <v>1081</v>
      </c>
      <c r="K93" s="129">
        <v>3</v>
      </c>
      <c r="L93" s="130" t="s">
        <v>1082</v>
      </c>
      <c r="M93" s="131"/>
      <c r="N93" s="132">
        <v>0</v>
      </c>
      <c r="O93" s="132">
        <v>3418797</v>
      </c>
      <c r="P93" s="340">
        <f t="shared" si="3"/>
        <v>0.37690359759176295</v>
      </c>
    </row>
    <row r="94" spans="1:16" ht="15" customHeight="1">
      <c r="A94" s="116"/>
      <c r="B94" s="246" t="s">
        <v>243</v>
      </c>
      <c r="C94" s="129">
        <v>4</v>
      </c>
      <c r="D94" s="130" t="s">
        <v>244</v>
      </c>
      <c r="E94" s="131" t="s">
        <v>245</v>
      </c>
      <c r="F94" s="132">
        <v>22</v>
      </c>
      <c r="G94" s="132">
        <v>311</v>
      </c>
      <c r="H94" s="340">
        <f t="shared" si="2"/>
        <v>3.647033609400057E-05</v>
      </c>
      <c r="J94" s="246" t="s">
        <v>1083</v>
      </c>
      <c r="K94" s="129">
        <v>4</v>
      </c>
      <c r="L94" s="130" t="s">
        <v>1084</v>
      </c>
      <c r="M94" s="131" t="s">
        <v>16</v>
      </c>
      <c r="N94" s="132">
        <v>78</v>
      </c>
      <c r="O94" s="132">
        <v>316974</v>
      </c>
      <c r="P94" s="340">
        <f t="shared" si="3"/>
        <v>0.03494464308440994</v>
      </c>
    </row>
    <row r="95" spans="1:16" ht="15" customHeight="1">
      <c r="A95" s="116"/>
      <c r="B95" s="246" t="s">
        <v>246</v>
      </c>
      <c r="C95" s="129">
        <v>4</v>
      </c>
      <c r="D95" s="130" t="s">
        <v>247</v>
      </c>
      <c r="E95" s="131"/>
      <c r="F95" s="132">
        <v>0</v>
      </c>
      <c r="G95" s="132">
        <v>271</v>
      </c>
      <c r="H95" s="340">
        <f t="shared" si="2"/>
        <v>3.1779617625318824E-05</v>
      </c>
      <c r="J95" s="247" t="s">
        <v>123</v>
      </c>
      <c r="K95" s="118">
        <v>1</v>
      </c>
      <c r="L95" s="119" t="s">
        <v>124</v>
      </c>
      <c r="M95" s="120"/>
      <c r="N95" s="121">
        <v>0</v>
      </c>
      <c r="O95" s="121">
        <v>162650</v>
      </c>
      <c r="P95" s="149">
        <f t="shared" si="3"/>
        <v>0.01793126943433618</v>
      </c>
    </row>
    <row r="96" spans="1:16" ht="15" customHeight="1">
      <c r="A96" s="116"/>
      <c r="B96" s="246" t="s">
        <v>248</v>
      </c>
      <c r="C96" s="129">
        <v>3</v>
      </c>
      <c r="D96" s="130" t="s">
        <v>249</v>
      </c>
      <c r="E96" s="131" t="s">
        <v>16</v>
      </c>
      <c r="F96" s="132">
        <v>0</v>
      </c>
      <c r="G96" s="132">
        <v>34705</v>
      </c>
      <c r="H96" s="340">
        <f t="shared" si="2"/>
        <v>0.004069784611389999</v>
      </c>
      <c r="J96" s="245" t="s">
        <v>125</v>
      </c>
      <c r="K96" s="253">
        <v>2</v>
      </c>
      <c r="L96" s="150" t="s">
        <v>1087</v>
      </c>
      <c r="M96" s="276" t="s">
        <v>16</v>
      </c>
      <c r="N96" s="151">
        <v>0</v>
      </c>
      <c r="O96" s="151">
        <v>228</v>
      </c>
      <c r="P96" s="339">
        <f t="shared" si="3"/>
        <v>2.5135748115761755E-05</v>
      </c>
    </row>
    <row r="97" spans="1:16" ht="15" customHeight="1">
      <c r="A97" s="116"/>
      <c r="B97" s="246" t="s">
        <v>250</v>
      </c>
      <c r="C97" s="129">
        <v>4</v>
      </c>
      <c r="D97" s="130" t="s">
        <v>251</v>
      </c>
      <c r="E97" s="131" t="s">
        <v>16</v>
      </c>
      <c r="F97" s="132">
        <v>0</v>
      </c>
      <c r="G97" s="132">
        <v>16314</v>
      </c>
      <c r="H97" s="340">
        <f t="shared" si="2"/>
        <v>0.0019131095274518499</v>
      </c>
      <c r="J97" s="245" t="s">
        <v>129</v>
      </c>
      <c r="K97" s="253">
        <v>2</v>
      </c>
      <c r="L97" s="150" t="s">
        <v>130</v>
      </c>
      <c r="M97" s="276"/>
      <c r="N97" s="151">
        <v>0</v>
      </c>
      <c r="O97" s="151">
        <v>162422</v>
      </c>
      <c r="P97" s="339">
        <f t="shared" si="3"/>
        <v>0.017906133686220422</v>
      </c>
    </row>
    <row r="98" spans="1:16" ht="15" customHeight="1">
      <c r="A98" s="116"/>
      <c r="B98" s="245" t="s">
        <v>252</v>
      </c>
      <c r="C98" s="253">
        <v>2</v>
      </c>
      <c r="D98" s="150" t="s">
        <v>253</v>
      </c>
      <c r="E98" s="276" t="s">
        <v>16</v>
      </c>
      <c r="F98" s="151">
        <v>204</v>
      </c>
      <c r="G98" s="151">
        <v>636901</v>
      </c>
      <c r="H98" s="339">
        <f t="shared" si="2"/>
        <v>0.07468808208554681</v>
      </c>
      <c r="J98" s="246" t="s">
        <v>1100</v>
      </c>
      <c r="K98" s="129">
        <v>3</v>
      </c>
      <c r="L98" s="130" t="s">
        <v>132</v>
      </c>
      <c r="M98" s="131"/>
      <c r="N98" s="132">
        <v>0</v>
      </c>
      <c r="O98" s="132">
        <v>162422</v>
      </c>
      <c r="P98" s="340">
        <f t="shared" si="3"/>
        <v>0.017906133686220422</v>
      </c>
    </row>
    <row r="99" spans="1:16" ht="15" customHeight="1">
      <c r="A99" s="116"/>
      <c r="B99" s="246" t="s">
        <v>254</v>
      </c>
      <c r="C99" s="129">
        <v>3</v>
      </c>
      <c r="D99" s="130" t="s">
        <v>255</v>
      </c>
      <c r="E99" s="131" t="s">
        <v>16</v>
      </c>
      <c r="F99" s="132">
        <v>97</v>
      </c>
      <c r="G99" s="132">
        <v>309030</v>
      </c>
      <c r="H99" s="340">
        <f t="shared" si="2"/>
        <v>0.036239318209417996</v>
      </c>
      <c r="J99" s="246" t="s">
        <v>1101</v>
      </c>
      <c r="K99" s="129">
        <v>4</v>
      </c>
      <c r="L99" s="130" t="s">
        <v>134</v>
      </c>
      <c r="M99" s="131" t="s">
        <v>80</v>
      </c>
      <c r="N99" s="132">
        <v>3</v>
      </c>
      <c r="O99" s="132">
        <v>4231</v>
      </c>
      <c r="P99" s="340">
        <f t="shared" si="3"/>
        <v>0.00046644451876222805</v>
      </c>
    </row>
    <row r="100" spans="1:16" ht="15" customHeight="1">
      <c r="A100" s="116"/>
      <c r="B100" s="246" t="s">
        <v>256</v>
      </c>
      <c r="C100" s="129">
        <v>4</v>
      </c>
      <c r="D100" s="130" t="s">
        <v>257</v>
      </c>
      <c r="E100" s="131" t="s">
        <v>33</v>
      </c>
      <c r="F100" s="132">
        <v>8312</v>
      </c>
      <c r="G100" s="132">
        <v>2596</v>
      </c>
      <c r="H100" s="340">
        <f t="shared" si="2"/>
        <v>0.0003044276286174453</v>
      </c>
      <c r="J100" s="246" t="s">
        <v>1102</v>
      </c>
      <c r="K100" s="129">
        <v>4</v>
      </c>
      <c r="L100" s="130" t="s">
        <v>136</v>
      </c>
      <c r="M100" s="131" t="s">
        <v>80</v>
      </c>
      <c r="N100" s="132">
        <v>921</v>
      </c>
      <c r="O100" s="132">
        <v>99228</v>
      </c>
      <c r="P100" s="340">
        <f t="shared" si="3"/>
        <v>0.010939342166801789</v>
      </c>
    </row>
    <row r="101" spans="1:16" ht="15" customHeight="1">
      <c r="A101" s="116"/>
      <c r="B101" s="246" t="s">
        <v>258</v>
      </c>
      <c r="C101" s="129">
        <v>4</v>
      </c>
      <c r="D101" s="130" t="s">
        <v>259</v>
      </c>
      <c r="E101" s="131" t="s">
        <v>16</v>
      </c>
      <c r="F101" s="132">
        <v>6</v>
      </c>
      <c r="G101" s="132">
        <v>5033</v>
      </c>
      <c r="H101" s="340">
        <f t="shared" si="2"/>
        <v>0.0005902096513218806</v>
      </c>
      <c r="J101" s="246" t="s">
        <v>1103</v>
      </c>
      <c r="K101" s="129">
        <v>4</v>
      </c>
      <c r="L101" s="130" t="s">
        <v>138</v>
      </c>
      <c r="M101" s="131" t="s">
        <v>80</v>
      </c>
      <c r="N101" s="132">
        <v>0</v>
      </c>
      <c r="O101" s="132">
        <v>1287</v>
      </c>
      <c r="P101" s="340">
        <f t="shared" si="3"/>
        <v>0.00014188468344291836</v>
      </c>
    </row>
    <row r="102" spans="1:16" ht="15" customHeight="1">
      <c r="A102" s="116"/>
      <c r="B102" s="246" t="s">
        <v>260</v>
      </c>
      <c r="C102" s="129">
        <v>5</v>
      </c>
      <c r="D102" s="130" t="s">
        <v>261</v>
      </c>
      <c r="E102" s="131" t="s">
        <v>16</v>
      </c>
      <c r="F102" s="132">
        <v>6</v>
      </c>
      <c r="G102" s="132">
        <v>5033</v>
      </c>
      <c r="H102" s="340">
        <f t="shared" si="2"/>
        <v>0.0005902096513218806</v>
      </c>
      <c r="J102" s="246" t="s">
        <v>1106</v>
      </c>
      <c r="K102" s="129">
        <v>4</v>
      </c>
      <c r="L102" s="130" t="s">
        <v>1107</v>
      </c>
      <c r="M102" s="131" t="s">
        <v>33</v>
      </c>
      <c r="N102" s="132">
        <v>38893</v>
      </c>
      <c r="O102" s="132">
        <v>57676</v>
      </c>
      <c r="P102" s="340">
        <f t="shared" si="3"/>
        <v>0.006358462317213487</v>
      </c>
    </row>
    <row r="103" spans="1:16" ht="15" customHeight="1">
      <c r="A103" s="116"/>
      <c r="B103" s="246" t="s">
        <v>264</v>
      </c>
      <c r="C103" s="129">
        <v>4</v>
      </c>
      <c r="D103" s="130" t="s">
        <v>265</v>
      </c>
      <c r="E103" s="131" t="s">
        <v>16</v>
      </c>
      <c r="F103" s="132">
        <v>0</v>
      </c>
      <c r="G103" s="132">
        <v>447</v>
      </c>
      <c r="H103" s="340">
        <f t="shared" si="2"/>
        <v>5.2418778887518513E-05</v>
      </c>
      <c r="J103" s="247" t="s">
        <v>143</v>
      </c>
      <c r="K103" s="118">
        <v>1</v>
      </c>
      <c r="L103" s="119" t="s">
        <v>144</v>
      </c>
      <c r="M103" s="120" t="s">
        <v>16</v>
      </c>
      <c r="N103" s="121">
        <v>12</v>
      </c>
      <c r="O103" s="121">
        <v>38878</v>
      </c>
      <c r="P103" s="149">
        <f t="shared" si="3"/>
        <v>0.0042860860317744985</v>
      </c>
    </row>
    <row r="104" spans="1:16" ht="15" customHeight="1">
      <c r="A104" s="116"/>
      <c r="B104" s="246" t="s">
        <v>266</v>
      </c>
      <c r="C104" s="129">
        <v>5</v>
      </c>
      <c r="D104" s="130" t="s">
        <v>261</v>
      </c>
      <c r="E104" s="131" t="s">
        <v>16</v>
      </c>
      <c r="F104" s="132">
        <v>0</v>
      </c>
      <c r="G104" s="132">
        <v>447</v>
      </c>
      <c r="H104" s="340">
        <f t="shared" si="2"/>
        <v>5.2418778887518513E-05</v>
      </c>
      <c r="J104" s="245" t="s">
        <v>145</v>
      </c>
      <c r="K104" s="253">
        <v>2</v>
      </c>
      <c r="L104" s="150" t="s">
        <v>146</v>
      </c>
      <c r="M104" s="276" t="s">
        <v>16</v>
      </c>
      <c r="N104" s="151">
        <v>0</v>
      </c>
      <c r="O104" s="151">
        <v>588</v>
      </c>
      <c r="P104" s="339">
        <f t="shared" si="3"/>
        <v>6.482377145643821E-05</v>
      </c>
    </row>
    <row r="105" spans="1:16" ht="15" customHeight="1">
      <c r="A105" s="116"/>
      <c r="B105" s="246" t="s">
        <v>267</v>
      </c>
      <c r="C105" s="129">
        <v>4</v>
      </c>
      <c r="D105" s="130" t="s">
        <v>268</v>
      </c>
      <c r="E105" s="131" t="s">
        <v>16</v>
      </c>
      <c r="F105" s="132">
        <v>27</v>
      </c>
      <c r="G105" s="132">
        <v>98838</v>
      </c>
      <c r="H105" s="340">
        <f t="shared" si="2"/>
        <v>0.01159053080018916</v>
      </c>
      <c r="J105" s="245" t="s">
        <v>147</v>
      </c>
      <c r="K105" s="253">
        <v>2</v>
      </c>
      <c r="L105" s="150" t="s">
        <v>148</v>
      </c>
      <c r="M105" s="276" t="s">
        <v>16</v>
      </c>
      <c r="N105" s="151">
        <v>12</v>
      </c>
      <c r="O105" s="151">
        <v>37714</v>
      </c>
      <c r="P105" s="339">
        <f t="shared" si="3"/>
        <v>0.004157761422972978</v>
      </c>
    </row>
    <row r="106" spans="1:16" ht="15" customHeight="1">
      <c r="A106" s="116"/>
      <c r="B106" s="246" t="s">
        <v>269</v>
      </c>
      <c r="C106" s="129">
        <v>3</v>
      </c>
      <c r="D106" s="130" t="s">
        <v>270</v>
      </c>
      <c r="E106" s="131" t="s">
        <v>33</v>
      </c>
      <c r="F106" s="132">
        <v>11742</v>
      </c>
      <c r="G106" s="132">
        <v>12857</v>
      </c>
      <c r="H106" s="340">
        <f t="shared" si="2"/>
        <v>0.00150771418379603</v>
      </c>
      <c r="J106" s="245" t="s">
        <v>149</v>
      </c>
      <c r="K106" s="253">
        <v>2</v>
      </c>
      <c r="L106" s="150" t="s">
        <v>150</v>
      </c>
      <c r="M106" s="276" t="s">
        <v>16</v>
      </c>
      <c r="N106" s="151">
        <v>0</v>
      </c>
      <c r="O106" s="151">
        <v>576</v>
      </c>
      <c r="P106" s="339">
        <f t="shared" si="3"/>
        <v>6.350083734508234E-05</v>
      </c>
    </row>
    <row r="107" spans="1:16" ht="15" customHeight="1">
      <c r="A107" s="116"/>
      <c r="B107" s="246" t="s">
        <v>271</v>
      </c>
      <c r="C107" s="129">
        <v>3</v>
      </c>
      <c r="D107" s="130" t="s">
        <v>272</v>
      </c>
      <c r="E107" s="131" t="s">
        <v>33</v>
      </c>
      <c r="F107" s="132">
        <v>36666</v>
      </c>
      <c r="G107" s="132">
        <v>31243</v>
      </c>
      <c r="H107" s="340">
        <f t="shared" si="2"/>
        <v>0.0036638029279255943</v>
      </c>
      <c r="J107" s="247" t="s">
        <v>151</v>
      </c>
      <c r="K107" s="118">
        <v>1</v>
      </c>
      <c r="L107" s="119" t="s">
        <v>152</v>
      </c>
      <c r="M107" s="120"/>
      <c r="N107" s="121">
        <v>0</v>
      </c>
      <c r="O107" s="121">
        <v>213514908</v>
      </c>
      <c r="P107" s="149">
        <f t="shared" si="3"/>
        <v>23.538846256351075</v>
      </c>
    </row>
    <row r="108" spans="1:16" ht="15" customHeight="1">
      <c r="A108" s="116"/>
      <c r="B108" s="245" t="s">
        <v>273</v>
      </c>
      <c r="C108" s="253">
        <v>2</v>
      </c>
      <c r="D108" s="150" t="s">
        <v>274</v>
      </c>
      <c r="E108" s="276"/>
      <c r="F108" s="151">
        <v>0</v>
      </c>
      <c r="G108" s="151">
        <v>8499611</v>
      </c>
      <c r="H108" s="339">
        <f t="shared" si="2"/>
        <v>0.9967320573577629</v>
      </c>
      <c r="J108" s="245" t="s">
        <v>153</v>
      </c>
      <c r="K108" s="253">
        <v>2</v>
      </c>
      <c r="L108" s="150" t="s">
        <v>154</v>
      </c>
      <c r="M108" s="276"/>
      <c r="N108" s="151">
        <v>0</v>
      </c>
      <c r="O108" s="151">
        <v>55653626</v>
      </c>
      <c r="P108" s="339">
        <f t="shared" si="3"/>
        <v>6.135506688003551</v>
      </c>
    </row>
    <row r="109" spans="1:16" ht="15" customHeight="1">
      <c r="A109" s="116"/>
      <c r="B109" s="246" t="s">
        <v>275</v>
      </c>
      <c r="C109" s="129">
        <v>3</v>
      </c>
      <c r="D109" s="130" t="s">
        <v>276</v>
      </c>
      <c r="E109" s="131" t="s">
        <v>16</v>
      </c>
      <c r="F109" s="132">
        <v>189</v>
      </c>
      <c r="G109" s="132">
        <v>620457</v>
      </c>
      <c r="H109" s="340">
        <f t="shared" si="2"/>
        <v>0.07275972772307174</v>
      </c>
      <c r="J109" s="246" t="s">
        <v>155</v>
      </c>
      <c r="K109" s="129">
        <v>3</v>
      </c>
      <c r="L109" s="130" t="s">
        <v>156</v>
      </c>
      <c r="M109" s="131"/>
      <c r="N109" s="132">
        <v>0</v>
      </c>
      <c r="O109" s="132">
        <v>54647187</v>
      </c>
      <c r="P109" s="340">
        <f t="shared" si="3"/>
        <v>6.024552314328642</v>
      </c>
    </row>
    <row r="110" spans="1:16" ht="15" customHeight="1">
      <c r="A110" s="116"/>
      <c r="B110" s="246" t="s">
        <v>277</v>
      </c>
      <c r="C110" s="129">
        <v>4</v>
      </c>
      <c r="D110" s="130" t="s">
        <v>278</v>
      </c>
      <c r="E110" s="131" t="s">
        <v>33</v>
      </c>
      <c r="F110" s="132">
        <v>10517</v>
      </c>
      <c r="G110" s="132">
        <v>45199</v>
      </c>
      <c r="H110" s="340">
        <f t="shared" si="2"/>
        <v>0.005300394601648655</v>
      </c>
      <c r="J110" s="246" t="s">
        <v>163</v>
      </c>
      <c r="K110" s="129">
        <v>3</v>
      </c>
      <c r="L110" s="130" t="s">
        <v>164</v>
      </c>
      <c r="M110" s="131" t="s">
        <v>16</v>
      </c>
      <c r="N110" s="132">
        <v>141</v>
      </c>
      <c r="O110" s="132">
        <v>789083</v>
      </c>
      <c r="P110" s="340">
        <f t="shared" si="3"/>
        <v>0.08699206811591945</v>
      </c>
    </row>
    <row r="111" spans="1:16" ht="15" customHeight="1">
      <c r="A111" s="116"/>
      <c r="B111" s="246" t="s">
        <v>279</v>
      </c>
      <c r="C111" s="129">
        <v>4</v>
      </c>
      <c r="D111" s="130" t="s">
        <v>280</v>
      </c>
      <c r="E111" s="131" t="s">
        <v>16</v>
      </c>
      <c r="F111" s="132">
        <v>21</v>
      </c>
      <c r="G111" s="132">
        <v>104175</v>
      </c>
      <c r="H111" s="340">
        <f t="shared" si="2"/>
        <v>0.012216389911873021</v>
      </c>
      <c r="J111" s="250" t="s">
        <v>173</v>
      </c>
      <c r="K111" s="256">
        <v>2</v>
      </c>
      <c r="L111" s="159" t="s">
        <v>174</v>
      </c>
      <c r="M111" s="276" t="s">
        <v>16</v>
      </c>
      <c r="N111" s="151">
        <v>0</v>
      </c>
      <c r="O111" s="151">
        <v>2184</v>
      </c>
      <c r="P111" s="339">
        <f t="shared" si="3"/>
        <v>0.00024077400826677054</v>
      </c>
    </row>
    <row r="112" spans="1:16" ht="15" customHeight="1">
      <c r="A112" s="116"/>
      <c r="B112" s="246" t="s">
        <v>281</v>
      </c>
      <c r="C112" s="129">
        <v>4</v>
      </c>
      <c r="D112" s="130" t="s">
        <v>282</v>
      </c>
      <c r="E112" s="131" t="s">
        <v>16</v>
      </c>
      <c r="F112" s="132">
        <v>137</v>
      </c>
      <c r="G112" s="132">
        <v>415439</v>
      </c>
      <c r="H112" s="340">
        <f t="shared" si="2"/>
        <v>0.04871768474776689</v>
      </c>
      <c r="J112" s="245" t="s">
        <v>175</v>
      </c>
      <c r="K112" s="253">
        <v>2</v>
      </c>
      <c r="L112" s="150" t="s">
        <v>176</v>
      </c>
      <c r="M112" s="276" t="s">
        <v>33</v>
      </c>
      <c r="N112" s="151">
        <v>448319</v>
      </c>
      <c r="O112" s="151">
        <v>3275727</v>
      </c>
      <c r="P112" s="339">
        <f t="shared" si="3"/>
        <v>0.3611309156491224</v>
      </c>
    </row>
    <row r="113" spans="1:16" ht="15" customHeight="1">
      <c r="A113" s="116"/>
      <c r="B113" s="246" t="s">
        <v>283</v>
      </c>
      <c r="C113" s="129">
        <v>4</v>
      </c>
      <c r="D113" s="130" t="s">
        <v>284</v>
      </c>
      <c r="E113" s="131" t="s">
        <v>16</v>
      </c>
      <c r="F113" s="132">
        <v>1</v>
      </c>
      <c r="G113" s="132">
        <v>7652</v>
      </c>
      <c r="H113" s="340">
        <f t="shared" si="2"/>
        <v>0.0008973344430588179</v>
      </c>
      <c r="J113" s="246" t="s">
        <v>177</v>
      </c>
      <c r="K113" s="129">
        <v>3</v>
      </c>
      <c r="L113" s="130" t="s">
        <v>178</v>
      </c>
      <c r="M113" s="131" t="s">
        <v>33</v>
      </c>
      <c r="N113" s="132">
        <v>19654</v>
      </c>
      <c r="O113" s="132">
        <v>46494</v>
      </c>
      <c r="P113" s="340">
        <f t="shared" si="3"/>
        <v>0.005125708214448365</v>
      </c>
    </row>
    <row r="114" spans="1:16" ht="15" customHeight="1">
      <c r="A114" s="116"/>
      <c r="B114" s="246" t="s">
        <v>285</v>
      </c>
      <c r="C114" s="129">
        <v>3</v>
      </c>
      <c r="D114" s="130" t="s">
        <v>286</v>
      </c>
      <c r="E114" s="131"/>
      <c r="F114" s="132">
        <v>0</v>
      </c>
      <c r="G114" s="132">
        <v>5365140</v>
      </c>
      <c r="H114" s="340">
        <f t="shared" si="2"/>
        <v>0.6291590321265795</v>
      </c>
      <c r="J114" s="246" t="s">
        <v>1123</v>
      </c>
      <c r="K114" s="129">
        <v>4</v>
      </c>
      <c r="L114" s="130" t="s">
        <v>1124</v>
      </c>
      <c r="M114" s="131" t="s">
        <v>33</v>
      </c>
      <c r="N114" s="132">
        <v>7053</v>
      </c>
      <c r="O114" s="132">
        <v>3093</v>
      </c>
      <c r="P114" s="340">
        <f t="shared" si="3"/>
        <v>0.0003409862672019786</v>
      </c>
    </row>
    <row r="115" spans="1:16" ht="15" customHeight="1">
      <c r="A115" s="116"/>
      <c r="B115" s="246" t="s">
        <v>287</v>
      </c>
      <c r="C115" s="129">
        <v>4</v>
      </c>
      <c r="D115" s="130" t="s">
        <v>288</v>
      </c>
      <c r="E115" s="131" t="s">
        <v>245</v>
      </c>
      <c r="F115" s="132">
        <v>1222487</v>
      </c>
      <c r="G115" s="132">
        <v>990626</v>
      </c>
      <c r="H115" s="340">
        <f t="shared" si="2"/>
        <v>0.11616869184390807</v>
      </c>
      <c r="J115" s="246" t="s">
        <v>1125</v>
      </c>
      <c r="K115" s="129">
        <v>4</v>
      </c>
      <c r="L115" s="130" t="s">
        <v>1126</v>
      </c>
      <c r="M115" s="131" t="s">
        <v>33</v>
      </c>
      <c r="N115" s="132">
        <v>350</v>
      </c>
      <c r="O115" s="132">
        <v>232</v>
      </c>
      <c r="P115" s="340">
        <f t="shared" si="3"/>
        <v>2.5576726152880387E-05</v>
      </c>
    </row>
    <row r="116" spans="1:16" ht="15" customHeight="1">
      <c r="A116" s="116"/>
      <c r="B116" s="246" t="s">
        <v>289</v>
      </c>
      <c r="C116" s="129">
        <v>4</v>
      </c>
      <c r="D116" s="130" t="s">
        <v>290</v>
      </c>
      <c r="E116" s="131" t="s">
        <v>245</v>
      </c>
      <c r="F116" s="132">
        <v>20929</v>
      </c>
      <c r="G116" s="132">
        <v>46391</v>
      </c>
      <c r="H116" s="340">
        <f t="shared" si="2"/>
        <v>0.005440178012015372</v>
      </c>
      <c r="J116" s="246" t="s">
        <v>1127</v>
      </c>
      <c r="K116" s="129">
        <v>4</v>
      </c>
      <c r="L116" s="130" t="s">
        <v>1128</v>
      </c>
      <c r="M116" s="131" t="s">
        <v>33</v>
      </c>
      <c r="N116" s="132">
        <v>200</v>
      </c>
      <c r="O116" s="132">
        <v>454</v>
      </c>
      <c r="P116" s="340">
        <f t="shared" si="3"/>
        <v>5.00510072129642E-05</v>
      </c>
    </row>
    <row r="117" spans="1:16" ht="15" customHeight="1">
      <c r="A117" s="116"/>
      <c r="B117" s="246" t="s">
        <v>291</v>
      </c>
      <c r="C117" s="129">
        <v>4</v>
      </c>
      <c r="D117" s="130" t="s">
        <v>292</v>
      </c>
      <c r="E117" s="131" t="s">
        <v>245</v>
      </c>
      <c r="F117" s="132">
        <v>523130</v>
      </c>
      <c r="G117" s="132">
        <v>753834</v>
      </c>
      <c r="H117" s="340">
        <f t="shared" si="2"/>
        <v>0.08840057665300587</v>
      </c>
      <c r="J117" s="246" t="s">
        <v>179</v>
      </c>
      <c r="K117" s="129">
        <v>3</v>
      </c>
      <c r="L117" s="130" t="s">
        <v>1129</v>
      </c>
      <c r="M117" s="131" t="s">
        <v>33</v>
      </c>
      <c r="N117" s="132">
        <v>244</v>
      </c>
      <c r="O117" s="132">
        <v>9956</v>
      </c>
      <c r="P117" s="340">
        <f t="shared" si="3"/>
        <v>0.0010975943343882635</v>
      </c>
    </row>
    <row r="118" spans="1:16" ht="15" customHeight="1">
      <c r="A118" s="116"/>
      <c r="B118" s="246" t="s">
        <v>293</v>
      </c>
      <c r="C118" s="129">
        <v>4</v>
      </c>
      <c r="D118" s="130" t="s">
        <v>294</v>
      </c>
      <c r="E118" s="131" t="s">
        <v>245</v>
      </c>
      <c r="F118" s="132">
        <v>4499207</v>
      </c>
      <c r="G118" s="132">
        <v>2123078</v>
      </c>
      <c r="H118" s="340">
        <f t="shared" si="2"/>
        <v>0.24896902962629758</v>
      </c>
      <c r="J118" s="246" t="s">
        <v>1132</v>
      </c>
      <c r="K118" s="129">
        <v>3</v>
      </c>
      <c r="L118" s="130" t="s">
        <v>180</v>
      </c>
      <c r="M118" s="131" t="s">
        <v>33</v>
      </c>
      <c r="N118" s="132">
        <v>390869</v>
      </c>
      <c r="O118" s="132">
        <v>1887588</v>
      </c>
      <c r="P118" s="340">
        <f t="shared" si="3"/>
        <v>0.2080962127821689</v>
      </c>
    </row>
    <row r="119" spans="1:16" ht="15" customHeight="1">
      <c r="A119" s="116"/>
      <c r="B119" s="246" t="s">
        <v>295</v>
      </c>
      <c r="C119" s="129">
        <v>4</v>
      </c>
      <c r="D119" s="130" t="s">
        <v>296</v>
      </c>
      <c r="E119" s="131" t="s">
        <v>33</v>
      </c>
      <c r="F119" s="132">
        <v>248396</v>
      </c>
      <c r="G119" s="132">
        <v>874504</v>
      </c>
      <c r="H119" s="340">
        <f t="shared" si="2"/>
        <v>0.10255130159340155</v>
      </c>
      <c r="J119" s="245" t="s">
        <v>181</v>
      </c>
      <c r="K119" s="253">
        <v>2</v>
      </c>
      <c r="L119" s="150" t="s">
        <v>182</v>
      </c>
      <c r="M119" s="276" t="s">
        <v>33</v>
      </c>
      <c r="N119" s="151">
        <v>1339476</v>
      </c>
      <c r="O119" s="151">
        <v>141488635</v>
      </c>
      <c r="P119" s="339">
        <f t="shared" si="3"/>
        <v>15.598345134223479</v>
      </c>
    </row>
    <row r="120" spans="1:16" ht="15" customHeight="1">
      <c r="A120" s="116"/>
      <c r="B120" s="246" t="s">
        <v>297</v>
      </c>
      <c r="C120" s="129">
        <v>3</v>
      </c>
      <c r="D120" s="130" t="s">
        <v>298</v>
      </c>
      <c r="E120" s="131"/>
      <c r="F120" s="132">
        <v>0</v>
      </c>
      <c r="G120" s="132">
        <v>2514014</v>
      </c>
      <c r="H120" s="340">
        <f t="shared" si="2"/>
        <v>0.29481329750811175</v>
      </c>
      <c r="J120" s="246" t="s">
        <v>183</v>
      </c>
      <c r="K120" s="129">
        <v>3</v>
      </c>
      <c r="L120" s="130" t="s">
        <v>184</v>
      </c>
      <c r="M120" s="131" t="s">
        <v>33</v>
      </c>
      <c r="N120" s="132">
        <v>570</v>
      </c>
      <c r="O120" s="132">
        <v>63883</v>
      </c>
      <c r="P120" s="340">
        <f t="shared" si="3"/>
        <v>0.0070427499863123175</v>
      </c>
    </row>
    <row r="121" spans="1:16" ht="15" customHeight="1">
      <c r="A121" s="116"/>
      <c r="B121" s="246" t="s">
        <v>299</v>
      </c>
      <c r="C121" s="129">
        <v>4</v>
      </c>
      <c r="D121" s="130" t="s">
        <v>300</v>
      </c>
      <c r="E121" s="131" t="s">
        <v>16</v>
      </c>
      <c r="F121" s="132">
        <v>26</v>
      </c>
      <c r="G121" s="132">
        <v>371351</v>
      </c>
      <c r="H121" s="340">
        <f t="shared" si="2"/>
        <v>0.04354757485158587</v>
      </c>
      <c r="J121" s="246" t="s">
        <v>185</v>
      </c>
      <c r="K121" s="129">
        <v>3</v>
      </c>
      <c r="L121" s="130" t="s">
        <v>188</v>
      </c>
      <c r="M121" s="131" t="s">
        <v>347</v>
      </c>
      <c r="N121" s="132">
        <v>58817000</v>
      </c>
      <c r="O121" s="132">
        <v>5542370</v>
      </c>
      <c r="P121" s="340">
        <f t="shared" si="3"/>
        <v>0.6110158608962917</v>
      </c>
    </row>
    <row r="122" spans="1:16" ht="15" customHeight="1">
      <c r="A122" s="116"/>
      <c r="B122" s="246" t="s">
        <v>301</v>
      </c>
      <c r="C122" s="129">
        <v>5</v>
      </c>
      <c r="D122" s="130" t="s">
        <v>302</v>
      </c>
      <c r="E122" s="131" t="s">
        <v>16</v>
      </c>
      <c r="F122" s="132">
        <v>0</v>
      </c>
      <c r="G122" s="132">
        <v>10235</v>
      </c>
      <c r="H122" s="340">
        <f t="shared" si="2"/>
        <v>0.0012002375881739417</v>
      </c>
      <c r="J122" s="246" t="s">
        <v>187</v>
      </c>
      <c r="K122" s="129">
        <v>3</v>
      </c>
      <c r="L122" s="130" t="s">
        <v>1133</v>
      </c>
      <c r="M122" s="131" t="s">
        <v>33</v>
      </c>
      <c r="N122" s="132">
        <v>1224</v>
      </c>
      <c r="O122" s="132">
        <v>252057</v>
      </c>
      <c r="P122" s="340">
        <f t="shared" si="3"/>
        <v>0.027787900275502465</v>
      </c>
    </row>
    <row r="123" spans="1:16" ht="15" customHeight="1">
      <c r="A123" s="116"/>
      <c r="B123" s="246" t="s">
        <v>303</v>
      </c>
      <c r="C123" s="129">
        <v>4</v>
      </c>
      <c r="D123" s="130" t="s">
        <v>304</v>
      </c>
      <c r="E123" s="131" t="s">
        <v>13</v>
      </c>
      <c r="F123" s="132">
        <v>4400</v>
      </c>
      <c r="G123" s="132">
        <v>234</v>
      </c>
      <c r="H123" s="340">
        <f t="shared" si="2"/>
        <v>2.7440703041788212E-05</v>
      </c>
      <c r="J123" s="246" t="s">
        <v>1134</v>
      </c>
      <c r="K123" s="129">
        <v>3</v>
      </c>
      <c r="L123" s="130" t="s">
        <v>190</v>
      </c>
      <c r="M123" s="131" t="s">
        <v>33</v>
      </c>
      <c r="N123" s="132">
        <v>555030</v>
      </c>
      <c r="O123" s="132">
        <v>9928528</v>
      </c>
      <c r="P123" s="340">
        <f t="shared" si="3"/>
        <v>1.0945656972293327</v>
      </c>
    </row>
    <row r="124" spans="1:16" ht="15" customHeight="1">
      <c r="A124" s="116"/>
      <c r="B124" s="246" t="s">
        <v>305</v>
      </c>
      <c r="C124" s="129">
        <v>4</v>
      </c>
      <c r="D124" s="130" t="s">
        <v>306</v>
      </c>
      <c r="E124" s="131" t="s">
        <v>13</v>
      </c>
      <c r="F124" s="132">
        <v>3034</v>
      </c>
      <c r="G124" s="132">
        <v>5895</v>
      </c>
      <c r="H124" s="340">
        <f t="shared" si="2"/>
        <v>0.0006912946343219723</v>
      </c>
      <c r="J124" s="245" t="s">
        <v>191</v>
      </c>
      <c r="K124" s="253">
        <v>2</v>
      </c>
      <c r="L124" s="150" t="s">
        <v>192</v>
      </c>
      <c r="M124" s="276" t="s">
        <v>16</v>
      </c>
      <c r="N124" s="151">
        <v>333</v>
      </c>
      <c r="O124" s="151">
        <v>2653915</v>
      </c>
      <c r="P124" s="339">
        <f t="shared" si="3"/>
        <v>0.29257955684492043</v>
      </c>
    </row>
    <row r="125" spans="1:16" ht="15" customHeight="1">
      <c r="A125" s="116"/>
      <c r="B125" s="246" t="s">
        <v>307</v>
      </c>
      <c r="C125" s="129">
        <v>4</v>
      </c>
      <c r="D125" s="130" t="s">
        <v>308</v>
      </c>
      <c r="E125" s="131" t="s">
        <v>245</v>
      </c>
      <c r="F125" s="132">
        <v>2032</v>
      </c>
      <c r="G125" s="132">
        <v>6241</v>
      </c>
      <c r="H125" s="340">
        <f t="shared" si="2"/>
        <v>0.0007318693490760694</v>
      </c>
      <c r="J125" s="246" t="s">
        <v>193</v>
      </c>
      <c r="K125" s="129">
        <v>3</v>
      </c>
      <c r="L125" s="130" t="s">
        <v>1135</v>
      </c>
      <c r="M125" s="131" t="s">
        <v>16</v>
      </c>
      <c r="N125" s="132">
        <v>10</v>
      </c>
      <c r="O125" s="132">
        <v>142230</v>
      </c>
      <c r="P125" s="340">
        <f t="shared" si="3"/>
        <v>0.01568007655484559</v>
      </c>
    </row>
    <row r="126" spans="1:16" ht="15" customHeight="1">
      <c r="A126" s="116"/>
      <c r="B126" s="246" t="s">
        <v>309</v>
      </c>
      <c r="C126" s="129">
        <v>5</v>
      </c>
      <c r="D126" s="130" t="s">
        <v>310</v>
      </c>
      <c r="E126" s="131" t="s">
        <v>245</v>
      </c>
      <c r="F126" s="132">
        <v>2032</v>
      </c>
      <c r="G126" s="132">
        <v>6241</v>
      </c>
      <c r="H126" s="340">
        <f t="shared" si="2"/>
        <v>0.0007318693490760694</v>
      </c>
      <c r="J126" s="246" t="s">
        <v>195</v>
      </c>
      <c r="K126" s="129">
        <v>3</v>
      </c>
      <c r="L126" s="130" t="s">
        <v>1136</v>
      </c>
      <c r="M126" s="131" t="s">
        <v>16</v>
      </c>
      <c r="N126" s="132">
        <v>11</v>
      </c>
      <c r="O126" s="132">
        <v>18866</v>
      </c>
      <c r="P126" s="340">
        <f t="shared" si="3"/>
        <v>0.002079872912070006</v>
      </c>
    </row>
    <row r="127" spans="1:16" ht="15" customHeight="1">
      <c r="A127" s="116"/>
      <c r="B127" s="246" t="s">
        <v>311</v>
      </c>
      <c r="C127" s="129">
        <v>4</v>
      </c>
      <c r="D127" s="130" t="s">
        <v>312</v>
      </c>
      <c r="E127" s="131" t="s">
        <v>16</v>
      </c>
      <c r="F127" s="132">
        <v>293</v>
      </c>
      <c r="G127" s="132">
        <v>2130293</v>
      </c>
      <c r="H127" s="340">
        <f t="shared" si="2"/>
        <v>0.24981511797008607</v>
      </c>
      <c r="J127" s="245" t="s">
        <v>207</v>
      </c>
      <c r="K127" s="253">
        <v>2</v>
      </c>
      <c r="L127" s="150" t="s">
        <v>208</v>
      </c>
      <c r="M127" s="276" t="s">
        <v>16</v>
      </c>
      <c r="N127" s="151">
        <v>1261</v>
      </c>
      <c r="O127" s="151">
        <v>5905487</v>
      </c>
      <c r="P127" s="339">
        <f t="shared" si="3"/>
        <v>0.6510475163723928</v>
      </c>
    </row>
    <row r="128" spans="1:16" ht="15" customHeight="1">
      <c r="A128" s="116"/>
      <c r="B128" s="246" t="s">
        <v>313</v>
      </c>
      <c r="C128" s="129">
        <v>5</v>
      </c>
      <c r="D128" s="130" t="s">
        <v>314</v>
      </c>
      <c r="E128" s="131" t="s">
        <v>16</v>
      </c>
      <c r="F128" s="132">
        <v>1</v>
      </c>
      <c r="G128" s="132">
        <v>9802</v>
      </c>
      <c r="H128" s="340">
        <f t="shared" si="2"/>
        <v>0.0011494605607504616</v>
      </c>
      <c r="J128" s="246" t="s">
        <v>209</v>
      </c>
      <c r="K128" s="129">
        <v>3</v>
      </c>
      <c r="L128" s="130" t="s">
        <v>1140</v>
      </c>
      <c r="M128" s="131" t="s">
        <v>16</v>
      </c>
      <c r="N128" s="132">
        <v>6</v>
      </c>
      <c r="O128" s="132">
        <v>30611</v>
      </c>
      <c r="P128" s="340">
        <f t="shared" si="3"/>
        <v>0.0033746946735595754</v>
      </c>
    </row>
    <row r="129" spans="1:16" ht="15" customHeight="1">
      <c r="A129" s="116"/>
      <c r="B129" s="246" t="s">
        <v>315</v>
      </c>
      <c r="C129" s="129">
        <v>5</v>
      </c>
      <c r="D129" s="130" t="s">
        <v>316</v>
      </c>
      <c r="E129" s="131" t="s">
        <v>33</v>
      </c>
      <c r="F129" s="132">
        <v>7951</v>
      </c>
      <c r="G129" s="132">
        <v>19556</v>
      </c>
      <c r="H129" s="340">
        <f t="shared" si="2"/>
        <v>0.0022932922593385053</v>
      </c>
      <c r="J129" s="246" t="s">
        <v>211</v>
      </c>
      <c r="K129" s="129">
        <v>3</v>
      </c>
      <c r="L129" s="130" t="s">
        <v>212</v>
      </c>
      <c r="M129" s="131" t="s">
        <v>16</v>
      </c>
      <c r="N129" s="132">
        <v>68</v>
      </c>
      <c r="O129" s="132">
        <v>115047</v>
      </c>
      <c r="P129" s="340">
        <f t="shared" si="3"/>
        <v>0.01268330005909668</v>
      </c>
    </row>
    <row r="130" spans="1:16" ht="15" customHeight="1">
      <c r="A130" s="116"/>
      <c r="B130" s="245" t="s">
        <v>317</v>
      </c>
      <c r="C130" s="253">
        <v>2</v>
      </c>
      <c r="D130" s="150" t="s">
        <v>318</v>
      </c>
      <c r="E130" s="276"/>
      <c r="F130" s="151">
        <v>0</v>
      </c>
      <c r="G130" s="151">
        <v>23770518</v>
      </c>
      <c r="H130" s="339">
        <f t="shared" si="2"/>
        <v>2.787520194818297</v>
      </c>
      <c r="J130" s="246" t="s">
        <v>217</v>
      </c>
      <c r="K130" s="129">
        <v>3</v>
      </c>
      <c r="L130" s="130" t="s">
        <v>218</v>
      </c>
      <c r="M130" s="131" t="s">
        <v>16</v>
      </c>
      <c r="N130" s="132">
        <v>115</v>
      </c>
      <c r="O130" s="132">
        <v>186014</v>
      </c>
      <c r="P130" s="340">
        <f t="shared" si="3"/>
        <v>0.020507022149146084</v>
      </c>
    </row>
    <row r="131" spans="1:16" ht="15" customHeight="1">
      <c r="A131" s="116"/>
      <c r="B131" s="246" t="s">
        <v>321</v>
      </c>
      <c r="C131" s="129">
        <v>3</v>
      </c>
      <c r="D131" s="130" t="s">
        <v>322</v>
      </c>
      <c r="E131" s="131" t="s">
        <v>245</v>
      </c>
      <c r="F131" s="132">
        <v>1294</v>
      </c>
      <c r="G131" s="132">
        <v>12578</v>
      </c>
      <c r="H131" s="340">
        <f t="shared" si="2"/>
        <v>0.001474996422476975</v>
      </c>
      <c r="J131" s="246" t="s">
        <v>219</v>
      </c>
      <c r="K131" s="129">
        <v>3</v>
      </c>
      <c r="L131" s="130" t="s">
        <v>220</v>
      </c>
      <c r="M131" s="131" t="s">
        <v>16</v>
      </c>
      <c r="N131" s="132">
        <v>35</v>
      </c>
      <c r="O131" s="132">
        <v>25526</v>
      </c>
      <c r="P131" s="340">
        <f t="shared" si="3"/>
        <v>0.00281410134387252</v>
      </c>
    </row>
    <row r="132" spans="1:16" ht="15" customHeight="1">
      <c r="A132" s="116"/>
      <c r="B132" s="246" t="s">
        <v>323</v>
      </c>
      <c r="C132" s="129">
        <v>3</v>
      </c>
      <c r="D132" s="130" t="s">
        <v>324</v>
      </c>
      <c r="E132" s="131"/>
      <c r="F132" s="132">
        <v>0</v>
      </c>
      <c r="G132" s="132">
        <v>2779166</v>
      </c>
      <c r="H132" s="340">
        <f t="shared" si="2"/>
        <v>0.3259071320933093</v>
      </c>
      <c r="J132" s="246" t="s">
        <v>1141</v>
      </c>
      <c r="K132" s="129">
        <v>3</v>
      </c>
      <c r="L132" s="130" t="s">
        <v>1142</v>
      </c>
      <c r="M132" s="131" t="s">
        <v>16</v>
      </c>
      <c r="N132" s="132">
        <v>368</v>
      </c>
      <c r="O132" s="132">
        <v>2842449</v>
      </c>
      <c r="P132" s="340">
        <f t="shared" si="3"/>
        <v>0.3133643951574513</v>
      </c>
    </row>
    <row r="133" spans="1:16" ht="15" customHeight="1">
      <c r="A133" s="116"/>
      <c r="B133" s="246" t="s">
        <v>325</v>
      </c>
      <c r="C133" s="129">
        <v>4</v>
      </c>
      <c r="D133" s="130" t="s">
        <v>326</v>
      </c>
      <c r="E133" s="131" t="s">
        <v>245</v>
      </c>
      <c r="F133" s="132">
        <v>27059</v>
      </c>
      <c r="G133" s="132">
        <v>12975</v>
      </c>
      <c r="H133" s="340">
        <f t="shared" si="2"/>
        <v>0.0015215518032786412</v>
      </c>
      <c r="J133" s="245" t="s">
        <v>221</v>
      </c>
      <c r="K133" s="253">
        <v>2</v>
      </c>
      <c r="L133" s="150" t="s">
        <v>222</v>
      </c>
      <c r="M133" s="276" t="s">
        <v>16</v>
      </c>
      <c r="N133" s="151">
        <v>479</v>
      </c>
      <c r="O133" s="151">
        <v>4535334</v>
      </c>
      <c r="P133" s="339">
        <f t="shared" si="3"/>
        <v>0.49999567124934313</v>
      </c>
    </row>
    <row r="134" spans="1:16" ht="15" customHeight="1">
      <c r="A134" s="116"/>
      <c r="B134" s="246" t="s">
        <v>329</v>
      </c>
      <c r="C134" s="129">
        <v>5</v>
      </c>
      <c r="D134" s="130" t="s">
        <v>330</v>
      </c>
      <c r="E134" s="131" t="s">
        <v>245</v>
      </c>
      <c r="F134" s="132">
        <v>27059</v>
      </c>
      <c r="G134" s="132">
        <v>12975</v>
      </c>
      <c r="H134" s="340">
        <f t="shared" si="2"/>
        <v>0.0015215518032786412</v>
      </c>
      <c r="J134" s="246" t="s">
        <v>1143</v>
      </c>
      <c r="K134" s="129">
        <v>3</v>
      </c>
      <c r="L134" s="130" t="s">
        <v>1144</v>
      </c>
      <c r="M134" s="131" t="s">
        <v>16</v>
      </c>
      <c r="N134" s="132">
        <v>7</v>
      </c>
      <c r="O134" s="132">
        <v>70779</v>
      </c>
      <c r="P134" s="340">
        <f t="shared" si="3"/>
        <v>0.007802996122304831</v>
      </c>
    </row>
    <row r="135" spans="1:16" ht="15" customHeight="1">
      <c r="A135" s="116"/>
      <c r="B135" s="246" t="s">
        <v>331</v>
      </c>
      <c r="C135" s="129">
        <v>4</v>
      </c>
      <c r="D135" s="130" t="s">
        <v>332</v>
      </c>
      <c r="E135" s="131" t="s">
        <v>33</v>
      </c>
      <c r="F135" s="132">
        <v>4330</v>
      </c>
      <c r="G135" s="132">
        <v>41557</v>
      </c>
      <c r="H135" s="340">
        <f t="shared" si="2"/>
        <v>0.0048733046850751825</v>
      </c>
      <c r="J135" s="246" t="s">
        <v>1145</v>
      </c>
      <c r="K135" s="129">
        <v>3</v>
      </c>
      <c r="L135" s="130" t="s">
        <v>1146</v>
      </c>
      <c r="M135" s="131" t="s">
        <v>16</v>
      </c>
      <c r="N135" s="132">
        <v>6</v>
      </c>
      <c r="O135" s="132">
        <v>5262</v>
      </c>
      <c r="P135" s="340">
        <f t="shared" si="3"/>
        <v>0.0005801066078295543</v>
      </c>
    </row>
    <row r="136" spans="1:16" ht="15" customHeight="1">
      <c r="A136" s="116"/>
      <c r="B136" s="246" t="s">
        <v>333</v>
      </c>
      <c r="C136" s="129">
        <v>4</v>
      </c>
      <c r="D136" s="130" t="s">
        <v>334</v>
      </c>
      <c r="E136" s="131" t="s">
        <v>33</v>
      </c>
      <c r="F136" s="132">
        <v>68806</v>
      </c>
      <c r="G136" s="132">
        <v>1249958</v>
      </c>
      <c r="H136" s="340">
        <f t="shared" si="2"/>
        <v>0.14658002689191243</v>
      </c>
      <c r="J136" s="246" t="s">
        <v>1149</v>
      </c>
      <c r="K136" s="129">
        <v>3</v>
      </c>
      <c r="L136" s="130" t="s">
        <v>1150</v>
      </c>
      <c r="M136" s="131" t="s">
        <v>16</v>
      </c>
      <c r="N136" s="132">
        <v>20</v>
      </c>
      <c r="O136" s="132">
        <v>18397</v>
      </c>
      <c r="P136" s="340">
        <f t="shared" si="3"/>
        <v>0.002028168237217847</v>
      </c>
    </row>
    <row r="137" spans="1:16" ht="15" customHeight="1">
      <c r="A137" s="116"/>
      <c r="B137" s="246" t="s">
        <v>335</v>
      </c>
      <c r="C137" s="129">
        <v>5</v>
      </c>
      <c r="D137" s="130" t="s">
        <v>336</v>
      </c>
      <c r="E137" s="131" t="s">
        <v>33</v>
      </c>
      <c r="F137" s="132">
        <v>45373</v>
      </c>
      <c r="G137" s="132">
        <v>23858</v>
      </c>
      <c r="H137" s="340">
        <f aca="true" t="shared" si="4" ref="H137:H200">G137/852747831*100</f>
        <v>0.002797779030645227</v>
      </c>
      <c r="J137" s="246" t="s">
        <v>1151</v>
      </c>
      <c r="K137" s="129">
        <v>3</v>
      </c>
      <c r="L137" s="130" t="s">
        <v>1152</v>
      </c>
      <c r="M137" s="131" t="s">
        <v>16</v>
      </c>
      <c r="N137" s="132">
        <v>49</v>
      </c>
      <c r="O137" s="132">
        <v>441777</v>
      </c>
      <c r="P137" s="340">
        <f aca="true" t="shared" si="5" ref="P137:P200">O137/907074653*100</f>
        <v>0.048703488576038956</v>
      </c>
    </row>
    <row r="138" spans="1:16" ht="15" customHeight="1">
      <c r="A138" s="116"/>
      <c r="B138" s="246" t="s">
        <v>337</v>
      </c>
      <c r="C138" s="129">
        <v>5</v>
      </c>
      <c r="D138" s="130" t="s">
        <v>338</v>
      </c>
      <c r="E138" s="131" t="s">
        <v>33</v>
      </c>
      <c r="F138" s="132">
        <v>98</v>
      </c>
      <c r="G138" s="132">
        <v>957</v>
      </c>
      <c r="H138" s="340">
        <f t="shared" si="4"/>
        <v>0.00011222543936321078</v>
      </c>
      <c r="J138" s="247" t="s">
        <v>223</v>
      </c>
      <c r="K138" s="118">
        <v>1</v>
      </c>
      <c r="L138" s="119" t="s">
        <v>224</v>
      </c>
      <c r="M138" s="120"/>
      <c r="N138" s="121">
        <v>0</v>
      </c>
      <c r="O138" s="121">
        <v>71112494</v>
      </c>
      <c r="P138" s="149">
        <f t="shared" si="5"/>
        <v>7.839762004682541</v>
      </c>
    </row>
    <row r="139" spans="1:16" ht="15" customHeight="1">
      <c r="A139" s="116"/>
      <c r="B139" s="246" t="s">
        <v>339</v>
      </c>
      <c r="C139" s="129">
        <v>3</v>
      </c>
      <c r="D139" s="130" t="s">
        <v>340</v>
      </c>
      <c r="E139" s="131" t="s">
        <v>16</v>
      </c>
      <c r="F139" s="132">
        <v>108</v>
      </c>
      <c r="G139" s="132">
        <v>286222</v>
      </c>
      <c r="H139" s="340">
        <f t="shared" si="4"/>
        <v>0.03356467053857566</v>
      </c>
      <c r="J139" s="245" t="s">
        <v>225</v>
      </c>
      <c r="K139" s="253">
        <v>2</v>
      </c>
      <c r="L139" s="150" t="s">
        <v>226</v>
      </c>
      <c r="M139" s="276" t="s">
        <v>33</v>
      </c>
      <c r="N139" s="151">
        <v>89856</v>
      </c>
      <c r="O139" s="151">
        <v>431141</v>
      </c>
      <c r="P139" s="339">
        <f t="shared" si="5"/>
        <v>0.047530927975340524</v>
      </c>
    </row>
    <row r="140" spans="1:16" ht="15" customHeight="1">
      <c r="A140" s="116"/>
      <c r="B140" s="246" t="s">
        <v>341</v>
      </c>
      <c r="C140" s="129">
        <v>4</v>
      </c>
      <c r="D140" s="130" t="s">
        <v>342</v>
      </c>
      <c r="E140" s="131" t="s">
        <v>16</v>
      </c>
      <c r="F140" s="132">
        <v>101</v>
      </c>
      <c r="G140" s="132">
        <v>252986</v>
      </c>
      <c r="H140" s="340">
        <f t="shared" si="4"/>
        <v>0.029667152562948003</v>
      </c>
      <c r="J140" s="246" t="s">
        <v>1153</v>
      </c>
      <c r="K140" s="129">
        <v>3</v>
      </c>
      <c r="L140" s="130" t="s">
        <v>1154</v>
      </c>
      <c r="M140" s="131" t="s">
        <v>33</v>
      </c>
      <c r="N140" s="132">
        <v>2717</v>
      </c>
      <c r="O140" s="132">
        <v>19905</v>
      </c>
      <c r="P140" s="340">
        <f t="shared" si="5"/>
        <v>0.0021944169572115694</v>
      </c>
    </row>
    <row r="141" spans="1:16" ht="15" customHeight="1">
      <c r="A141" s="116"/>
      <c r="B141" s="246" t="s">
        <v>343</v>
      </c>
      <c r="C141" s="129">
        <v>4</v>
      </c>
      <c r="D141" s="130" t="s">
        <v>344</v>
      </c>
      <c r="E141" s="131" t="s">
        <v>16</v>
      </c>
      <c r="F141" s="132">
        <v>4</v>
      </c>
      <c r="G141" s="132">
        <v>33236</v>
      </c>
      <c r="H141" s="340">
        <f t="shared" si="4"/>
        <v>0.003897517975627662</v>
      </c>
      <c r="J141" s="245" t="s">
        <v>227</v>
      </c>
      <c r="K141" s="253">
        <v>2</v>
      </c>
      <c r="L141" s="150" t="s">
        <v>228</v>
      </c>
      <c r="M141" s="276" t="s">
        <v>16</v>
      </c>
      <c r="N141" s="151">
        <v>533</v>
      </c>
      <c r="O141" s="151">
        <v>1992226</v>
      </c>
      <c r="P141" s="339">
        <f t="shared" si="5"/>
        <v>0.2196319777441736</v>
      </c>
    </row>
    <row r="142" spans="1:16" ht="15" customHeight="1">
      <c r="A142" s="116"/>
      <c r="B142" s="246" t="s">
        <v>345</v>
      </c>
      <c r="C142" s="129">
        <v>3</v>
      </c>
      <c r="D142" s="130" t="s">
        <v>346</v>
      </c>
      <c r="E142" s="131" t="s">
        <v>347</v>
      </c>
      <c r="F142" s="132">
        <v>17381</v>
      </c>
      <c r="G142" s="132">
        <v>7999</v>
      </c>
      <c r="H142" s="340">
        <f t="shared" si="4"/>
        <v>0.000938026425774632</v>
      </c>
      <c r="J142" s="246" t="s">
        <v>229</v>
      </c>
      <c r="K142" s="129">
        <v>3</v>
      </c>
      <c r="L142" s="130" t="s">
        <v>230</v>
      </c>
      <c r="M142" s="131" t="s">
        <v>16</v>
      </c>
      <c r="N142" s="132">
        <v>118</v>
      </c>
      <c r="O142" s="132">
        <v>360477</v>
      </c>
      <c r="P142" s="340">
        <f t="shared" si="5"/>
        <v>0.03974060997160286</v>
      </c>
    </row>
    <row r="143" spans="1:16" ht="15" customHeight="1">
      <c r="A143" s="116"/>
      <c r="B143" s="245" t="s">
        <v>348</v>
      </c>
      <c r="C143" s="253">
        <v>2</v>
      </c>
      <c r="D143" s="150" t="s">
        <v>349</v>
      </c>
      <c r="E143" s="276" t="s">
        <v>16</v>
      </c>
      <c r="F143" s="151">
        <v>1454</v>
      </c>
      <c r="G143" s="151">
        <v>1313288</v>
      </c>
      <c r="H143" s="339">
        <f t="shared" si="4"/>
        <v>0.1540066069074528</v>
      </c>
      <c r="J143" s="245" t="s">
        <v>239</v>
      </c>
      <c r="K143" s="253">
        <v>2</v>
      </c>
      <c r="L143" s="150" t="s">
        <v>240</v>
      </c>
      <c r="M143" s="276"/>
      <c r="N143" s="151">
        <v>0</v>
      </c>
      <c r="O143" s="151">
        <v>365742</v>
      </c>
      <c r="P143" s="339">
        <f t="shared" si="5"/>
        <v>0.04032104731296025</v>
      </c>
    </row>
    <row r="144" spans="1:16" ht="15" customHeight="1">
      <c r="A144" s="116"/>
      <c r="B144" s="246" t="s">
        <v>350</v>
      </c>
      <c r="C144" s="129">
        <v>3</v>
      </c>
      <c r="D144" s="130" t="s">
        <v>351</v>
      </c>
      <c r="E144" s="131" t="s">
        <v>16</v>
      </c>
      <c r="F144" s="132">
        <v>17</v>
      </c>
      <c r="G144" s="132">
        <v>27524</v>
      </c>
      <c r="H144" s="340">
        <f t="shared" si="4"/>
        <v>0.003227683378299909</v>
      </c>
      <c r="J144" s="246" t="s">
        <v>241</v>
      </c>
      <c r="K144" s="129">
        <v>3</v>
      </c>
      <c r="L144" s="130" t="s">
        <v>1155</v>
      </c>
      <c r="M144" s="131"/>
      <c r="N144" s="132">
        <v>0</v>
      </c>
      <c r="O144" s="132">
        <v>3318</v>
      </c>
      <c r="P144" s="340">
        <f t="shared" si="5"/>
        <v>0.0003657912817899014</v>
      </c>
    </row>
    <row r="145" spans="1:16" ht="15" customHeight="1">
      <c r="A145" s="116"/>
      <c r="B145" s="246" t="s">
        <v>352</v>
      </c>
      <c r="C145" s="129">
        <v>4</v>
      </c>
      <c r="D145" s="130" t="s">
        <v>353</v>
      </c>
      <c r="E145" s="131" t="s">
        <v>16</v>
      </c>
      <c r="F145" s="132">
        <v>1</v>
      </c>
      <c r="G145" s="132">
        <v>4775</v>
      </c>
      <c r="H145" s="340">
        <f t="shared" si="4"/>
        <v>0.0005599545171988834</v>
      </c>
      <c r="J145" s="246" t="s">
        <v>243</v>
      </c>
      <c r="K145" s="129">
        <v>4</v>
      </c>
      <c r="L145" s="130" t="s">
        <v>1156</v>
      </c>
      <c r="M145" s="131"/>
      <c r="N145" s="132">
        <v>0</v>
      </c>
      <c r="O145" s="132">
        <v>3318</v>
      </c>
      <c r="P145" s="340">
        <f t="shared" si="5"/>
        <v>0.0003657912817899014</v>
      </c>
    </row>
    <row r="146" spans="1:16" ht="15" customHeight="1">
      <c r="A146" s="116"/>
      <c r="B146" s="246" t="s">
        <v>354</v>
      </c>
      <c r="C146" s="129">
        <v>3</v>
      </c>
      <c r="D146" s="130" t="s">
        <v>355</v>
      </c>
      <c r="E146" s="131" t="s">
        <v>16</v>
      </c>
      <c r="F146" s="132">
        <v>0</v>
      </c>
      <c r="G146" s="132">
        <v>730</v>
      </c>
      <c r="H146" s="340">
        <f t="shared" si="4"/>
        <v>8.560561205344186E-05</v>
      </c>
      <c r="J146" s="246" t="s">
        <v>248</v>
      </c>
      <c r="K146" s="129">
        <v>3</v>
      </c>
      <c r="L146" s="130" t="s">
        <v>1157</v>
      </c>
      <c r="M146" s="131" t="s">
        <v>16</v>
      </c>
      <c r="N146" s="132">
        <v>0</v>
      </c>
      <c r="O146" s="132">
        <v>262</v>
      </c>
      <c r="P146" s="340">
        <f t="shared" si="5"/>
        <v>2.8884061431270088E-05</v>
      </c>
    </row>
    <row r="147" spans="1:16" ht="15" customHeight="1">
      <c r="A147" s="116"/>
      <c r="B147" s="246" t="s">
        <v>358</v>
      </c>
      <c r="C147" s="129">
        <v>3</v>
      </c>
      <c r="D147" s="130" t="s">
        <v>359</v>
      </c>
      <c r="E147" s="131" t="s">
        <v>16</v>
      </c>
      <c r="F147" s="132">
        <v>187</v>
      </c>
      <c r="G147" s="132">
        <v>311291</v>
      </c>
      <c r="H147" s="340">
        <f t="shared" si="4"/>
        <v>0.03650446107086023</v>
      </c>
      <c r="J147" s="246" t="s">
        <v>1159</v>
      </c>
      <c r="K147" s="129">
        <v>3</v>
      </c>
      <c r="L147" s="130" t="s">
        <v>1160</v>
      </c>
      <c r="M147" s="131" t="s">
        <v>33</v>
      </c>
      <c r="N147" s="132">
        <v>11260</v>
      </c>
      <c r="O147" s="132">
        <v>14487</v>
      </c>
      <c r="P147" s="340">
        <f t="shared" si="5"/>
        <v>0.0015971122059343884</v>
      </c>
    </row>
    <row r="148" spans="1:16" ht="15" customHeight="1">
      <c r="A148" s="116"/>
      <c r="B148" s="246" t="s">
        <v>360</v>
      </c>
      <c r="C148" s="129">
        <v>4</v>
      </c>
      <c r="D148" s="130" t="s">
        <v>361</v>
      </c>
      <c r="E148" s="131" t="s">
        <v>16</v>
      </c>
      <c r="F148" s="132">
        <v>138</v>
      </c>
      <c r="G148" s="132">
        <v>88348</v>
      </c>
      <c r="H148" s="340">
        <f t="shared" si="4"/>
        <v>0.010360389881777371</v>
      </c>
      <c r="J148" s="245" t="s">
        <v>273</v>
      </c>
      <c r="K148" s="253">
        <v>2</v>
      </c>
      <c r="L148" s="150" t="s">
        <v>253</v>
      </c>
      <c r="M148" s="276" t="s">
        <v>16</v>
      </c>
      <c r="N148" s="151">
        <v>264</v>
      </c>
      <c r="O148" s="151">
        <v>487784</v>
      </c>
      <c r="P148" s="339">
        <f t="shared" si="5"/>
        <v>0.053775507714468124</v>
      </c>
    </row>
    <row r="149" spans="1:16" ht="15" customHeight="1">
      <c r="A149" s="116"/>
      <c r="B149" s="246" t="s">
        <v>362</v>
      </c>
      <c r="C149" s="129">
        <v>4</v>
      </c>
      <c r="D149" s="130" t="s">
        <v>363</v>
      </c>
      <c r="E149" s="131" t="s">
        <v>16</v>
      </c>
      <c r="F149" s="132">
        <v>1</v>
      </c>
      <c r="G149" s="132">
        <v>3940</v>
      </c>
      <c r="H149" s="340">
        <f t="shared" si="4"/>
        <v>0.000462035769165152</v>
      </c>
      <c r="J149" s="246" t="s">
        <v>275</v>
      </c>
      <c r="K149" s="129">
        <v>3</v>
      </c>
      <c r="L149" s="130" t="s">
        <v>255</v>
      </c>
      <c r="M149" s="131" t="s">
        <v>16</v>
      </c>
      <c r="N149" s="132">
        <v>98</v>
      </c>
      <c r="O149" s="132">
        <v>202752</v>
      </c>
      <c r="P149" s="340">
        <f t="shared" si="5"/>
        <v>0.022352294745468983</v>
      </c>
    </row>
    <row r="150" spans="1:16" ht="15" customHeight="1">
      <c r="A150" s="116"/>
      <c r="B150" s="246" t="s">
        <v>364</v>
      </c>
      <c r="C150" s="129">
        <v>4</v>
      </c>
      <c r="D150" s="130" t="s">
        <v>365</v>
      </c>
      <c r="E150" s="131" t="s">
        <v>16</v>
      </c>
      <c r="F150" s="132">
        <v>43</v>
      </c>
      <c r="G150" s="132">
        <v>219003</v>
      </c>
      <c r="H150" s="340">
        <f t="shared" si="4"/>
        <v>0.02568203541991771</v>
      </c>
      <c r="J150" s="245" t="s">
        <v>317</v>
      </c>
      <c r="K150" s="253">
        <v>2</v>
      </c>
      <c r="L150" s="150" t="s">
        <v>274</v>
      </c>
      <c r="M150" s="276"/>
      <c r="N150" s="151">
        <v>0</v>
      </c>
      <c r="O150" s="151">
        <v>6901951</v>
      </c>
      <c r="P150" s="339">
        <f t="shared" si="5"/>
        <v>0.7609022010672367</v>
      </c>
    </row>
    <row r="151" spans="1:16" ht="15" customHeight="1">
      <c r="A151" s="116"/>
      <c r="B151" s="246" t="s">
        <v>366</v>
      </c>
      <c r="C151" s="129">
        <v>3</v>
      </c>
      <c r="D151" s="130" t="s">
        <v>367</v>
      </c>
      <c r="E151" s="131" t="s">
        <v>16</v>
      </c>
      <c r="F151" s="132">
        <v>1033</v>
      </c>
      <c r="G151" s="132">
        <v>406303</v>
      </c>
      <c r="H151" s="340">
        <f t="shared" si="4"/>
        <v>0.04764632464951998</v>
      </c>
      <c r="J151" s="246" t="s">
        <v>319</v>
      </c>
      <c r="K151" s="129">
        <v>3</v>
      </c>
      <c r="L151" s="130" t="s">
        <v>1161</v>
      </c>
      <c r="M151" s="131" t="s">
        <v>33</v>
      </c>
      <c r="N151" s="132">
        <v>202541</v>
      </c>
      <c r="O151" s="132">
        <v>326356</v>
      </c>
      <c r="P151" s="340">
        <f t="shared" si="5"/>
        <v>0.03597895707047168</v>
      </c>
    </row>
    <row r="152" spans="1:16" ht="15" customHeight="1">
      <c r="A152" s="116"/>
      <c r="B152" s="246" t="s">
        <v>368</v>
      </c>
      <c r="C152" s="129">
        <v>4</v>
      </c>
      <c r="D152" s="130" t="s">
        <v>369</v>
      </c>
      <c r="E152" s="131" t="s">
        <v>16</v>
      </c>
      <c r="F152" s="132">
        <v>117</v>
      </c>
      <c r="G152" s="132">
        <v>91289</v>
      </c>
      <c r="H152" s="340">
        <f t="shared" si="4"/>
        <v>0.010705274957187197</v>
      </c>
      <c r="J152" s="246" t="s">
        <v>1162</v>
      </c>
      <c r="K152" s="129">
        <v>4</v>
      </c>
      <c r="L152" s="130" t="s">
        <v>1163</v>
      </c>
      <c r="M152" s="131" t="s">
        <v>33</v>
      </c>
      <c r="N152" s="132">
        <v>1672</v>
      </c>
      <c r="O152" s="132">
        <v>10756</v>
      </c>
      <c r="P152" s="340">
        <f t="shared" si="5"/>
        <v>0.0011857899418119889</v>
      </c>
    </row>
    <row r="153" spans="1:16" ht="15" customHeight="1">
      <c r="A153" s="116"/>
      <c r="B153" s="246" t="s">
        <v>370</v>
      </c>
      <c r="C153" s="129">
        <v>5</v>
      </c>
      <c r="D153" s="130" t="s">
        <v>371</v>
      </c>
      <c r="E153" s="131" t="s">
        <v>16</v>
      </c>
      <c r="F153" s="132">
        <v>49</v>
      </c>
      <c r="G153" s="132">
        <v>35722</v>
      </c>
      <c r="H153" s="340">
        <f t="shared" si="4"/>
        <v>0.004189046128456233</v>
      </c>
      <c r="J153" s="246" t="s">
        <v>1164</v>
      </c>
      <c r="K153" s="129">
        <v>4</v>
      </c>
      <c r="L153" s="130" t="s">
        <v>280</v>
      </c>
      <c r="M153" s="131" t="s">
        <v>33</v>
      </c>
      <c r="N153" s="132">
        <v>12226</v>
      </c>
      <c r="O153" s="132">
        <v>14596</v>
      </c>
      <c r="P153" s="340">
        <f t="shared" si="5"/>
        <v>0.001609128857445871</v>
      </c>
    </row>
    <row r="154" spans="1:16" ht="15" customHeight="1">
      <c r="A154" s="116"/>
      <c r="B154" s="246" t="s">
        <v>372</v>
      </c>
      <c r="C154" s="129">
        <v>4</v>
      </c>
      <c r="D154" s="130" t="s">
        <v>373</v>
      </c>
      <c r="E154" s="131" t="s">
        <v>16</v>
      </c>
      <c r="F154" s="132">
        <v>101</v>
      </c>
      <c r="G154" s="132">
        <v>42618</v>
      </c>
      <c r="H154" s="340">
        <f t="shared" si="4"/>
        <v>0.004997725992456966</v>
      </c>
      <c r="J154" s="246" t="s">
        <v>1165</v>
      </c>
      <c r="K154" s="129">
        <v>4</v>
      </c>
      <c r="L154" s="130" t="s">
        <v>1166</v>
      </c>
      <c r="M154" s="131" t="s">
        <v>33</v>
      </c>
      <c r="N154" s="132">
        <v>110782</v>
      </c>
      <c r="O154" s="132">
        <v>108365</v>
      </c>
      <c r="P154" s="340">
        <f t="shared" si="5"/>
        <v>0.011946646248090014</v>
      </c>
    </row>
    <row r="155" spans="1:16" ht="15" customHeight="1">
      <c r="A155" s="116"/>
      <c r="B155" s="246" t="s">
        <v>376</v>
      </c>
      <c r="C155" s="129">
        <v>4</v>
      </c>
      <c r="D155" s="130" t="s">
        <v>377</v>
      </c>
      <c r="E155" s="131" t="s">
        <v>16</v>
      </c>
      <c r="F155" s="132">
        <v>689</v>
      </c>
      <c r="G155" s="132">
        <v>237035</v>
      </c>
      <c r="H155" s="340">
        <f t="shared" si="4"/>
        <v>0.02779661130559944</v>
      </c>
      <c r="J155" s="246" t="s">
        <v>321</v>
      </c>
      <c r="K155" s="129">
        <v>3</v>
      </c>
      <c r="L155" s="130" t="s">
        <v>1167</v>
      </c>
      <c r="M155" s="131" t="s">
        <v>245</v>
      </c>
      <c r="N155" s="132">
        <v>563646</v>
      </c>
      <c r="O155" s="132">
        <v>539812</v>
      </c>
      <c r="P155" s="340">
        <f t="shared" si="5"/>
        <v>0.059511309043270115</v>
      </c>
    </row>
    <row r="156" spans="1:16" ht="15" customHeight="1">
      <c r="A156" s="116"/>
      <c r="B156" s="246" t="s">
        <v>378</v>
      </c>
      <c r="C156" s="129">
        <v>5</v>
      </c>
      <c r="D156" s="130" t="s">
        <v>379</v>
      </c>
      <c r="E156" s="131" t="s">
        <v>16</v>
      </c>
      <c r="F156" s="132">
        <v>201</v>
      </c>
      <c r="G156" s="132">
        <v>42245</v>
      </c>
      <c r="H156" s="340">
        <f t="shared" si="4"/>
        <v>0.004953985042736509</v>
      </c>
      <c r="J156" s="246" t="s">
        <v>1168</v>
      </c>
      <c r="K156" s="129">
        <v>4</v>
      </c>
      <c r="L156" s="130" t="s">
        <v>1169</v>
      </c>
      <c r="M156" s="131" t="s">
        <v>245</v>
      </c>
      <c r="N156" s="132">
        <v>563646</v>
      </c>
      <c r="O156" s="132">
        <v>539812</v>
      </c>
      <c r="P156" s="340">
        <f t="shared" si="5"/>
        <v>0.059511309043270115</v>
      </c>
    </row>
    <row r="157" spans="1:16" ht="15" customHeight="1">
      <c r="A157" s="116"/>
      <c r="B157" s="246" t="s">
        <v>380</v>
      </c>
      <c r="C157" s="129">
        <v>4</v>
      </c>
      <c r="D157" s="130" t="s">
        <v>381</v>
      </c>
      <c r="E157" s="131" t="s">
        <v>16</v>
      </c>
      <c r="F157" s="132">
        <v>124</v>
      </c>
      <c r="G157" s="132">
        <v>35361</v>
      </c>
      <c r="H157" s="340">
        <f t="shared" si="4"/>
        <v>0.00414671239427638</v>
      </c>
      <c r="J157" s="246" t="s">
        <v>1170</v>
      </c>
      <c r="K157" s="129">
        <v>3</v>
      </c>
      <c r="L157" s="130" t="s">
        <v>1171</v>
      </c>
      <c r="M157" s="131" t="s">
        <v>245</v>
      </c>
      <c r="N157" s="132">
        <v>2104894</v>
      </c>
      <c r="O157" s="132">
        <v>3054845</v>
      </c>
      <c r="P157" s="340">
        <f t="shared" si="5"/>
        <v>0.33677988795041325</v>
      </c>
    </row>
    <row r="158" spans="1:16" ht="15" customHeight="1">
      <c r="A158" s="116"/>
      <c r="B158" s="246" t="s">
        <v>382</v>
      </c>
      <c r="C158" s="129">
        <v>5</v>
      </c>
      <c r="D158" s="130" t="s">
        <v>383</v>
      </c>
      <c r="E158" s="131" t="s">
        <v>16</v>
      </c>
      <c r="F158" s="132">
        <v>108</v>
      </c>
      <c r="G158" s="132">
        <v>28501</v>
      </c>
      <c r="H158" s="340">
        <f t="shared" si="4"/>
        <v>0.0033422541768974605</v>
      </c>
      <c r="J158" s="246" t="s">
        <v>1172</v>
      </c>
      <c r="K158" s="129">
        <v>4</v>
      </c>
      <c r="L158" s="130" t="s">
        <v>1173</v>
      </c>
      <c r="M158" s="131" t="s">
        <v>245</v>
      </c>
      <c r="N158" s="132">
        <v>2057998</v>
      </c>
      <c r="O158" s="132">
        <v>2963897</v>
      </c>
      <c r="P158" s="340">
        <f t="shared" si="5"/>
        <v>0.32675337032044705</v>
      </c>
    </row>
    <row r="159" spans="1:16" ht="15" customHeight="1">
      <c r="A159" s="116"/>
      <c r="B159" s="246" t="s">
        <v>384</v>
      </c>
      <c r="C159" s="129">
        <v>3</v>
      </c>
      <c r="D159" s="130" t="s">
        <v>385</v>
      </c>
      <c r="E159" s="131" t="s">
        <v>16</v>
      </c>
      <c r="F159" s="132">
        <v>5</v>
      </c>
      <c r="G159" s="132">
        <v>9442</v>
      </c>
      <c r="H159" s="340">
        <f t="shared" si="4"/>
        <v>0.001107244094532326</v>
      </c>
      <c r="J159" s="246" t="s">
        <v>323</v>
      </c>
      <c r="K159" s="129">
        <v>3</v>
      </c>
      <c r="L159" s="130" t="s">
        <v>1174</v>
      </c>
      <c r="M159" s="131" t="s">
        <v>245</v>
      </c>
      <c r="N159" s="132">
        <v>26934</v>
      </c>
      <c r="O159" s="132">
        <v>60288</v>
      </c>
      <c r="P159" s="340">
        <f t="shared" si="5"/>
        <v>0.00664642097545195</v>
      </c>
    </row>
    <row r="160" spans="1:16" ht="15" customHeight="1">
      <c r="A160" s="116"/>
      <c r="B160" s="246" t="s">
        <v>386</v>
      </c>
      <c r="C160" s="129">
        <v>4</v>
      </c>
      <c r="D160" s="130" t="s">
        <v>387</v>
      </c>
      <c r="E160" s="131" t="s">
        <v>16</v>
      </c>
      <c r="F160" s="132">
        <v>5</v>
      </c>
      <c r="G160" s="132">
        <v>9442</v>
      </c>
      <c r="H160" s="340">
        <f t="shared" si="4"/>
        <v>0.001107244094532326</v>
      </c>
      <c r="J160" s="246" t="s">
        <v>339</v>
      </c>
      <c r="K160" s="129">
        <v>3</v>
      </c>
      <c r="L160" s="130" t="s">
        <v>1175</v>
      </c>
      <c r="M160" s="131" t="s">
        <v>33</v>
      </c>
      <c r="N160" s="132">
        <v>163048</v>
      </c>
      <c r="O160" s="132">
        <v>503718</v>
      </c>
      <c r="P160" s="340">
        <f t="shared" si="5"/>
        <v>0.055532143725330184</v>
      </c>
    </row>
    <row r="161" spans="1:16" ht="15" customHeight="1">
      <c r="A161" s="116"/>
      <c r="B161" s="246" t="s">
        <v>388</v>
      </c>
      <c r="C161" s="129">
        <v>3</v>
      </c>
      <c r="D161" s="130" t="s">
        <v>389</v>
      </c>
      <c r="E161" s="131" t="s">
        <v>16</v>
      </c>
      <c r="F161" s="132">
        <v>203</v>
      </c>
      <c r="G161" s="132">
        <v>556888</v>
      </c>
      <c r="H161" s="340">
        <f t="shared" si="4"/>
        <v>0.065305120664681</v>
      </c>
      <c r="J161" s="246" t="s">
        <v>345</v>
      </c>
      <c r="K161" s="129">
        <v>3</v>
      </c>
      <c r="L161" s="130" t="s">
        <v>1176</v>
      </c>
      <c r="M161" s="131" t="s">
        <v>33</v>
      </c>
      <c r="N161" s="132">
        <v>40539</v>
      </c>
      <c r="O161" s="132">
        <v>184118</v>
      </c>
      <c r="P161" s="340">
        <f t="shared" si="5"/>
        <v>0.020297998559551854</v>
      </c>
    </row>
    <row r="162" spans="1:16" ht="15" customHeight="1">
      <c r="A162" s="116"/>
      <c r="B162" s="246" t="s">
        <v>390</v>
      </c>
      <c r="C162" s="129">
        <v>4</v>
      </c>
      <c r="D162" s="130" t="s">
        <v>391</v>
      </c>
      <c r="E162" s="131" t="s">
        <v>16</v>
      </c>
      <c r="F162" s="132">
        <v>149</v>
      </c>
      <c r="G162" s="132">
        <v>157635</v>
      </c>
      <c r="H162" s="340">
        <f t="shared" si="4"/>
        <v>0.018485535145266175</v>
      </c>
      <c r="J162" s="246" t="s">
        <v>1177</v>
      </c>
      <c r="K162" s="129">
        <v>3</v>
      </c>
      <c r="L162" s="130" t="s">
        <v>1178</v>
      </c>
      <c r="M162" s="131" t="s">
        <v>16</v>
      </c>
      <c r="N162" s="132">
        <v>42</v>
      </c>
      <c r="O162" s="132">
        <v>101872</v>
      </c>
      <c r="P162" s="340">
        <f t="shared" si="5"/>
        <v>0.0112308286493372</v>
      </c>
    </row>
    <row r="163" spans="1:16" ht="15" customHeight="1">
      <c r="A163" s="116"/>
      <c r="B163" s="245" t="s">
        <v>392</v>
      </c>
      <c r="C163" s="253">
        <v>2</v>
      </c>
      <c r="D163" s="150" t="s">
        <v>393</v>
      </c>
      <c r="E163" s="276" t="s">
        <v>16</v>
      </c>
      <c r="F163" s="151">
        <v>673</v>
      </c>
      <c r="G163" s="151">
        <v>3928136</v>
      </c>
      <c r="H163" s="339">
        <f t="shared" si="4"/>
        <v>0.4606445020673409</v>
      </c>
      <c r="J163" s="246" t="s">
        <v>1179</v>
      </c>
      <c r="K163" s="129">
        <v>3</v>
      </c>
      <c r="L163" s="130" t="s">
        <v>1180</v>
      </c>
      <c r="M163" s="131" t="s">
        <v>33</v>
      </c>
      <c r="N163" s="132">
        <v>58392</v>
      </c>
      <c r="O163" s="132">
        <v>202455</v>
      </c>
      <c r="P163" s="340">
        <f t="shared" si="5"/>
        <v>0.02231955212621292</v>
      </c>
    </row>
    <row r="164" spans="1:16" ht="15" customHeight="1">
      <c r="A164" s="116"/>
      <c r="B164" s="246" t="s">
        <v>394</v>
      </c>
      <c r="C164" s="129">
        <v>3</v>
      </c>
      <c r="D164" s="130" t="s">
        <v>395</v>
      </c>
      <c r="E164" s="131" t="s">
        <v>16</v>
      </c>
      <c r="F164" s="132">
        <v>162</v>
      </c>
      <c r="G164" s="132">
        <v>526731</v>
      </c>
      <c r="H164" s="340">
        <f t="shared" si="4"/>
        <v>0.06176867074318012</v>
      </c>
      <c r="J164" s="245" t="s">
        <v>348</v>
      </c>
      <c r="K164" s="253">
        <v>2</v>
      </c>
      <c r="L164" s="150" t="s">
        <v>318</v>
      </c>
      <c r="M164" s="276"/>
      <c r="N164" s="151">
        <v>0</v>
      </c>
      <c r="O164" s="151">
        <v>7527965</v>
      </c>
      <c r="P164" s="339">
        <f t="shared" si="5"/>
        <v>0.8299168072994318</v>
      </c>
    </row>
    <row r="165" spans="1:16" ht="15" customHeight="1">
      <c r="A165" s="116"/>
      <c r="B165" s="246" t="s">
        <v>396</v>
      </c>
      <c r="C165" s="129">
        <v>4</v>
      </c>
      <c r="D165" s="130" t="s">
        <v>397</v>
      </c>
      <c r="E165" s="131" t="s">
        <v>16</v>
      </c>
      <c r="F165" s="132">
        <v>32</v>
      </c>
      <c r="G165" s="132">
        <v>41636</v>
      </c>
      <c r="H165" s="340">
        <f t="shared" si="4"/>
        <v>0.004882568854050829</v>
      </c>
      <c r="J165" s="246" t="s">
        <v>350</v>
      </c>
      <c r="K165" s="129">
        <v>3</v>
      </c>
      <c r="L165" s="130" t="s">
        <v>324</v>
      </c>
      <c r="M165" s="131"/>
      <c r="N165" s="132">
        <v>0</v>
      </c>
      <c r="O165" s="132">
        <v>3147011</v>
      </c>
      <c r="P165" s="340">
        <f t="shared" si="5"/>
        <v>0.34694068339268214</v>
      </c>
    </row>
    <row r="166" spans="1:16" ht="15" customHeight="1">
      <c r="A166" s="116"/>
      <c r="B166" s="246" t="s">
        <v>398</v>
      </c>
      <c r="C166" s="129">
        <v>4</v>
      </c>
      <c r="D166" s="130" t="s">
        <v>399</v>
      </c>
      <c r="E166" s="131" t="s">
        <v>16</v>
      </c>
      <c r="F166" s="132">
        <v>0</v>
      </c>
      <c r="G166" s="132">
        <v>852</v>
      </c>
      <c r="H166" s="340">
        <f t="shared" si="4"/>
        <v>9.991230338292119E-05</v>
      </c>
      <c r="J166" s="246" t="s">
        <v>354</v>
      </c>
      <c r="K166" s="129">
        <v>3</v>
      </c>
      <c r="L166" s="130" t="s">
        <v>1181</v>
      </c>
      <c r="M166" s="131" t="s">
        <v>347</v>
      </c>
      <c r="N166" s="132">
        <v>181</v>
      </c>
      <c r="O166" s="132">
        <v>151560</v>
      </c>
      <c r="P166" s="340">
        <f t="shared" si="5"/>
        <v>0.016708657826424788</v>
      </c>
    </row>
    <row r="167" spans="1:16" ht="15" customHeight="1">
      <c r="A167" s="116"/>
      <c r="B167" s="246" t="s">
        <v>400</v>
      </c>
      <c r="C167" s="129">
        <v>4</v>
      </c>
      <c r="D167" s="130" t="s">
        <v>401</v>
      </c>
      <c r="E167" s="131" t="s">
        <v>16</v>
      </c>
      <c r="F167" s="132">
        <v>58</v>
      </c>
      <c r="G167" s="132">
        <v>107363</v>
      </c>
      <c r="H167" s="340">
        <f t="shared" si="4"/>
        <v>0.012590240173826955</v>
      </c>
      <c r="J167" s="246" t="s">
        <v>358</v>
      </c>
      <c r="K167" s="129">
        <v>3</v>
      </c>
      <c r="L167" s="130" t="s">
        <v>1182</v>
      </c>
      <c r="M167" s="131" t="s">
        <v>33</v>
      </c>
      <c r="N167" s="132">
        <v>4536</v>
      </c>
      <c r="O167" s="132">
        <v>81267</v>
      </c>
      <c r="P167" s="340">
        <f t="shared" si="5"/>
        <v>0.008959240535629872</v>
      </c>
    </row>
    <row r="168" spans="1:16" ht="15" customHeight="1">
      <c r="A168" s="116"/>
      <c r="B168" s="246" t="s">
        <v>402</v>
      </c>
      <c r="C168" s="129">
        <v>4</v>
      </c>
      <c r="D168" s="130" t="s">
        <v>403</v>
      </c>
      <c r="E168" s="131" t="s">
        <v>16</v>
      </c>
      <c r="F168" s="132">
        <v>8</v>
      </c>
      <c r="G168" s="132">
        <v>14329</v>
      </c>
      <c r="H168" s="340">
        <f t="shared" si="4"/>
        <v>0.0016803326234435183</v>
      </c>
      <c r="J168" s="245" t="s">
        <v>392</v>
      </c>
      <c r="K168" s="253">
        <v>2</v>
      </c>
      <c r="L168" s="150" t="s">
        <v>349</v>
      </c>
      <c r="M168" s="276" t="s">
        <v>16</v>
      </c>
      <c r="N168" s="151">
        <v>1232</v>
      </c>
      <c r="O168" s="151">
        <v>2394670</v>
      </c>
      <c r="P168" s="339">
        <f t="shared" si="5"/>
        <v>0.2639992190367158</v>
      </c>
    </row>
    <row r="169" spans="1:16" ht="15" customHeight="1">
      <c r="A169" s="116"/>
      <c r="B169" s="246" t="s">
        <v>404</v>
      </c>
      <c r="C169" s="129">
        <v>3</v>
      </c>
      <c r="D169" s="130" t="s">
        <v>405</v>
      </c>
      <c r="E169" s="131" t="s">
        <v>16</v>
      </c>
      <c r="F169" s="132">
        <v>439</v>
      </c>
      <c r="G169" s="132">
        <v>479496</v>
      </c>
      <c r="H169" s="340">
        <f t="shared" si="4"/>
        <v>0.05622951857147556</v>
      </c>
      <c r="J169" s="246" t="s">
        <v>404</v>
      </c>
      <c r="K169" s="129">
        <v>3</v>
      </c>
      <c r="L169" s="130" t="s">
        <v>1183</v>
      </c>
      <c r="M169" s="131" t="s">
        <v>16</v>
      </c>
      <c r="N169" s="132">
        <v>3</v>
      </c>
      <c r="O169" s="132">
        <v>1442</v>
      </c>
      <c r="P169" s="340">
        <f t="shared" si="5"/>
        <v>0.00015897258238126513</v>
      </c>
    </row>
    <row r="170" spans="1:16" ht="15" customHeight="1">
      <c r="A170" s="116"/>
      <c r="B170" s="246" t="s">
        <v>406</v>
      </c>
      <c r="C170" s="129">
        <v>4</v>
      </c>
      <c r="D170" s="130" t="s">
        <v>407</v>
      </c>
      <c r="E170" s="131" t="s">
        <v>16</v>
      </c>
      <c r="F170" s="132">
        <v>10</v>
      </c>
      <c r="G170" s="132">
        <v>8048</v>
      </c>
      <c r="H170" s="340">
        <f t="shared" si="4"/>
        <v>0.0009437725558987672</v>
      </c>
      <c r="J170" s="246" t="s">
        <v>410</v>
      </c>
      <c r="K170" s="129">
        <v>3</v>
      </c>
      <c r="L170" s="130" t="s">
        <v>359</v>
      </c>
      <c r="M170" s="131" t="s">
        <v>16</v>
      </c>
      <c r="N170" s="132">
        <v>127</v>
      </c>
      <c r="O170" s="132">
        <v>239790</v>
      </c>
      <c r="P170" s="340">
        <f t="shared" si="5"/>
        <v>0.026435530880168912</v>
      </c>
    </row>
    <row r="171" spans="1:16" ht="15" customHeight="1">
      <c r="A171" s="116"/>
      <c r="B171" s="246" t="s">
        <v>408</v>
      </c>
      <c r="C171" s="129">
        <v>4</v>
      </c>
      <c r="D171" s="130" t="s">
        <v>409</v>
      </c>
      <c r="E171" s="131" t="s">
        <v>16</v>
      </c>
      <c r="F171" s="132">
        <v>135</v>
      </c>
      <c r="G171" s="132">
        <v>109648</v>
      </c>
      <c r="H171" s="340">
        <f t="shared" si="4"/>
        <v>0.012858197466350403</v>
      </c>
      <c r="J171" s="246" t="s">
        <v>414</v>
      </c>
      <c r="K171" s="129">
        <v>3</v>
      </c>
      <c r="L171" s="130" t="s">
        <v>367</v>
      </c>
      <c r="M171" s="131" t="s">
        <v>16</v>
      </c>
      <c r="N171" s="132">
        <v>955</v>
      </c>
      <c r="O171" s="132">
        <v>565766</v>
      </c>
      <c r="P171" s="340">
        <f t="shared" si="5"/>
        <v>0.06237259503711432</v>
      </c>
    </row>
    <row r="172" spans="1:16" ht="15" customHeight="1">
      <c r="A172" s="116"/>
      <c r="B172" s="246" t="s">
        <v>410</v>
      </c>
      <c r="C172" s="129">
        <v>3</v>
      </c>
      <c r="D172" s="130" t="s">
        <v>411</v>
      </c>
      <c r="E172" s="131" t="s">
        <v>16</v>
      </c>
      <c r="F172" s="132">
        <v>1</v>
      </c>
      <c r="G172" s="132">
        <v>4322</v>
      </c>
      <c r="H172" s="340">
        <f t="shared" si="4"/>
        <v>0.0005068321305410626</v>
      </c>
      <c r="J172" s="246" t="s">
        <v>416</v>
      </c>
      <c r="K172" s="129">
        <v>3</v>
      </c>
      <c r="L172" s="130" t="s">
        <v>389</v>
      </c>
      <c r="M172" s="131" t="s">
        <v>16</v>
      </c>
      <c r="N172" s="132">
        <v>141</v>
      </c>
      <c r="O172" s="132">
        <v>1547607</v>
      </c>
      <c r="P172" s="340">
        <f t="shared" si="5"/>
        <v>0.17061517427276188</v>
      </c>
    </row>
    <row r="173" spans="1:16" ht="15" customHeight="1">
      <c r="A173" s="116"/>
      <c r="B173" s="246" t="s">
        <v>412</v>
      </c>
      <c r="C173" s="129">
        <v>4</v>
      </c>
      <c r="D173" s="130" t="s">
        <v>413</v>
      </c>
      <c r="E173" s="131" t="s">
        <v>16</v>
      </c>
      <c r="F173" s="132">
        <v>1</v>
      </c>
      <c r="G173" s="132">
        <v>245</v>
      </c>
      <c r="H173" s="340">
        <f t="shared" si="4"/>
        <v>2.873065062067569E-05</v>
      </c>
      <c r="J173" s="245" t="s">
        <v>418</v>
      </c>
      <c r="K173" s="253">
        <v>2</v>
      </c>
      <c r="L173" s="150" t="s">
        <v>393</v>
      </c>
      <c r="M173" s="276" t="s">
        <v>16</v>
      </c>
      <c r="N173" s="151">
        <v>2094</v>
      </c>
      <c r="O173" s="151">
        <v>16270244</v>
      </c>
      <c r="P173" s="339">
        <f t="shared" si="5"/>
        <v>1.793705065640281</v>
      </c>
    </row>
    <row r="174" spans="1:16" ht="15" customHeight="1">
      <c r="A174" s="116"/>
      <c r="B174" s="246" t="s">
        <v>414</v>
      </c>
      <c r="C174" s="129">
        <v>3</v>
      </c>
      <c r="D174" s="130" t="s">
        <v>415</v>
      </c>
      <c r="E174" s="131" t="s">
        <v>16</v>
      </c>
      <c r="F174" s="132">
        <v>27</v>
      </c>
      <c r="G174" s="132">
        <v>492282</v>
      </c>
      <c r="H174" s="340">
        <f t="shared" si="4"/>
        <v>0.05772890672998968</v>
      </c>
      <c r="J174" s="246" t="s">
        <v>420</v>
      </c>
      <c r="K174" s="129">
        <v>3</v>
      </c>
      <c r="L174" s="130" t="s">
        <v>1184</v>
      </c>
      <c r="M174" s="131" t="s">
        <v>33</v>
      </c>
      <c r="N174" s="132">
        <v>3396</v>
      </c>
      <c r="O174" s="132">
        <v>188022</v>
      </c>
      <c r="P174" s="340">
        <f t="shared" si="5"/>
        <v>0.020728393123779637</v>
      </c>
    </row>
    <row r="175" spans="1:16" ht="15" customHeight="1">
      <c r="A175" s="116"/>
      <c r="B175" s="246" t="s">
        <v>416</v>
      </c>
      <c r="C175" s="129">
        <v>3</v>
      </c>
      <c r="D175" s="130" t="s">
        <v>417</v>
      </c>
      <c r="E175" s="131" t="s">
        <v>347</v>
      </c>
      <c r="F175" s="132">
        <v>406877</v>
      </c>
      <c r="G175" s="132">
        <v>1754387</v>
      </c>
      <c r="H175" s="340">
        <f t="shared" si="4"/>
        <v>0.20573338755287904</v>
      </c>
      <c r="J175" s="246" t="s">
        <v>422</v>
      </c>
      <c r="K175" s="129">
        <v>4</v>
      </c>
      <c r="L175" s="130" t="s">
        <v>1185</v>
      </c>
      <c r="M175" s="131" t="s">
        <v>33</v>
      </c>
      <c r="N175" s="132">
        <v>17</v>
      </c>
      <c r="O175" s="132">
        <v>55565</v>
      </c>
      <c r="P175" s="340">
        <f t="shared" si="5"/>
        <v>0.006125736158124132</v>
      </c>
    </row>
    <row r="176" spans="1:16" ht="15" customHeight="1">
      <c r="A176" s="116"/>
      <c r="B176" s="245" t="s">
        <v>418</v>
      </c>
      <c r="C176" s="253">
        <v>2</v>
      </c>
      <c r="D176" s="150" t="s">
        <v>419</v>
      </c>
      <c r="E176" s="276"/>
      <c r="F176" s="151">
        <v>0</v>
      </c>
      <c r="G176" s="151">
        <v>30412697</v>
      </c>
      <c r="H176" s="339">
        <f t="shared" si="4"/>
        <v>3.566434987508048</v>
      </c>
      <c r="J176" s="246" t="s">
        <v>1186</v>
      </c>
      <c r="K176" s="129">
        <v>5</v>
      </c>
      <c r="L176" s="130" t="s">
        <v>1187</v>
      </c>
      <c r="M176" s="131" t="s">
        <v>347</v>
      </c>
      <c r="N176" s="132">
        <v>6109</v>
      </c>
      <c r="O176" s="132">
        <v>20419</v>
      </c>
      <c r="P176" s="340">
        <f t="shared" si="5"/>
        <v>0.002251082634981313</v>
      </c>
    </row>
    <row r="177" spans="1:16" ht="15" customHeight="1">
      <c r="A177" s="116"/>
      <c r="B177" s="246" t="s">
        <v>420</v>
      </c>
      <c r="C177" s="129">
        <v>3</v>
      </c>
      <c r="D177" s="130" t="s">
        <v>421</v>
      </c>
      <c r="E177" s="131" t="s">
        <v>16</v>
      </c>
      <c r="F177" s="132">
        <v>13</v>
      </c>
      <c r="G177" s="132">
        <v>41074</v>
      </c>
      <c r="H177" s="340">
        <f t="shared" si="4"/>
        <v>0.004816664259565851</v>
      </c>
      <c r="J177" s="246" t="s">
        <v>1188</v>
      </c>
      <c r="K177" s="129">
        <v>5</v>
      </c>
      <c r="L177" s="130" t="s">
        <v>1189</v>
      </c>
      <c r="M177" s="131" t="s">
        <v>33</v>
      </c>
      <c r="N177" s="132">
        <v>0</v>
      </c>
      <c r="O177" s="132">
        <v>220</v>
      </c>
      <c r="P177" s="340">
        <f t="shared" si="5"/>
        <v>2.4253792041524502E-05</v>
      </c>
    </row>
    <row r="178" spans="1:16" ht="15" customHeight="1">
      <c r="A178" s="116"/>
      <c r="B178" s="246" t="s">
        <v>422</v>
      </c>
      <c r="C178" s="129">
        <v>4</v>
      </c>
      <c r="D178" s="130" t="s">
        <v>423</v>
      </c>
      <c r="E178" s="131" t="s">
        <v>16</v>
      </c>
      <c r="F178" s="132">
        <v>10</v>
      </c>
      <c r="G178" s="132">
        <v>21957</v>
      </c>
      <c r="H178" s="340">
        <f t="shared" si="4"/>
        <v>0.002574852635421127</v>
      </c>
      <c r="J178" s="246" t="s">
        <v>1190</v>
      </c>
      <c r="K178" s="129">
        <v>5</v>
      </c>
      <c r="L178" s="130" t="s">
        <v>1191</v>
      </c>
      <c r="M178" s="131" t="s">
        <v>347</v>
      </c>
      <c r="N178" s="132">
        <v>297</v>
      </c>
      <c r="O178" s="132">
        <v>1023</v>
      </c>
      <c r="P178" s="340">
        <f t="shared" si="5"/>
        <v>0.00011278013299308893</v>
      </c>
    </row>
    <row r="179" spans="1:16" ht="15" customHeight="1">
      <c r="A179" s="116"/>
      <c r="B179" s="246" t="s">
        <v>424</v>
      </c>
      <c r="C179" s="129">
        <v>3</v>
      </c>
      <c r="D179" s="130" t="s">
        <v>425</v>
      </c>
      <c r="E179" s="131" t="s">
        <v>16</v>
      </c>
      <c r="F179" s="132">
        <v>0</v>
      </c>
      <c r="G179" s="132">
        <v>17011</v>
      </c>
      <c r="H179" s="340">
        <f t="shared" si="4"/>
        <v>0.0019948452967686295</v>
      </c>
      <c r="J179" s="246" t="s">
        <v>1192</v>
      </c>
      <c r="K179" s="129">
        <v>4</v>
      </c>
      <c r="L179" s="130" t="s">
        <v>1193</v>
      </c>
      <c r="M179" s="131" t="s">
        <v>33</v>
      </c>
      <c r="N179" s="132">
        <v>3379</v>
      </c>
      <c r="O179" s="132">
        <v>132457</v>
      </c>
      <c r="P179" s="340">
        <f t="shared" si="5"/>
        <v>0.014602656965655506</v>
      </c>
    </row>
    <row r="180" spans="1:16" ht="15" customHeight="1">
      <c r="A180" s="116"/>
      <c r="B180" s="246" t="s">
        <v>430</v>
      </c>
      <c r="C180" s="129">
        <v>3</v>
      </c>
      <c r="D180" s="130" t="s">
        <v>431</v>
      </c>
      <c r="E180" s="131" t="s">
        <v>16</v>
      </c>
      <c r="F180" s="132">
        <v>41</v>
      </c>
      <c r="G180" s="132">
        <v>364958</v>
      </c>
      <c r="H180" s="340">
        <f t="shared" si="4"/>
        <v>0.042797880772328815</v>
      </c>
      <c r="J180" s="246" t="s">
        <v>1194</v>
      </c>
      <c r="K180" s="129">
        <v>5</v>
      </c>
      <c r="L180" s="130" t="s">
        <v>1195</v>
      </c>
      <c r="M180" s="131" t="s">
        <v>33</v>
      </c>
      <c r="N180" s="132">
        <v>3172</v>
      </c>
      <c r="O180" s="132">
        <v>132108</v>
      </c>
      <c r="P180" s="340">
        <f t="shared" si="5"/>
        <v>0.014564181631916903</v>
      </c>
    </row>
    <row r="181" spans="1:16" ht="15" customHeight="1">
      <c r="A181" s="116"/>
      <c r="B181" s="246" t="s">
        <v>432</v>
      </c>
      <c r="C181" s="129">
        <v>4</v>
      </c>
      <c r="D181" s="130" t="s">
        <v>433</v>
      </c>
      <c r="E181" s="131" t="s">
        <v>16</v>
      </c>
      <c r="F181" s="132">
        <v>22</v>
      </c>
      <c r="G181" s="132">
        <v>107993</v>
      </c>
      <c r="H181" s="340">
        <f t="shared" si="4"/>
        <v>0.012664118989708694</v>
      </c>
      <c r="J181" s="246" t="s">
        <v>424</v>
      </c>
      <c r="K181" s="129">
        <v>3</v>
      </c>
      <c r="L181" s="130" t="s">
        <v>395</v>
      </c>
      <c r="M181" s="131" t="s">
        <v>16</v>
      </c>
      <c r="N181" s="132">
        <v>166</v>
      </c>
      <c r="O181" s="132">
        <v>444402</v>
      </c>
      <c r="P181" s="340">
        <f t="shared" si="5"/>
        <v>0.04899288041289806</v>
      </c>
    </row>
    <row r="182" spans="1:16" ht="15" customHeight="1">
      <c r="A182" s="116"/>
      <c r="B182" s="246" t="s">
        <v>434</v>
      </c>
      <c r="C182" s="129">
        <v>4</v>
      </c>
      <c r="D182" s="130" t="s">
        <v>435</v>
      </c>
      <c r="E182" s="131" t="s">
        <v>16</v>
      </c>
      <c r="F182" s="132">
        <v>9</v>
      </c>
      <c r="G182" s="132">
        <v>243802</v>
      </c>
      <c r="H182" s="340">
        <f t="shared" si="4"/>
        <v>0.028590163602538674</v>
      </c>
      <c r="J182" s="246" t="s">
        <v>1196</v>
      </c>
      <c r="K182" s="129">
        <v>3</v>
      </c>
      <c r="L182" s="130" t="s">
        <v>1197</v>
      </c>
      <c r="M182" s="131" t="s">
        <v>16</v>
      </c>
      <c r="N182" s="132">
        <v>22</v>
      </c>
      <c r="O182" s="132">
        <v>272540</v>
      </c>
      <c r="P182" s="340">
        <f t="shared" si="5"/>
        <v>0.03004603855907767</v>
      </c>
    </row>
    <row r="183" spans="1:16" ht="15" customHeight="1">
      <c r="A183" s="116"/>
      <c r="B183" s="246" t="s">
        <v>436</v>
      </c>
      <c r="C183" s="129">
        <v>3</v>
      </c>
      <c r="D183" s="130" t="s">
        <v>437</v>
      </c>
      <c r="E183" s="131" t="s">
        <v>16</v>
      </c>
      <c r="F183" s="132">
        <v>596</v>
      </c>
      <c r="G183" s="132">
        <v>2026122</v>
      </c>
      <c r="H183" s="340">
        <f t="shared" si="4"/>
        <v>0.2375991971300599</v>
      </c>
      <c r="J183" s="246" t="s">
        <v>430</v>
      </c>
      <c r="K183" s="129">
        <v>3</v>
      </c>
      <c r="L183" s="130" t="s">
        <v>405</v>
      </c>
      <c r="M183" s="131" t="s">
        <v>16</v>
      </c>
      <c r="N183" s="132">
        <v>1609</v>
      </c>
      <c r="O183" s="132">
        <v>3415744</v>
      </c>
      <c r="P183" s="340">
        <f t="shared" si="5"/>
        <v>0.3765670211049321</v>
      </c>
    </row>
    <row r="184" spans="1:16" ht="15" customHeight="1">
      <c r="A184" s="116"/>
      <c r="B184" s="246" t="s">
        <v>438</v>
      </c>
      <c r="C184" s="129">
        <v>4</v>
      </c>
      <c r="D184" s="130" t="s">
        <v>439</v>
      </c>
      <c r="E184" s="131" t="s">
        <v>16</v>
      </c>
      <c r="F184" s="132">
        <v>1</v>
      </c>
      <c r="G184" s="132">
        <v>3279</v>
      </c>
      <c r="H184" s="340">
        <f t="shared" si="4"/>
        <v>0.0003845216464701861</v>
      </c>
      <c r="J184" s="246" t="s">
        <v>454</v>
      </c>
      <c r="K184" s="129">
        <v>3</v>
      </c>
      <c r="L184" s="130" t="s">
        <v>1200</v>
      </c>
      <c r="M184" s="131" t="s">
        <v>16</v>
      </c>
      <c r="N184" s="132">
        <v>1</v>
      </c>
      <c r="O184" s="132">
        <v>20385</v>
      </c>
      <c r="P184" s="340">
        <f t="shared" si="5"/>
        <v>0.002247334321665805</v>
      </c>
    </row>
    <row r="185" spans="1:16" ht="15" customHeight="1">
      <c r="A185" s="116"/>
      <c r="B185" s="246" t="s">
        <v>442</v>
      </c>
      <c r="C185" s="129">
        <v>4</v>
      </c>
      <c r="D185" s="130" t="s">
        <v>443</v>
      </c>
      <c r="E185" s="131" t="s">
        <v>16</v>
      </c>
      <c r="F185" s="132">
        <v>523</v>
      </c>
      <c r="G185" s="132">
        <v>1689632</v>
      </c>
      <c r="H185" s="340">
        <f t="shared" si="4"/>
        <v>0.19813970069189188</v>
      </c>
      <c r="J185" s="245" t="s">
        <v>1201</v>
      </c>
      <c r="K185" s="253">
        <v>2</v>
      </c>
      <c r="L185" s="150" t="s">
        <v>419</v>
      </c>
      <c r="M185" s="276"/>
      <c r="N185" s="151">
        <v>0</v>
      </c>
      <c r="O185" s="151">
        <v>34740771</v>
      </c>
      <c r="P185" s="339">
        <f t="shared" si="5"/>
        <v>3.829979250891933</v>
      </c>
    </row>
    <row r="186" spans="1:16" ht="15" customHeight="1">
      <c r="A186" s="116"/>
      <c r="B186" s="246" t="s">
        <v>444</v>
      </c>
      <c r="C186" s="129">
        <v>4</v>
      </c>
      <c r="D186" s="130" t="s">
        <v>445</v>
      </c>
      <c r="E186" s="131" t="s">
        <v>16</v>
      </c>
      <c r="F186" s="132">
        <v>2</v>
      </c>
      <c r="G186" s="132">
        <v>7783</v>
      </c>
      <c r="H186" s="340">
        <f t="shared" si="4"/>
        <v>0.0009126965460437506</v>
      </c>
      <c r="J186" s="246" t="s">
        <v>1202</v>
      </c>
      <c r="K186" s="129">
        <v>3</v>
      </c>
      <c r="L186" s="130" t="s">
        <v>1203</v>
      </c>
      <c r="M186" s="131" t="s">
        <v>16</v>
      </c>
      <c r="N186" s="132">
        <v>40</v>
      </c>
      <c r="O186" s="132">
        <v>84533</v>
      </c>
      <c r="P186" s="340">
        <f t="shared" si="5"/>
        <v>0.009319299102937231</v>
      </c>
    </row>
    <row r="187" spans="1:16" ht="15" customHeight="1">
      <c r="A187" s="116"/>
      <c r="B187" s="246" t="s">
        <v>446</v>
      </c>
      <c r="C187" s="129">
        <v>3</v>
      </c>
      <c r="D187" s="130" t="s">
        <v>447</v>
      </c>
      <c r="E187" s="131" t="s">
        <v>33</v>
      </c>
      <c r="F187" s="132">
        <v>1205179</v>
      </c>
      <c r="G187" s="132">
        <v>20708064</v>
      </c>
      <c r="H187" s="340">
        <f t="shared" si="4"/>
        <v>2.42839245638609</v>
      </c>
      <c r="J187" s="246" t="s">
        <v>1204</v>
      </c>
      <c r="K187" s="129">
        <v>3</v>
      </c>
      <c r="L187" s="130" t="s">
        <v>1205</v>
      </c>
      <c r="M187" s="131" t="s">
        <v>16</v>
      </c>
      <c r="N187" s="132">
        <v>340</v>
      </c>
      <c r="O187" s="132">
        <v>7419644</v>
      </c>
      <c r="P187" s="340">
        <f t="shared" si="5"/>
        <v>0.8179750118097502</v>
      </c>
    </row>
    <row r="188" spans="1:16" ht="15" customHeight="1">
      <c r="A188" s="116"/>
      <c r="B188" s="246" t="s">
        <v>448</v>
      </c>
      <c r="C188" s="129">
        <v>4</v>
      </c>
      <c r="D188" s="130" t="s">
        <v>449</v>
      </c>
      <c r="E188" s="131" t="s">
        <v>33</v>
      </c>
      <c r="F188" s="132">
        <v>11370</v>
      </c>
      <c r="G188" s="132">
        <v>111397</v>
      </c>
      <c r="H188" s="340">
        <f t="shared" si="4"/>
        <v>0.01306329913139351</v>
      </c>
      <c r="J188" s="246" t="s">
        <v>1206</v>
      </c>
      <c r="K188" s="129">
        <v>3</v>
      </c>
      <c r="L188" s="130" t="s">
        <v>447</v>
      </c>
      <c r="M188" s="131" t="s">
        <v>33</v>
      </c>
      <c r="N188" s="132">
        <v>438740</v>
      </c>
      <c r="O188" s="132">
        <v>11346205</v>
      </c>
      <c r="P188" s="340">
        <f t="shared" si="5"/>
        <v>1.2508568024113886</v>
      </c>
    </row>
    <row r="189" spans="1:16" ht="15" customHeight="1">
      <c r="A189" s="116"/>
      <c r="B189" s="246" t="s">
        <v>450</v>
      </c>
      <c r="C189" s="129">
        <v>3</v>
      </c>
      <c r="D189" s="130" t="s">
        <v>451</v>
      </c>
      <c r="E189" s="131"/>
      <c r="F189" s="132">
        <v>0</v>
      </c>
      <c r="G189" s="132">
        <v>3019815</v>
      </c>
      <c r="H189" s="340">
        <f t="shared" si="4"/>
        <v>0.3541275498125541</v>
      </c>
      <c r="J189" s="246" t="s">
        <v>1207</v>
      </c>
      <c r="K189" s="129">
        <v>3</v>
      </c>
      <c r="L189" s="130" t="s">
        <v>451</v>
      </c>
      <c r="M189" s="131"/>
      <c r="N189" s="132">
        <v>0</v>
      </c>
      <c r="O189" s="132">
        <v>289410</v>
      </c>
      <c r="P189" s="340">
        <f t="shared" si="5"/>
        <v>0.03190586343062548</v>
      </c>
    </row>
    <row r="190" spans="1:16" ht="15" customHeight="1">
      <c r="A190" s="116"/>
      <c r="B190" s="246" t="s">
        <v>452</v>
      </c>
      <c r="C190" s="129">
        <v>4</v>
      </c>
      <c r="D190" s="130" t="s">
        <v>453</v>
      </c>
      <c r="E190" s="131" t="s">
        <v>33</v>
      </c>
      <c r="F190" s="132">
        <v>16953</v>
      </c>
      <c r="G190" s="132">
        <v>162431</v>
      </c>
      <c r="H190" s="340">
        <f t="shared" si="4"/>
        <v>0.019047952289661114</v>
      </c>
      <c r="J190" s="246" t="s">
        <v>1208</v>
      </c>
      <c r="K190" s="129">
        <v>3</v>
      </c>
      <c r="L190" s="130" t="s">
        <v>455</v>
      </c>
      <c r="M190" s="131" t="s">
        <v>33</v>
      </c>
      <c r="N190" s="132">
        <v>88103</v>
      </c>
      <c r="O190" s="132">
        <v>267159</v>
      </c>
      <c r="P190" s="340">
        <f t="shared" si="5"/>
        <v>0.029452812854643837</v>
      </c>
    </row>
    <row r="191" spans="1:16" ht="15" customHeight="1">
      <c r="A191" s="116"/>
      <c r="B191" s="246" t="s">
        <v>454</v>
      </c>
      <c r="C191" s="129">
        <v>3</v>
      </c>
      <c r="D191" s="130" t="s">
        <v>455</v>
      </c>
      <c r="E191" s="131" t="s">
        <v>33</v>
      </c>
      <c r="F191" s="132">
        <v>22123</v>
      </c>
      <c r="G191" s="132">
        <v>98565</v>
      </c>
      <c r="H191" s="340">
        <f t="shared" si="4"/>
        <v>0.011558516646640407</v>
      </c>
      <c r="J191" s="247" t="s">
        <v>464</v>
      </c>
      <c r="K191" s="118">
        <v>1</v>
      </c>
      <c r="L191" s="119" t="s">
        <v>465</v>
      </c>
      <c r="M191" s="120"/>
      <c r="N191" s="121">
        <v>0</v>
      </c>
      <c r="O191" s="121">
        <v>493655675</v>
      </c>
      <c r="P191" s="149">
        <f t="shared" si="5"/>
        <v>54.42282764349275</v>
      </c>
    </row>
    <row r="192" spans="1:16" ht="15" customHeight="1">
      <c r="A192" s="116"/>
      <c r="B192" s="246" t="s">
        <v>456</v>
      </c>
      <c r="C192" s="129">
        <v>4</v>
      </c>
      <c r="D192" s="130" t="s">
        <v>457</v>
      </c>
      <c r="E192" s="131" t="s">
        <v>33</v>
      </c>
      <c r="F192" s="132">
        <v>18508</v>
      </c>
      <c r="G192" s="132">
        <v>66226</v>
      </c>
      <c r="H192" s="340">
        <f t="shared" si="4"/>
        <v>0.007766188032672932</v>
      </c>
      <c r="J192" s="245" t="s">
        <v>466</v>
      </c>
      <c r="K192" s="253">
        <v>2</v>
      </c>
      <c r="L192" s="150" t="s">
        <v>467</v>
      </c>
      <c r="M192" s="276"/>
      <c r="N192" s="151">
        <v>0</v>
      </c>
      <c r="O192" s="151">
        <v>155399914</v>
      </c>
      <c r="P192" s="339">
        <f t="shared" si="5"/>
        <v>17.131987261030872</v>
      </c>
    </row>
    <row r="193" spans="1:16" ht="15" customHeight="1">
      <c r="A193" s="116"/>
      <c r="B193" s="246" t="s">
        <v>458</v>
      </c>
      <c r="C193" s="129">
        <v>3</v>
      </c>
      <c r="D193" s="130" t="s">
        <v>459</v>
      </c>
      <c r="E193" s="131" t="s">
        <v>16</v>
      </c>
      <c r="F193" s="132">
        <v>97</v>
      </c>
      <c r="G193" s="132">
        <v>570781</v>
      </c>
      <c r="H193" s="340">
        <f t="shared" si="4"/>
        <v>0.0669343244568159</v>
      </c>
      <c r="J193" s="246" t="s">
        <v>468</v>
      </c>
      <c r="K193" s="129">
        <v>3</v>
      </c>
      <c r="L193" s="130" t="s">
        <v>469</v>
      </c>
      <c r="M193" s="131" t="s">
        <v>16</v>
      </c>
      <c r="N193" s="132">
        <v>1493</v>
      </c>
      <c r="O193" s="132">
        <v>59268831</v>
      </c>
      <c r="P193" s="340">
        <f t="shared" si="5"/>
        <v>6.534063189173913</v>
      </c>
    </row>
    <row r="194" spans="1:16" ht="15" customHeight="1">
      <c r="A194" s="116"/>
      <c r="B194" s="246" t="s">
        <v>460</v>
      </c>
      <c r="C194" s="129">
        <v>3</v>
      </c>
      <c r="D194" s="130" t="s">
        <v>461</v>
      </c>
      <c r="E194" s="131" t="s">
        <v>16</v>
      </c>
      <c r="F194" s="132">
        <v>21</v>
      </c>
      <c r="G194" s="132">
        <v>161780</v>
      </c>
      <c r="H194" s="340">
        <f t="shared" si="4"/>
        <v>0.01897161084658332</v>
      </c>
      <c r="J194" s="246" t="s">
        <v>470</v>
      </c>
      <c r="K194" s="129">
        <v>4</v>
      </c>
      <c r="L194" s="130" t="s">
        <v>471</v>
      </c>
      <c r="M194" s="131" t="s">
        <v>33</v>
      </c>
      <c r="N194" s="132">
        <v>1045</v>
      </c>
      <c r="O194" s="132">
        <v>429</v>
      </c>
      <c r="P194" s="340">
        <f t="shared" si="5"/>
        <v>4.729489448097278E-05</v>
      </c>
    </row>
    <row r="195" spans="1:16" ht="15" customHeight="1">
      <c r="A195" s="116"/>
      <c r="B195" s="246" t="s">
        <v>462</v>
      </c>
      <c r="C195" s="129">
        <v>3</v>
      </c>
      <c r="D195" s="130" t="s">
        <v>463</v>
      </c>
      <c r="E195" s="131" t="s">
        <v>33</v>
      </c>
      <c r="F195" s="132">
        <v>3131</v>
      </c>
      <c r="G195" s="132">
        <v>48030</v>
      </c>
      <c r="H195" s="340">
        <f t="shared" si="4"/>
        <v>0.005632380201269606</v>
      </c>
      <c r="J195" s="249" t="s">
        <v>472</v>
      </c>
      <c r="K195" s="255">
        <v>4</v>
      </c>
      <c r="L195" s="156" t="s">
        <v>1209</v>
      </c>
      <c r="M195" s="131" t="s">
        <v>33</v>
      </c>
      <c r="N195" s="132">
        <v>329</v>
      </c>
      <c r="O195" s="132">
        <v>3448</v>
      </c>
      <c r="P195" s="340">
        <f t="shared" si="5"/>
        <v>0.00038012306799625674</v>
      </c>
    </row>
    <row r="196" spans="1:16" ht="15" customHeight="1">
      <c r="A196" s="116"/>
      <c r="B196" s="247" t="s">
        <v>464</v>
      </c>
      <c r="C196" s="118">
        <v>1</v>
      </c>
      <c r="D196" s="119" t="s">
        <v>465</v>
      </c>
      <c r="E196" s="120"/>
      <c r="F196" s="121">
        <v>0</v>
      </c>
      <c r="G196" s="121">
        <v>576315500</v>
      </c>
      <c r="H196" s="149">
        <f t="shared" si="4"/>
        <v>67.58334399093886</v>
      </c>
      <c r="J196" s="246" t="s">
        <v>478</v>
      </c>
      <c r="K196" s="129">
        <v>4</v>
      </c>
      <c r="L196" s="130" t="s">
        <v>1210</v>
      </c>
      <c r="M196" s="131" t="s">
        <v>33</v>
      </c>
      <c r="N196" s="132">
        <v>391820</v>
      </c>
      <c r="O196" s="132">
        <v>48420846</v>
      </c>
      <c r="P196" s="340">
        <f t="shared" si="5"/>
        <v>5.338132406175834</v>
      </c>
    </row>
    <row r="197" spans="1:16" ht="15" customHeight="1">
      <c r="A197" s="116"/>
      <c r="B197" s="245" t="s">
        <v>466</v>
      </c>
      <c r="C197" s="253">
        <v>2</v>
      </c>
      <c r="D197" s="150" t="s">
        <v>467</v>
      </c>
      <c r="E197" s="276"/>
      <c r="F197" s="151">
        <v>0</v>
      </c>
      <c r="G197" s="151">
        <v>204604207</v>
      </c>
      <c r="H197" s="339">
        <f t="shared" si="4"/>
        <v>23.993518313622072</v>
      </c>
      <c r="J197" s="246" t="s">
        <v>1211</v>
      </c>
      <c r="K197" s="129">
        <v>4</v>
      </c>
      <c r="L197" s="130" t="s">
        <v>1212</v>
      </c>
      <c r="M197" s="131" t="s">
        <v>33</v>
      </c>
      <c r="N197" s="132">
        <v>985455</v>
      </c>
      <c r="O197" s="132">
        <v>4937376</v>
      </c>
      <c r="P197" s="340">
        <f t="shared" si="5"/>
        <v>0.5443185942491549</v>
      </c>
    </row>
    <row r="198" spans="1:16" ht="15" customHeight="1">
      <c r="A198" s="116"/>
      <c r="B198" s="246" t="s">
        <v>468</v>
      </c>
      <c r="C198" s="129">
        <v>3</v>
      </c>
      <c r="D198" s="130" t="s">
        <v>469</v>
      </c>
      <c r="E198" s="131" t="s">
        <v>33</v>
      </c>
      <c r="F198" s="132">
        <v>3278482</v>
      </c>
      <c r="G198" s="132">
        <v>41493609</v>
      </c>
      <c r="H198" s="340">
        <f t="shared" si="4"/>
        <v>4.865870951713978</v>
      </c>
      <c r="J198" s="246" t="s">
        <v>1213</v>
      </c>
      <c r="K198" s="129">
        <v>4</v>
      </c>
      <c r="L198" s="130" t="s">
        <v>1214</v>
      </c>
      <c r="M198" s="131" t="s">
        <v>33</v>
      </c>
      <c r="N198" s="132">
        <v>25264</v>
      </c>
      <c r="O198" s="132">
        <v>698928</v>
      </c>
      <c r="P198" s="340">
        <f t="shared" si="5"/>
        <v>0.077052974381812</v>
      </c>
    </row>
    <row r="199" spans="1:16" ht="15" customHeight="1">
      <c r="A199" s="116"/>
      <c r="B199" s="246" t="s">
        <v>472</v>
      </c>
      <c r="C199" s="129">
        <v>4</v>
      </c>
      <c r="D199" s="130" t="s">
        <v>473</v>
      </c>
      <c r="E199" s="131" t="s">
        <v>33</v>
      </c>
      <c r="F199" s="132">
        <v>2802688</v>
      </c>
      <c r="G199" s="132">
        <v>38458547</v>
      </c>
      <c r="H199" s="340">
        <f t="shared" si="4"/>
        <v>4.509955417289124</v>
      </c>
      <c r="J199" s="246" t="s">
        <v>480</v>
      </c>
      <c r="K199" s="129">
        <v>3</v>
      </c>
      <c r="L199" s="130" t="s">
        <v>481</v>
      </c>
      <c r="M199" s="131"/>
      <c r="N199" s="132">
        <v>0</v>
      </c>
      <c r="O199" s="132">
        <v>66751</v>
      </c>
      <c r="P199" s="340">
        <f t="shared" si="5"/>
        <v>0.007358931238926373</v>
      </c>
    </row>
    <row r="200" spans="1:16" ht="15" customHeight="1">
      <c r="A200" s="116"/>
      <c r="B200" s="246" t="s">
        <v>474</v>
      </c>
      <c r="C200" s="129">
        <v>5</v>
      </c>
      <c r="D200" s="130" t="s">
        <v>475</v>
      </c>
      <c r="E200" s="131" t="s">
        <v>33</v>
      </c>
      <c r="F200" s="132">
        <v>2277041</v>
      </c>
      <c r="G200" s="132">
        <v>7962983</v>
      </c>
      <c r="H200" s="340">
        <f t="shared" si="4"/>
        <v>0.9338027855974693</v>
      </c>
      <c r="J200" s="246" t="s">
        <v>484</v>
      </c>
      <c r="K200" s="129">
        <v>3</v>
      </c>
      <c r="L200" s="130" t="s">
        <v>485</v>
      </c>
      <c r="M200" s="131"/>
      <c r="N200" s="132">
        <v>0</v>
      </c>
      <c r="O200" s="132">
        <v>28118701</v>
      </c>
      <c r="P200" s="340">
        <f t="shared" si="5"/>
        <v>3.099932393326396</v>
      </c>
    </row>
    <row r="201" spans="1:16" ht="15" customHeight="1">
      <c r="A201" s="116"/>
      <c r="B201" s="246" t="s">
        <v>476</v>
      </c>
      <c r="C201" s="129">
        <v>5</v>
      </c>
      <c r="D201" s="130" t="s">
        <v>477</v>
      </c>
      <c r="E201" s="131" t="s">
        <v>33</v>
      </c>
      <c r="F201" s="132">
        <v>525647</v>
      </c>
      <c r="G201" s="132">
        <v>30495564</v>
      </c>
      <c r="H201" s="340">
        <f aca="true" t="shared" si="6" ref="H201:H264">G201/852747831*100</f>
        <v>3.5761526316916545</v>
      </c>
      <c r="J201" s="246" t="s">
        <v>487</v>
      </c>
      <c r="K201" s="129">
        <v>4</v>
      </c>
      <c r="L201" s="130" t="s">
        <v>1215</v>
      </c>
      <c r="M201" s="131" t="s">
        <v>13</v>
      </c>
      <c r="N201" s="132">
        <v>1966192</v>
      </c>
      <c r="O201" s="132">
        <v>19755209</v>
      </c>
      <c r="P201" s="340">
        <f aca="true" t="shared" si="7" ref="P201:P264">O201/907074653*100</f>
        <v>2.17790332192206</v>
      </c>
    </row>
    <row r="202" spans="1:16" ht="15" customHeight="1">
      <c r="A202" s="116"/>
      <c r="B202" s="246" t="s">
        <v>478</v>
      </c>
      <c r="C202" s="129">
        <v>4</v>
      </c>
      <c r="D202" s="130" t="s">
        <v>479</v>
      </c>
      <c r="E202" s="131" t="s">
        <v>33</v>
      </c>
      <c r="F202" s="132">
        <v>182309</v>
      </c>
      <c r="G202" s="132">
        <v>512365</v>
      </c>
      <c r="H202" s="340">
        <f t="shared" si="6"/>
        <v>0.06008399920515307</v>
      </c>
      <c r="J202" s="246" t="s">
        <v>493</v>
      </c>
      <c r="K202" s="129">
        <v>4</v>
      </c>
      <c r="L202" s="130" t="s">
        <v>494</v>
      </c>
      <c r="M202" s="131" t="s">
        <v>33</v>
      </c>
      <c r="N202" s="132">
        <v>344599</v>
      </c>
      <c r="O202" s="132">
        <v>7070394</v>
      </c>
      <c r="P202" s="340">
        <f t="shared" si="7"/>
        <v>0.7794721169438299</v>
      </c>
    </row>
    <row r="203" spans="1:16" ht="15" customHeight="1">
      <c r="A203" s="116"/>
      <c r="B203" s="246" t="s">
        <v>480</v>
      </c>
      <c r="C203" s="129">
        <v>3</v>
      </c>
      <c r="D203" s="130" t="s">
        <v>481</v>
      </c>
      <c r="E203" s="131"/>
      <c r="F203" s="132">
        <v>0</v>
      </c>
      <c r="G203" s="132">
        <v>50982</v>
      </c>
      <c r="H203" s="340">
        <f t="shared" si="6"/>
        <v>0.005978555224258319</v>
      </c>
      <c r="J203" s="246" t="s">
        <v>495</v>
      </c>
      <c r="K203" s="129">
        <v>3</v>
      </c>
      <c r="L203" s="130" t="s">
        <v>496</v>
      </c>
      <c r="M203" s="131"/>
      <c r="N203" s="132">
        <v>0</v>
      </c>
      <c r="O203" s="132">
        <v>3443354</v>
      </c>
      <c r="P203" s="340">
        <f t="shared" si="7"/>
        <v>0.37961087200614346</v>
      </c>
    </row>
    <row r="204" spans="1:16" ht="15" customHeight="1">
      <c r="A204" s="116"/>
      <c r="B204" s="246" t="s">
        <v>484</v>
      </c>
      <c r="C204" s="129">
        <v>3</v>
      </c>
      <c r="D204" s="130" t="s">
        <v>485</v>
      </c>
      <c r="E204" s="131"/>
      <c r="F204" s="132">
        <v>0</v>
      </c>
      <c r="G204" s="132">
        <v>16971093</v>
      </c>
      <c r="H204" s="340">
        <f t="shared" si="6"/>
        <v>1.9901654842203873</v>
      </c>
      <c r="J204" s="246" t="s">
        <v>497</v>
      </c>
      <c r="K204" s="129">
        <v>4</v>
      </c>
      <c r="L204" s="130" t="s">
        <v>498</v>
      </c>
      <c r="M204" s="131" t="s">
        <v>13</v>
      </c>
      <c r="N204" s="132">
        <v>165</v>
      </c>
      <c r="O204" s="132">
        <v>953170</v>
      </c>
      <c r="P204" s="340">
        <f t="shared" si="7"/>
        <v>0.10508175891009051</v>
      </c>
    </row>
    <row r="205" spans="1:16" ht="15" customHeight="1">
      <c r="A205" s="116"/>
      <c r="B205" s="246" t="s">
        <v>486</v>
      </c>
      <c r="C205" s="129">
        <v>4</v>
      </c>
      <c r="D205" s="130" t="s">
        <v>1322</v>
      </c>
      <c r="E205" s="131" t="s">
        <v>13</v>
      </c>
      <c r="F205" s="132">
        <v>81</v>
      </c>
      <c r="G205" s="132">
        <v>6378</v>
      </c>
      <c r="H205" s="340">
        <f t="shared" si="6"/>
        <v>0.0007479350598313043</v>
      </c>
      <c r="J205" s="246" t="s">
        <v>499</v>
      </c>
      <c r="K205" s="129">
        <v>5</v>
      </c>
      <c r="L205" s="130" t="s">
        <v>500</v>
      </c>
      <c r="M205" s="131" t="s">
        <v>13</v>
      </c>
      <c r="N205" s="132">
        <v>1</v>
      </c>
      <c r="O205" s="132">
        <v>404</v>
      </c>
      <c r="P205" s="340">
        <f t="shared" si="7"/>
        <v>4.453878174898136E-05</v>
      </c>
    </row>
    <row r="206" spans="1:16" ht="15" customHeight="1">
      <c r="A206" s="116"/>
      <c r="B206" s="246" t="s">
        <v>487</v>
      </c>
      <c r="C206" s="129">
        <v>4</v>
      </c>
      <c r="D206" s="130" t="s">
        <v>488</v>
      </c>
      <c r="E206" s="131" t="s">
        <v>13</v>
      </c>
      <c r="F206" s="132">
        <v>252856</v>
      </c>
      <c r="G206" s="132">
        <v>4750411</v>
      </c>
      <c r="H206" s="340">
        <f t="shared" si="6"/>
        <v>0.557071015288223</v>
      </c>
      <c r="J206" s="246" t="s">
        <v>501</v>
      </c>
      <c r="K206" s="129">
        <v>5</v>
      </c>
      <c r="L206" s="130" t="s">
        <v>1216</v>
      </c>
      <c r="M206" s="131" t="s">
        <v>13</v>
      </c>
      <c r="N206" s="132">
        <v>9</v>
      </c>
      <c r="O206" s="132">
        <v>27193</v>
      </c>
      <c r="P206" s="340">
        <f t="shared" si="7"/>
        <v>0.002997878940841708</v>
      </c>
    </row>
    <row r="207" spans="1:16" ht="15" customHeight="1">
      <c r="A207" s="116"/>
      <c r="B207" s="246" t="s">
        <v>489</v>
      </c>
      <c r="C207" s="129">
        <v>5</v>
      </c>
      <c r="D207" s="130" t="s">
        <v>490</v>
      </c>
      <c r="E207" s="131" t="s">
        <v>13</v>
      </c>
      <c r="F207" s="132">
        <v>84</v>
      </c>
      <c r="G207" s="132">
        <v>104043</v>
      </c>
      <c r="H207" s="340">
        <f t="shared" si="6"/>
        <v>0.012200910540926372</v>
      </c>
      <c r="J207" s="246" t="s">
        <v>1217</v>
      </c>
      <c r="K207" s="129">
        <v>5</v>
      </c>
      <c r="L207" s="130" t="s">
        <v>1218</v>
      </c>
      <c r="M207" s="131" t="s">
        <v>13</v>
      </c>
      <c r="N207" s="132">
        <v>4</v>
      </c>
      <c r="O207" s="132">
        <v>11555</v>
      </c>
      <c r="P207" s="340">
        <f t="shared" si="7"/>
        <v>0.0012738753047264347</v>
      </c>
    </row>
    <row r="208" spans="1:16" ht="15" customHeight="1">
      <c r="A208" s="116"/>
      <c r="B208" s="246" t="s">
        <v>491</v>
      </c>
      <c r="C208" s="129">
        <v>5</v>
      </c>
      <c r="D208" s="130" t="s">
        <v>492</v>
      </c>
      <c r="E208" s="131" t="s">
        <v>13</v>
      </c>
      <c r="F208" s="132">
        <v>74656</v>
      </c>
      <c r="G208" s="132">
        <v>1140387</v>
      </c>
      <c r="H208" s="340">
        <f t="shared" si="6"/>
        <v>0.13373085905861423</v>
      </c>
      <c r="J208" s="246" t="s">
        <v>1219</v>
      </c>
      <c r="K208" s="129">
        <v>5</v>
      </c>
      <c r="L208" s="130" t="s">
        <v>502</v>
      </c>
      <c r="M208" s="131" t="s">
        <v>13</v>
      </c>
      <c r="N208" s="132">
        <v>6</v>
      </c>
      <c r="O208" s="132">
        <v>11515</v>
      </c>
      <c r="P208" s="340">
        <f t="shared" si="7"/>
        <v>0.0012694655243552482</v>
      </c>
    </row>
    <row r="209" spans="1:16" ht="15" customHeight="1">
      <c r="A209" s="116"/>
      <c r="B209" s="246" t="s">
        <v>493</v>
      </c>
      <c r="C209" s="129">
        <v>4</v>
      </c>
      <c r="D209" s="130" t="s">
        <v>494</v>
      </c>
      <c r="E209" s="131" t="s">
        <v>33</v>
      </c>
      <c r="F209" s="132">
        <v>770938</v>
      </c>
      <c r="G209" s="132">
        <v>11474897</v>
      </c>
      <c r="H209" s="340">
        <f t="shared" si="6"/>
        <v>1.3456377821030188</v>
      </c>
      <c r="J209" s="246" t="s">
        <v>503</v>
      </c>
      <c r="K209" s="129">
        <v>4</v>
      </c>
      <c r="L209" s="130" t="s">
        <v>1220</v>
      </c>
      <c r="M209" s="131" t="s">
        <v>13</v>
      </c>
      <c r="N209" s="132">
        <v>1</v>
      </c>
      <c r="O209" s="132">
        <v>768</v>
      </c>
      <c r="P209" s="340">
        <f t="shared" si="7"/>
        <v>8.466778312677645E-05</v>
      </c>
    </row>
    <row r="210" spans="1:16" ht="15" customHeight="1">
      <c r="A210" s="116"/>
      <c r="B210" s="246" t="s">
        <v>495</v>
      </c>
      <c r="C210" s="129">
        <v>3</v>
      </c>
      <c r="D210" s="130" t="s">
        <v>496</v>
      </c>
      <c r="E210" s="131"/>
      <c r="F210" s="132">
        <v>0</v>
      </c>
      <c r="G210" s="132">
        <v>15945342</v>
      </c>
      <c r="H210" s="340">
        <f t="shared" si="6"/>
        <v>1.8698777552211683</v>
      </c>
      <c r="J210" s="246" t="s">
        <v>1221</v>
      </c>
      <c r="K210" s="129">
        <v>4</v>
      </c>
      <c r="L210" s="130" t="s">
        <v>504</v>
      </c>
      <c r="M210" s="131" t="s">
        <v>33</v>
      </c>
      <c r="N210" s="132">
        <v>863</v>
      </c>
      <c r="O210" s="132">
        <v>9798</v>
      </c>
      <c r="P210" s="340">
        <f t="shared" si="7"/>
        <v>0.0010801757019220776</v>
      </c>
    </row>
    <row r="211" spans="1:16" ht="15" customHeight="1">
      <c r="A211" s="116"/>
      <c r="B211" s="246" t="s">
        <v>497</v>
      </c>
      <c r="C211" s="129">
        <v>4</v>
      </c>
      <c r="D211" s="130" t="s">
        <v>498</v>
      </c>
      <c r="E211" s="131" t="s">
        <v>13</v>
      </c>
      <c r="F211" s="132">
        <v>1759</v>
      </c>
      <c r="G211" s="132">
        <v>3068525</v>
      </c>
      <c r="H211" s="340">
        <f t="shared" si="6"/>
        <v>0.35983967222779134</v>
      </c>
      <c r="J211" s="246" t="s">
        <v>505</v>
      </c>
      <c r="K211" s="129">
        <v>3</v>
      </c>
      <c r="L211" s="130" t="s">
        <v>506</v>
      </c>
      <c r="M211" s="131"/>
      <c r="N211" s="132">
        <v>0</v>
      </c>
      <c r="O211" s="132">
        <v>909713</v>
      </c>
      <c r="P211" s="340">
        <f t="shared" si="7"/>
        <v>0.10029086327032445</v>
      </c>
    </row>
    <row r="212" spans="1:16" ht="15" customHeight="1">
      <c r="A212" s="116"/>
      <c r="B212" s="246" t="s">
        <v>499</v>
      </c>
      <c r="C212" s="129">
        <v>5</v>
      </c>
      <c r="D212" s="130" t="s">
        <v>500</v>
      </c>
      <c r="E212" s="131" t="s">
        <v>13</v>
      </c>
      <c r="F212" s="132">
        <v>35</v>
      </c>
      <c r="G212" s="132">
        <v>590128</v>
      </c>
      <c r="H212" s="340">
        <f t="shared" si="6"/>
        <v>0.06920310771215553</v>
      </c>
      <c r="J212" s="249" t="s">
        <v>507</v>
      </c>
      <c r="K212" s="255">
        <v>4</v>
      </c>
      <c r="L212" s="156" t="s">
        <v>1222</v>
      </c>
      <c r="M212" s="131" t="s">
        <v>13</v>
      </c>
      <c r="N212" s="132">
        <v>1</v>
      </c>
      <c r="O212" s="132">
        <v>8489</v>
      </c>
      <c r="P212" s="340">
        <f t="shared" si="7"/>
        <v>0.0009358656392750069</v>
      </c>
    </row>
    <row r="213" spans="1:16" ht="15" customHeight="1">
      <c r="A213" s="116"/>
      <c r="B213" s="246" t="s">
        <v>501</v>
      </c>
      <c r="C213" s="129">
        <v>5</v>
      </c>
      <c r="D213" s="130" t="s">
        <v>502</v>
      </c>
      <c r="E213" s="131" t="s">
        <v>13</v>
      </c>
      <c r="F213" s="132">
        <v>660</v>
      </c>
      <c r="G213" s="132">
        <v>214684</v>
      </c>
      <c r="H213" s="340">
        <f t="shared" si="6"/>
        <v>0.0251755550932618</v>
      </c>
      <c r="J213" s="246" t="s">
        <v>1223</v>
      </c>
      <c r="K213" s="129">
        <v>3</v>
      </c>
      <c r="L213" s="130" t="s">
        <v>530</v>
      </c>
      <c r="M213" s="131" t="s">
        <v>16</v>
      </c>
      <c r="N213" s="132">
        <v>21</v>
      </c>
      <c r="O213" s="132">
        <v>207696</v>
      </c>
      <c r="P213" s="340">
        <f t="shared" si="7"/>
        <v>0.022897343599347603</v>
      </c>
    </row>
    <row r="214" spans="1:16" ht="15" customHeight="1">
      <c r="A214" s="116"/>
      <c r="B214" s="246" t="s">
        <v>503</v>
      </c>
      <c r="C214" s="129">
        <v>4</v>
      </c>
      <c r="D214" s="130" t="s">
        <v>504</v>
      </c>
      <c r="E214" s="131" t="s">
        <v>16</v>
      </c>
      <c r="F214" s="132">
        <v>10</v>
      </c>
      <c r="G214" s="132">
        <v>121580</v>
      </c>
      <c r="H214" s="340">
        <f t="shared" si="6"/>
        <v>0.014257438785558166</v>
      </c>
      <c r="J214" s="246" t="s">
        <v>521</v>
      </c>
      <c r="K214" s="129">
        <v>3</v>
      </c>
      <c r="L214" s="130" t="s">
        <v>532</v>
      </c>
      <c r="M214" s="131"/>
      <c r="N214" s="132">
        <v>0</v>
      </c>
      <c r="O214" s="132">
        <v>61646</v>
      </c>
      <c r="P214" s="340">
        <f t="shared" si="7"/>
        <v>0.006796133019053725</v>
      </c>
    </row>
    <row r="215" spans="1:16" ht="15" customHeight="1">
      <c r="A215" s="116"/>
      <c r="B215" s="246" t="s">
        <v>505</v>
      </c>
      <c r="C215" s="129">
        <v>3</v>
      </c>
      <c r="D215" s="130" t="s">
        <v>506</v>
      </c>
      <c r="E215" s="131"/>
      <c r="F215" s="132">
        <v>0</v>
      </c>
      <c r="G215" s="132">
        <v>2028826</v>
      </c>
      <c r="H215" s="340">
        <f t="shared" si="6"/>
        <v>0.2379162896985428</v>
      </c>
      <c r="J215" s="246" t="s">
        <v>523</v>
      </c>
      <c r="K215" s="129">
        <v>4</v>
      </c>
      <c r="L215" s="130" t="s">
        <v>1224</v>
      </c>
      <c r="M215" s="131"/>
      <c r="N215" s="132">
        <v>0</v>
      </c>
      <c r="O215" s="132">
        <v>11454</v>
      </c>
      <c r="P215" s="340">
        <f t="shared" si="7"/>
        <v>0.0012627406092891892</v>
      </c>
    </row>
    <row r="216" spans="1:16" ht="15" customHeight="1">
      <c r="A216" s="116"/>
      <c r="B216" s="246" t="s">
        <v>515</v>
      </c>
      <c r="C216" s="129">
        <v>4</v>
      </c>
      <c r="D216" s="130" t="s">
        <v>516</v>
      </c>
      <c r="E216" s="131" t="s">
        <v>13</v>
      </c>
      <c r="F216" s="132">
        <v>4</v>
      </c>
      <c r="G216" s="132">
        <v>1907</v>
      </c>
      <c r="H216" s="340">
        <f t="shared" si="6"/>
        <v>0.00022363000299440222</v>
      </c>
      <c r="J216" s="246" t="s">
        <v>531</v>
      </c>
      <c r="K216" s="129">
        <v>3</v>
      </c>
      <c r="L216" s="130" t="s">
        <v>1225</v>
      </c>
      <c r="M216" s="131" t="s">
        <v>16</v>
      </c>
      <c r="N216" s="132">
        <v>6</v>
      </c>
      <c r="O216" s="132">
        <v>69970</v>
      </c>
      <c r="P216" s="340">
        <f t="shared" si="7"/>
        <v>0.007713808314297588</v>
      </c>
    </row>
    <row r="217" spans="1:16" ht="15" customHeight="1">
      <c r="A217" s="116"/>
      <c r="B217" s="246" t="s">
        <v>519</v>
      </c>
      <c r="C217" s="129">
        <v>4</v>
      </c>
      <c r="D217" s="130" t="s">
        <v>520</v>
      </c>
      <c r="E217" s="131" t="s">
        <v>13</v>
      </c>
      <c r="F217" s="132">
        <v>6</v>
      </c>
      <c r="G217" s="132">
        <v>914</v>
      </c>
      <c r="H217" s="340">
        <f t="shared" si="6"/>
        <v>0.00010718291700937789</v>
      </c>
      <c r="J217" s="246" t="s">
        <v>533</v>
      </c>
      <c r="K217" s="129">
        <v>3</v>
      </c>
      <c r="L217" s="130" t="s">
        <v>536</v>
      </c>
      <c r="M217" s="131" t="s">
        <v>16</v>
      </c>
      <c r="N217" s="132">
        <v>44</v>
      </c>
      <c r="O217" s="132">
        <v>196664</v>
      </c>
      <c r="P217" s="340">
        <f t="shared" si="7"/>
        <v>0.021681126172974432</v>
      </c>
    </row>
    <row r="218" spans="1:16" ht="15" customHeight="1">
      <c r="A218" s="116"/>
      <c r="B218" s="246" t="s">
        <v>521</v>
      </c>
      <c r="C218" s="129">
        <v>3</v>
      </c>
      <c r="D218" s="130" t="s">
        <v>522</v>
      </c>
      <c r="E218" s="131"/>
      <c r="F218" s="132">
        <v>0</v>
      </c>
      <c r="G218" s="132">
        <v>635259</v>
      </c>
      <c r="H218" s="340">
        <f t="shared" si="6"/>
        <v>0.07449552809240743</v>
      </c>
      <c r="J218" s="246" t="s">
        <v>535</v>
      </c>
      <c r="K218" s="129">
        <v>3</v>
      </c>
      <c r="L218" s="130" t="s">
        <v>542</v>
      </c>
      <c r="M218" s="131"/>
      <c r="N218" s="132">
        <v>0</v>
      </c>
      <c r="O218" s="132">
        <v>4158182</v>
      </c>
      <c r="P218" s="340">
        <f t="shared" si="7"/>
        <v>0.458416734085502</v>
      </c>
    </row>
    <row r="219" spans="1:16" ht="15" customHeight="1">
      <c r="A219" s="116"/>
      <c r="B219" s="246" t="s">
        <v>525</v>
      </c>
      <c r="C219" s="129">
        <v>4</v>
      </c>
      <c r="D219" s="130" t="s">
        <v>526</v>
      </c>
      <c r="E219" s="131" t="s">
        <v>13</v>
      </c>
      <c r="F219" s="132">
        <v>243</v>
      </c>
      <c r="G219" s="132">
        <v>213682</v>
      </c>
      <c r="H219" s="340">
        <f t="shared" si="6"/>
        <v>0.025058052595621317</v>
      </c>
      <c r="J219" s="246" t="s">
        <v>537</v>
      </c>
      <c r="K219" s="129">
        <v>4</v>
      </c>
      <c r="L219" s="130" t="s">
        <v>548</v>
      </c>
      <c r="M219" s="131"/>
      <c r="N219" s="132">
        <v>0</v>
      </c>
      <c r="O219" s="132">
        <v>2486884</v>
      </c>
      <c r="P219" s="340">
        <f t="shared" si="7"/>
        <v>0.2741653062154301</v>
      </c>
    </row>
    <row r="220" spans="1:16" ht="15" customHeight="1">
      <c r="A220" s="116"/>
      <c r="B220" s="246" t="s">
        <v>527</v>
      </c>
      <c r="C220" s="129">
        <v>4</v>
      </c>
      <c r="D220" s="130" t="s">
        <v>528</v>
      </c>
      <c r="E220" s="131" t="s">
        <v>16</v>
      </c>
      <c r="F220" s="132">
        <v>5</v>
      </c>
      <c r="G220" s="132">
        <v>421577</v>
      </c>
      <c r="H220" s="340">
        <f t="shared" si="6"/>
        <v>0.0494374754967861</v>
      </c>
      <c r="J220" s="246" t="s">
        <v>1226</v>
      </c>
      <c r="K220" s="129">
        <v>3</v>
      </c>
      <c r="L220" s="130" t="s">
        <v>550</v>
      </c>
      <c r="M220" s="131"/>
      <c r="N220" s="132">
        <v>0</v>
      </c>
      <c r="O220" s="132">
        <v>12558824</v>
      </c>
      <c r="P220" s="340">
        <f t="shared" si="7"/>
        <v>1.3845413890095768</v>
      </c>
    </row>
    <row r="221" spans="1:16" ht="15" customHeight="1">
      <c r="A221" s="116"/>
      <c r="B221" s="246" t="s">
        <v>529</v>
      </c>
      <c r="C221" s="129">
        <v>3</v>
      </c>
      <c r="D221" s="130" t="s">
        <v>530</v>
      </c>
      <c r="E221" s="131" t="s">
        <v>16</v>
      </c>
      <c r="F221" s="132">
        <v>3</v>
      </c>
      <c r="G221" s="132">
        <v>158016</v>
      </c>
      <c r="H221" s="340">
        <f t="shared" si="6"/>
        <v>0.01853021423868037</v>
      </c>
      <c r="J221" s="246" t="s">
        <v>1227</v>
      </c>
      <c r="K221" s="129">
        <v>4</v>
      </c>
      <c r="L221" s="130" t="s">
        <v>552</v>
      </c>
      <c r="M221" s="131" t="s">
        <v>33</v>
      </c>
      <c r="N221" s="132">
        <v>1348249</v>
      </c>
      <c r="O221" s="132">
        <v>9007395</v>
      </c>
      <c r="P221" s="340">
        <f t="shared" si="7"/>
        <v>0.9930158416630346</v>
      </c>
    </row>
    <row r="222" spans="1:16" ht="15" customHeight="1">
      <c r="A222" s="116"/>
      <c r="B222" s="246" t="s">
        <v>531</v>
      </c>
      <c r="C222" s="129">
        <v>3</v>
      </c>
      <c r="D222" s="130" t="s">
        <v>532</v>
      </c>
      <c r="E222" s="131" t="s">
        <v>1290</v>
      </c>
      <c r="F222" s="132">
        <v>0</v>
      </c>
      <c r="G222" s="132">
        <v>164522</v>
      </c>
      <c r="H222" s="340">
        <f t="shared" si="6"/>
        <v>0.019293159597611454</v>
      </c>
      <c r="J222" s="246" t="s">
        <v>1228</v>
      </c>
      <c r="K222" s="129">
        <v>4</v>
      </c>
      <c r="L222" s="130" t="s">
        <v>554</v>
      </c>
      <c r="M222" s="131" t="s">
        <v>13</v>
      </c>
      <c r="N222" s="132">
        <v>2717</v>
      </c>
      <c r="O222" s="132">
        <v>323239</v>
      </c>
      <c r="P222" s="340">
        <f t="shared" si="7"/>
        <v>0.035635324935046994</v>
      </c>
    </row>
    <row r="223" spans="1:16" ht="15" customHeight="1">
      <c r="A223" s="116"/>
      <c r="B223" s="246" t="s">
        <v>533</v>
      </c>
      <c r="C223" s="129">
        <v>3</v>
      </c>
      <c r="D223" s="130" t="s">
        <v>534</v>
      </c>
      <c r="E223" s="131" t="s">
        <v>16</v>
      </c>
      <c r="F223" s="132">
        <v>11</v>
      </c>
      <c r="G223" s="132">
        <v>212212</v>
      </c>
      <c r="H223" s="340">
        <f t="shared" si="6"/>
        <v>0.024885668691897265</v>
      </c>
      <c r="J223" s="246" t="s">
        <v>1229</v>
      </c>
      <c r="K223" s="129">
        <v>4</v>
      </c>
      <c r="L223" s="130" t="s">
        <v>1230</v>
      </c>
      <c r="M223" s="131" t="s">
        <v>33</v>
      </c>
      <c r="N223" s="132">
        <v>99</v>
      </c>
      <c r="O223" s="132">
        <v>1974</v>
      </c>
      <c r="P223" s="340">
        <f t="shared" si="7"/>
        <v>0.0002176226613180426</v>
      </c>
    </row>
    <row r="224" spans="1:16" ht="15" customHeight="1">
      <c r="A224" s="116"/>
      <c r="B224" s="246" t="s">
        <v>535</v>
      </c>
      <c r="C224" s="129">
        <v>3</v>
      </c>
      <c r="D224" s="130" t="s">
        <v>536</v>
      </c>
      <c r="E224" s="131"/>
      <c r="F224" s="132">
        <v>0</v>
      </c>
      <c r="G224" s="132">
        <v>613264</v>
      </c>
      <c r="H224" s="340">
        <f t="shared" si="6"/>
        <v>0.07191621927444104</v>
      </c>
      <c r="J224" s="246" t="s">
        <v>541</v>
      </c>
      <c r="K224" s="129">
        <v>3</v>
      </c>
      <c r="L224" s="130" t="s">
        <v>556</v>
      </c>
      <c r="M224" s="131" t="s">
        <v>33</v>
      </c>
      <c r="N224" s="132">
        <v>236575</v>
      </c>
      <c r="O224" s="132">
        <v>2949919</v>
      </c>
      <c r="P224" s="340">
        <f t="shared" si="7"/>
        <v>0.325212372569736</v>
      </c>
    </row>
    <row r="225" spans="1:16" ht="15" customHeight="1">
      <c r="A225" s="116"/>
      <c r="B225" s="246" t="s">
        <v>541</v>
      </c>
      <c r="C225" s="129">
        <v>3</v>
      </c>
      <c r="D225" s="130" t="s">
        <v>542</v>
      </c>
      <c r="E225" s="131"/>
      <c r="F225" s="132">
        <v>0</v>
      </c>
      <c r="G225" s="132">
        <v>2034721</v>
      </c>
      <c r="H225" s="340">
        <f t="shared" si="6"/>
        <v>0.23860758433286475</v>
      </c>
      <c r="J225" s="246" t="s">
        <v>543</v>
      </c>
      <c r="K225" s="129">
        <v>4</v>
      </c>
      <c r="L225" s="130" t="s">
        <v>560</v>
      </c>
      <c r="M225" s="131" t="s">
        <v>33</v>
      </c>
      <c r="N225" s="132">
        <v>67079</v>
      </c>
      <c r="O225" s="132">
        <v>1639903</v>
      </c>
      <c r="P225" s="340">
        <f t="shared" si="7"/>
        <v>0.18079030150123707</v>
      </c>
    </row>
    <row r="226" spans="1:16" ht="15" customHeight="1">
      <c r="A226" s="116"/>
      <c r="B226" s="246" t="s">
        <v>543</v>
      </c>
      <c r="C226" s="129">
        <v>4</v>
      </c>
      <c r="D226" s="130" t="s">
        <v>544</v>
      </c>
      <c r="E226" s="131" t="s">
        <v>16</v>
      </c>
      <c r="F226" s="132">
        <v>25</v>
      </c>
      <c r="G226" s="132">
        <v>134816</v>
      </c>
      <c r="H226" s="340">
        <f t="shared" si="6"/>
        <v>0.015809597526844955</v>
      </c>
      <c r="J226" s="246" t="s">
        <v>549</v>
      </c>
      <c r="K226" s="129">
        <v>3</v>
      </c>
      <c r="L226" s="130" t="s">
        <v>1231</v>
      </c>
      <c r="M226" s="131" t="s">
        <v>33</v>
      </c>
      <c r="N226" s="132">
        <v>337663</v>
      </c>
      <c r="O226" s="132">
        <v>3894958</v>
      </c>
      <c r="P226" s="340">
        <f t="shared" si="7"/>
        <v>0.42939773337487364</v>
      </c>
    </row>
    <row r="227" spans="1:16" ht="15" customHeight="1">
      <c r="A227" s="116"/>
      <c r="B227" s="246" t="s">
        <v>545</v>
      </c>
      <c r="C227" s="129">
        <v>4</v>
      </c>
      <c r="D227" s="130" t="s">
        <v>546</v>
      </c>
      <c r="E227" s="131" t="s">
        <v>13</v>
      </c>
      <c r="F227" s="132">
        <v>87</v>
      </c>
      <c r="G227" s="132">
        <v>33251</v>
      </c>
      <c r="H227" s="340">
        <f t="shared" si="6"/>
        <v>0.003899276995053418</v>
      </c>
      <c r="J227" s="246" t="s">
        <v>555</v>
      </c>
      <c r="K227" s="129">
        <v>3</v>
      </c>
      <c r="L227" s="130" t="s">
        <v>1232</v>
      </c>
      <c r="M227" s="131" t="s">
        <v>33</v>
      </c>
      <c r="N227" s="132">
        <v>363567</v>
      </c>
      <c r="O227" s="132">
        <v>9616882</v>
      </c>
      <c r="P227" s="340">
        <f t="shared" si="7"/>
        <v>1.0602084368903646</v>
      </c>
    </row>
    <row r="228" spans="1:16" ht="15" customHeight="1">
      <c r="A228" s="116"/>
      <c r="B228" s="246" t="s">
        <v>547</v>
      </c>
      <c r="C228" s="129">
        <v>4</v>
      </c>
      <c r="D228" s="130" t="s">
        <v>548</v>
      </c>
      <c r="E228" s="131"/>
      <c r="F228" s="132">
        <v>0</v>
      </c>
      <c r="G228" s="132">
        <v>626298</v>
      </c>
      <c r="H228" s="340">
        <f t="shared" si="6"/>
        <v>0.073444689887461</v>
      </c>
      <c r="J228" s="246" t="s">
        <v>567</v>
      </c>
      <c r="K228" s="129">
        <v>3</v>
      </c>
      <c r="L228" s="130" t="s">
        <v>568</v>
      </c>
      <c r="M228" s="131" t="s">
        <v>33</v>
      </c>
      <c r="N228" s="132">
        <v>96825</v>
      </c>
      <c r="O228" s="132">
        <v>3042500</v>
      </c>
      <c r="P228" s="340">
        <f t="shared" si="7"/>
        <v>0.3354189194833559</v>
      </c>
    </row>
    <row r="229" spans="1:16" ht="15" customHeight="1">
      <c r="A229" s="116"/>
      <c r="B229" s="246" t="s">
        <v>549</v>
      </c>
      <c r="C229" s="129">
        <v>3</v>
      </c>
      <c r="D229" s="130" t="s">
        <v>550</v>
      </c>
      <c r="E229" s="131"/>
      <c r="F229" s="132">
        <v>0</v>
      </c>
      <c r="G229" s="132">
        <v>9669886</v>
      </c>
      <c r="H229" s="340">
        <f t="shared" si="6"/>
        <v>1.1339678212561761</v>
      </c>
      <c r="J229" s="246" t="s">
        <v>569</v>
      </c>
      <c r="K229" s="129">
        <v>4</v>
      </c>
      <c r="L229" s="130" t="s">
        <v>570</v>
      </c>
      <c r="M229" s="131" t="s">
        <v>33</v>
      </c>
      <c r="N229" s="132">
        <v>2202</v>
      </c>
      <c r="O229" s="132">
        <v>42793</v>
      </c>
      <c r="P229" s="340">
        <f t="shared" si="7"/>
        <v>0.004717693285604355</v>
      </c>
    </row>
    <row r="230" spans="1:16" ht="15" customHeight="1">
      <c r="A230" s="116"/>
      <c r="B230" s="246" t="s">
        <v>551</v>
      </c>
      <c r="C230" s="129">
        <v>4</v>
      </c>
      <c r="D230" s="130" t="s">
        <v>552</v>
      </c>
      <c r="E230" s="131" t="s">
        <v>16</v>
      </c>
      <c r="F230" s="132">
        <v>266</v>
      </c>
      <c r="G230" s="132">
        <v>2076389</v>
      </c>
      <c r="H230" s="340">
        <f t="shared" si="6"/>
        <v>0.24349390576169053</v>
      </c>
      <c r="J230" s="245" t="s">
        <v>571</v>
      </c>
      <c r="K230" s="253">
        <v>2</v>
      </c>
      <c r="L230" s="150" t="s">
        <v>572</v>
      </c>
      <c r="M230" s="276"/>
      <c r="N230" s="151">
        <v>0</v>
      </c>
      <c r="O230" s="151">
        <v>230772751</v>
      </c>
      <c r="P230" s="339">
        <f t="shared" si="7"/>
        <v>25.441428689111433</v>
      </c>
    </row>
    <row r="231" spans="1:16" ht="15" customHeight="1">
      <c r="A231" s="116"/>
      <c r="B231" s="246" t="s">
        <v>553</v>
      </c>
      <c r="C231" s="129">
        <v>4</v>
      </c>
      <c r="D231" s="130" t="s">
        <v>554</v>
      </c>
      <c r="E231" s="131" t="s">
        <v>13</v>
      </c>
      <c r="F231" s="132">
        <v>8148</v>
      </c>
      <c r="G231" s="132">
        <v>298555</v>
      </c>
      <c r="H231" s="340">
        <f t="shared" si="6"/>
        <v>0.035010936310431964</v>
      </c>
      <c r="J231" s="246" t="s">
        <v>573</v>
      </c>
      <c r="K231" s="129">
        <v>3</v>
      </c>
      <c r="L231" s="130" t="s">
        <v>574</v>
      </c>
      <c r="M231" s="131"/>
      <c r="N231" s="132">
        <v>0</v>
      </c>
      <c r="O231" s="132">
        <v>9562443</v>
      </c>
      <c r="P231" s="340">
        <f t="shared" si="7"/>
        <v>1.0542068360496895</v>
      </c>
    </row>
    <row r="232" spans="1:16" ht="15" customHeight="1">
      <c r="A232" s="116"/>
      <c r="B232" s="246" t="s">
        <v>555</v>
      </c>
      <c r="C232" s="129">
        <v>3</v>
      </c>
      <c r="D232" s="130" t="s">
        <v>556</v>
      </c>
      <c r="E232" s="131"/>
      <c r="F232" s="132">
        <v>0</v>
      </c>
      <c r="G232" s="132">
        <v>6394207</v>
      </c>
      <c r="H232" s="340">
        <f t="shared" si="6"/>
        <v>0.7498356216868525</v>
      </c>
      <c r="J232" s="246" t="s">
        <v>575</v>
      </c>
      <c r="K232" s="129">
        <v>4</v>
      </c>
      <c r="L232" s="130" t="s">
        <v>1233</v>
      </c>
      <c r="M232" s="131" t="s">
        <v>13</v>
      </c>
      <c r="N232" s="132">
        <v>4065425</v>
      </c>
      <c r="O232" s="132">
        <v>3823924</v>
      </c>
      <c r="P232" s="340">
        <f t="shared" si="7"/>
        <v>0.42156662490270247</v>
      </c>
    </row>
    <row r="233" spans="1:16" ht="15" customHeight="1">
      <c r="A233" s="116"/>
      <c r="B233" s="246" t="s">
        <v>559</v>
      </c>
      <c r="C233" s="129">
        <v>4</v>
      </c>
      <c r="D233" s="130" t="s">
        <v>560</v>
      </c>
      <c r="E233" s="131" t="s">
        <v>13</v>
      </c>
      <c r="F233" s="132">
        <v>2315</v>
      </c>
      <c r="G233" s="132">
        <v>1425943</v>
      </c>
      <c r="H233" s="340">
        <f t="shared" si="6"/>
        <v>0.16721742913468635</v>
      </c>
      <c r="J233" s="246" t="s">
        <v>581</v>
      </c>
      <c r="K233" s="129">
        <v>3</v>
      </c>
      <c r="L233" s="130" t="s">
        <v>582</v>
      </c>
      <c r="M233" s="131" t="s">
        <v>33</v>
      </c>
      <c r="N233" s="132">
        <v>1016876</v>
      </c>
      <c r="O233" s="132">
        <v>16676513</v>
      </c>
      <c r="P233" s="340">
        <f t="shared" si="7"/>
        <v>1.8384939921808179</v>
      </c>
    </row>
    <row r="234" spans="1:16" ht="15" customHeight="1">
      <c r="A234" s="116"/>
      <c r="B234" s="246" t="s">
        <v>561</v>
      </c>
      <c r="C234" s="129">
        <v>3</v>
      </c>
      <c r="D234" s="130" t="s">
        <v>562</v>
      </c>
      <c r="E234" s="131" t="s">
        <v>16</v>
      </c>
      <c r="F234" s="132">
        <v>324</v>
      </c>
      <c r="G234" s="132">
        <v>2142181</v>
      </c>
      <c r="H234" s="340">
        <f t="shared" si="6"/>
        <v>0.25120919949897824</v>
      </c>
      <c r="J234" s="246" t="s">
        <v>585</v>
      </c>
      <c r="K234" s="129">
        <v>4</v>
      </c>
      <c r="L234" s="130" t="s">
        <v>586</v>
      </c>
      <c r="M234" s="131" t="s">
        <v>33</v>
      </c>
      <c r="N234" s="132">
        <v>531256</v>
      </c>
      <c r="O234" s="132">
        <v>8340329</v>
      </c>
      <c r="P234" s="340">
        <f t="shared" si="7"/>
        <v>0.919475477835891</v>
      </c>
    </row>
    <row r="235" spans="1:16" ht="15" customHeight="1">
      <c r="A235" s="116"/>
      <c r="B235" s="246" t="s">
        <v>563</v>
      </c>
      <c r="C235" s="129">
        <v>4</v>
      </c>
      <c r="D235" s="130" t="s">
        <v>564</v>
      </c>
      <c r="E235" s="131" t="s">
        <v>16</v>
      </c>
      <c r="F235" s="132">
        <v>151</v>
      </c>
      <c r="G235" s="132">
        <v>1188630</v>
      </c>
      <c r="H235" s="340">
        <f t="shared" si="6"/>
        <v>0.1393882173357296</v>
      </c>
      <c r="J235" s="246" t="s">
        <v>1234</v>
      </c>
      <c r="K235" s="129">
        <v>3</v>
      </c>
      <c r="L235" s="130" t="s">
        <v>588</v>
      </c>
      <c r="M235" s="131" t="s">
        <v>33</v>
      </c>
      <c r="N235" s="132">
        <v>1435358</v>
      </c>
      <c r="O235" s="132">
        <v>8271950</v>
      </c>
      <c r="P235" s="340">
        <f t="shared" si="7"/>
        <v>0.9119370685358573</v>
      </c>
    </row>
    <row r="236" spans="1:16" ht="15" customHeight="1">
      <c r="A236" s="116"/>
      <c r="B236" s="246" t="s">
        <v>565</v>
      </c>
      <c r="C236" s="129">
        <v>4</v>
      </c>
      <c r="D236" s="130" t="s">
        <v>566</v>
      </c>
      <c r="E236" s="131" t="s">
        <v>16</v>
      </c>
      <c r="F236" s="132">
        <v>93</v>
      </c>
      <c r="G236" s="132">
        <v>563323</v>
      </c>
      <c r="H236" s="340">
        <f t="shared" si="6"/>
        <v>0.06605973999833017</v>
      </c>
      <c r="J236" s="246" t="s">
        <v>587</v>
      </c>
      <c r="K236" s="129">
        <v>3</v>
      </c>
      <c r="L236" s="130" t="s">
        <v>1235</v>
      </c>
      <c r="M236" s="131"/>
      <c r="N236" s="132">
        <v>0</v>
      </c>
      <c r="O236" s="132">
        <v>15606550</v>
      </c>
      <c r="P236" s="340">
        <f t="shared" si="7"/>
        <v>1.7205364462984283</v>
      </c>
    </row>
    <row r="237" spans="1:16" ht="15" customHeight="1">
      <c r="A237" s="116"/>
      <c r="B237" s="246" t="s">
        <v>567</v>
      </c>
      <c r="C237" s="129">
        <v>3</v>
      </c>
      <c r="D237" s="130" t="s">
        <v>568</v>
      </c>
      <c r="E237" s="131" t="s">
        <v>33</v>
      </c>
      <c r="F237" s="132">
        <v>700949</v>
      </c>
      <c r="G237" s="132">
        <v>14520568</v>
      </c>
      <c r="H237" s="340">
        <f t="shared" si="6"/>
        <v>1.702797412333729</v>
      </c>
      <c r="J237" s="246" t="s">
        <v>589</v>
      </c>
      <c r="K237" s="129">
        <v>4</v>
      </c>
      <c r="L237" s="130" t="s">
        <v>604</v>
      </c>
      <c r="M237" s="131" t="s">
        <v>13</v>
      </c>
      <c r="N237" s="132">
        <v>60138</v>
      </c>
      <c r="O237" s="132">
        <v>923458</v>
      </c>
      <c r="P237" s="340">
        <f t="shared" si="7"/>
        <v>0.10180617405037334</v>
      </c>
    </row>
    <row r="238" spans="1:16" ht="15" customHeight="1">
      <c r="A238" s="116"/>
      <c r="B238" s="246" t="s">
        <v>569</v>
      </c>
      <c r="C238" s="129">
        <v>4</v>
      </c>
      <c r="D238" s="130" t="s">
        <v>570</v>
      </c>
      <c r="E238" s="131" t="s">
        <v>33</v>
      </c>
      <c r="F238" s="132">
        <v>1618</v>
      </c>
      <c r="G238" s="132">
        <v>90892</v>
      </c>
      <c r="H238" s="340">
        <f t="shared" si="6"/>
        <v>0.01065871957638553</v>
      </c>
      <c r="J238" s="246" t="s">
        <v>1236</v>
      </c>
      <c r="K238" s="129">
        <v>4</v>
      </c>
      <c r="L238" s="130" t="s">
        <v>600</v>
      </c>
      <c r="M238" s="131" t="s">
        <v>13</v>
      </c>
      <c r="N238" s="132">
        <v>312377</v>
      </c>
      <c r="O238" s="132">
        <v>2783042</v>
      </c>
      <c r="P238" s="340">
        <f t="shared" si="7"/>
        <v>0.3068150995946747</v>
      </c>
    </row>
    <row r="239" spans="1:16" ht="15" customHeight="1">
      <c r="A239" s="116"/>
      <c r="B239" s="245" t="s">
        <v>571</v>
      </c>
      <c r="C239" s="253">
        <v>2</v>
      </c>
      <c r="D239" s="150" t="s">
        <v>572</v>
      </c>
      <c r="E239" s="276"/>
      <c r="F239" s="151">
        <v>0</v>
      </c>
      <c r="G239" s="151">
        <v>308939399</v>
      </c>
      <c r="H239" s="339">
        <f t="shared" si="6"/>
        <v>36.22869361481847</v>
      </c>
      <c r="J239" s="246" t="s">
        <v>1237</v>
      </c>
      <c r="K239" s="129">
        <v>4</v>
      </c>
      <c r="L239" s="130" t="s">
        <v>606</v>
      </c>
      <c r="M239" s="131" t="s">
        <v>13</v>
      </c>
      <c r="N239" s="132">
        <v>7945713</v>
      </c>
      <c r="O239" s="132">
        <v>1705639</v>
      </c>
      <c r="P239" s="340">
        <f t="shared" si="7"/>
        <v>0.1880373345632446</v>
      </c>
    </row>
    <row r="240" spans="1:16" ht="15" customHeight="1">
      <c r="A240" s="116"/>
      <c r="B240" s="246" t="s">
        <v>573</v>
      </c>
      <c r="C240" s="129">
        <v>3</v>
      </c>
      <c r="D240" s="130" t="s">
        <v>574</v>
      </c>
      <c r="E240" s="131"/>
      <c r="F240" s="132">
        <v>0</v>
      </c>
      <c r="G240" s="132">
        <v>12639836</v>
      </c>
      <c r="H240" s="340">
        <f t="shared" si="6"/>
        <v>1.4822478041577098</v>
      </c>
      <c r="J240" s="246" t="s">
        <v>1238</v>
      </c>
      <c r="K240" s="129">
        <v>4</v>
      </c>
      <c r="L240" s="130" t="s">
        <v>1239</v>
      </c>
      <c r="M240" s="131" t="s">
        <v>33</v>
      </c>
      <c r="N240" s="132">
        <v>28965</v>
      </c>
      <c r="O240" s="132">
        <v>283844</v>
      </c>
      <c r="P240" s="340">
        <f t="shared" si="7"/>
        <v>0.03129224249197491</v>
      </c>
    </row>
    <row r="241" spans="1:16" ht="15" customHeight="1">
      <c r="A241" s="116"/>
      <c r="B241" s="246" t="s">
        <v>575</v>
      </c>
      <c r="C241" s="129">
        <v>4</v>
      </c>
      <c r="D241" s="130" t="s">
        <v>576</v>
      </c>
      <c r="E241" s="131" t="s">
        <v>13</v>
      </c>
      <c r="F241" s="132">
        <v>696</v>
      </c>
      <c r="G241" s="132">
        <v>62915</v>
      </c>
      <c r="H241" s="340">
        <f t="shared" si="6"/>
        <v>0.007377913811427801</v>
      </c>
      <c r="J241" s="246" t="s">
        <v>593</v>
      </c>
      <c r="K241" s="129">
        <v>3</v>
      </c>
      <c r="L241" s="130" t="s">
        <v>610</v>
      </c>
      <c r="M241" s="131"/>
      <c r="N241" s="132">
        <v>0</v>
      </c>
      <c r="O241" s="132">
        <v>19083519</v>
      </c>
      <c r="P241" s="340">
        <f t="shared" si="7"/>
        <v>2.1038531874840074</v>
      </c>
    </row>
    <row r="242" spans="1:16" ht="15" customHeight="1">
      <c r="A242" s="116"/>
      <c r="B242" s="246" t="s">
        <v>577</v>
      </c>
      <c r="C242" s="129">
        <v>4</v>
      </c>
      <c r="D242" s="130" t="s">
        <v>578</v>
      </c>
      <c r="E242" s="131" t="s">
        <v>13</v>
      </c>
      <c r="F242" s="132">
        <v>625317</v>
      </c>
      <c r="G242" s="132">
        <v>5386382</v>
      </c>
      <c r="H242" s="340">
        <f t="shared" si="6"/>
        <v>0.6316500381693729</v>
      </c>
      <c r="J242" s="246" t="s">
        <v>595</v>
      </c>
      <c r="K242" s="129">
        <v>3</v>
      </c>
      <c r="L242" s="130" t="s">
        <v>612</v>
      </c>
      <c r="M242" s="131"/>
      <c r="N242" s="132">
        <v>0</v>
      </c>
      <c r="O242" s="132">
        <v>1244568</v>
      </c>
      <c r="P242" s="340">
        <f t="shared" si="7"/>
        <v>0.13720678842516393</v>
      </c>
    </row>
    <row r="243" spans="1:16" ht="15" customHeight="1">
      <c r="A243" s="116"/>
      <c r="B243" s="246" t="s">
        <v>579</v>
      </c>
      <c r="C243" s="129">
        <v>4</v>
      </c>
      <c r="D243" s="130" t="s">
        <v>580</v>
      </c>
      <c r="E243" s="131" t="s">
        <v>13</v>
      </c>
      <c r="F243" s="132">
        <v>262445</v>
      </c>
      <c r="G243" s="132">
        <v>134340</v>
      </c>
      <c r="H243" s="340">
        <f t="shared" si="6"/>
        <v>0.015753777977067642</v>
      </c>
      <c r="J243" s="246" t="s">
        <v>597</v>
      </c>
      <c r="K243" s="129">
        <v>4</v>
      </c>
      <c r="L243" s="130" t="s">
        <v>614</v>
      </c>
      <c r="M243" s="131" t="s">
        <v>33</v>
      </c>
      <c r="N243" s="132">
        <v>18929</v>
      </c>
      <c r="O243" s="132">
        <v>38161</v>
      </c>
      <c r="P243" s="340">
        <f t="shared" si="7"/>
        <v>0.004207040718620984</v>
      </c>
    </row>
    <row r="244" spans="1:16" ht="15" customHeight="1">
      <c r="A244" s="116"/>
      <c r="B244" s="246" t="s">
        <v>581</v>
      </c>
      <c r="C244" s="129">
        <v>3</v>
      </c>
      <c r="D244" s="130" t="s">
        <v>582</v>
      </c>
      <c r="E244" s="131"/>
      <c r="F244" s="132">
        <v>0</v>
      </c>
      <c r="G244" s="132">
        <v>56786059</v>
      </c>
      <c r="H244" s="340">
        <f t="shared" si="6"/>
        <v>6.659185392873781</v>
      </c>
      <c r="J244" s="246" t="s">
        <v>599</v>
      </c>
      <c r="K244" s="129">
        <v>4</v>
      </c>
      <c r="L244" s="130" t="s">
        <v>616</v>
      </c>
      <c r="M244" s="131" t="s">
        <v>33</v>
      </c>
      <c r="N244" s="132">
        <v>7251</v>
      </c>
      <c r="O244" s="132">
        <v>20858</v>
      </c>
      <c r="P244" s="340">
        <f t="shared" si="7"/>
        <v>0.002299479974555082</v>
      </c>
    </row>
    <row r="245" spans="1:16" ht="15" customHeight="1">
      <c r="A245" s="116"/>
      <c r="B245" s="246" t="s">
        <v>583</v>
      </c>
      <c r="C245" s="129">
        <v>4</v>
      </c>
      <c r="D245" s="130" t="s">
        <v>584</v>
      </c>
      <c r="E245" s="131" t="s">
        <v>13</v>
      </c>
      <c r="F245" s="132">
        <v>301301</v>
      </c>
      <c r="G245" s="132">
        <v>10035183</v>
      </c>
      <c r="H245" s="340">
        <f t="shared" si="6"/>
        <v>1.1768054558675272</v>
      </c>
      <c r="J245" s="246" t="s">
        <v>1240</v>
      </c>
      <c r="K245" s="129">
        <v>4</v>
      </c>
      <c r="L245" s="130" t="s">
        <v>618</v>
      </c>
      <c r="M245" s="131" t="s">
        <v>33</v>
      </c>
      <c r="N245" s="132">
        <v>9202</v>
      </c>
      <c r="O245" s="132">
        <v>33704</v>
      </c>
      <c r="P245" s="340">
        <f t="shared" si="7"/>
        <v>0.003715680940761554</v>
      </c>
    </row>
    <row r="246" spans="1:16" ht="15" customHeight="1">
      <c r="A246" s="116"/>
      <c r="B246" s="246" t="s">
        <v>585</v>
      </c>
      <c r="C246" s="129">
        <v>4</v>
      </c>
      <c r="D246" s="130" t="s">
        <v>586</v>
      </c>
      <c r="E246" s="131" t="s">
        <v>33</v>
      </c>
      <c r="F246" s="132">
        <v>1342870</v>
      </c>
      <c r="G246" s="132">
        <v>13804982</v>
      </c>
      <c r="H246" s="340">
        <f t="shared" si="6"/>
        <v>1.6188821006804763</v>
      </c>
      <c r="J246" s="249" t="s">
        <v>1241</v>
      </c>
      <c r="K246" s="255">
        <v>4</v>
      </c>
      <c r="L246" s="156" t="s">
        <v>620</v>
      </c>
      <c r="M246" s="131" t="s">
        <v>33</v>
      </c>
      <c r="N246" s="132">
        <v>50</v>
      </c>
      <c r="O246" s="132">
        <v>640</v>
      </c>
      <c r="P246" s="340">
        <f t="shared" si="7"/>
        <v>7.055648593898037E-05</v>
      </c>
    </row>
    <row r="247" spans="1:16" ht="15" customHeight="1">
      <c r="A247" s="116"/>
      <c r="B247" s="246" t="s">
        <v>587</v>
      </c>
      <c r="C247" s="129">
        <v>3</v>
      </c>
      <c r="D247" s="130" t="s">
        <v>588</v>
      </c>
      <c r="E247" s="131" t="s">
        <v>33</v>
      </c>
      <c r="F247" s="132">
        <v>411730</v>
      </c>
      <c r="G247" s="132">
        <v>3416689</v>
      </c>
      <c r="H247" s="340">
        <f t="shared" si="6"/>
        <v>0.40066815485104407</v>
      </c>
      <c r="J247" s="246" t="s">
        <v>601</v>
      </c>
      <c r="K247" s="129">
        <v>3</v>
      </c>
      <c r="L247" s="130" t="s">
        <v>626</v>
      </c>
      <c r="M247" s="131"/>
      <c r="N247" s="132">
        <v>0</v>
      </c>
      <c r="O247" s="132">
        <v>100476482</v>
      </c>
      <c r="P247" s="340">
        <f t="shared" si="7"/>
        <v>11.076980452236272</v>
      </c>
    </row>
    <row r="248" spans="1:16" ht="15" customHeight="1">
      <c r="A248" s="116"/>
      <c r="B248" s="246" t="s">
        <v>589</v>
      </c>
      <c r="C248" s="129">
        <v>4</v>
      </c>
      <c r="D248" s="130" t="s">
        <v>590</v>
      </c>
      <c r="E248" s="131" t="s">
        <v>33</v>
      </c>
      <c r="F248" s="132">
        <v>35576</v>
      </c>
      <c r="G248" s="132">
        <v>433838</v>
      </c>
      <c r="H248" s="340">
        <f t="shared" si="6"/>
        <v>0.05087529797539878</v>
      </c>
      <c r="J248" s="246" t="s">
        <v>603</v>
      </c>
      <c r="K248" s="129">
        <v>4</v>
      </c>
      <c r="L248" s="130" t="s">
        <v>1242</v>
      </c>
      <c r="M248" s="131" t="s">
        <v>13</v>
      </c>
      <c r="N248" s="132">
        <v>18748508</v>
      </c>
      <c r="O248" s="132">
        <v>409570</v>
      </c>
      <c r="P248" s="340">
        <f t="shared" si="7"/>
        <v>0.045152843665669046</v>
      </c>
    </row>
    <row r="249" spans="1:16" ht="15" customHeight="1">
      <c r="A249" s="116"/>
      <c r="B249" s="246" t="s">
        <v>591</v>
      </c>
      <c r="C249" s="129">
        <v>4</v>
      </c>
      <c r="D249" s="130" t="s">
        <v>592</v>
      </c>
      <c r="E249" s="131" t="s">
        <v>33</v>
      </c>
      <c r="F249" s="132">
        <v>16678</v>
      </c>
      <c r="G249" s="132">
        <v>175341</v>
      </c>
      <c r="H249" s="340">
        <f t="shared" si="6"/>
        <v>0.02056188167542815</v>
      </c>
      <c r="J249" s="246" t="s">
        <v>1243</v>
      </c>
      <c r="K249" s="129">
        <v>4</v>
      </c>
      <c r="L249" s="130" t="s">
        <v>632</v>
      </c>
      <c r="M249" s="131" t="s">
        <v>13</v>
      </c>
      <c r="N249" s="132">
        <v>587841631</v>
      </c>
      <c r="O249" s="132">
        <v>94269887</v>
      </c>
      <c r="P249" s="340">
        <f t="shared" si="7"/>
        <v>10.3927374321637</v>
      </c>
    </row>
    <row r="250" spans="1:16" ht="15" customHeight="1">
      <c r="A250" s="116"/>
      <c r="B250" s="246" t="s">
        <v>593</v>
      </c>
      <c r="C250" s="129">
        <v>3</v>
      </c>
      <c r="D250" s="130" t="s">
        <v>594</v>
      </c>
      <c r="E250" s="131" t="s">
        <v>33</v>
      </c>
      <c r="F250" s="132">
        <v>49532</v>
      </c>
      <c r="G250" s="132">
        <v>73362</v>
      </c>
      <c r="H250" s="340">
        <f t="shared" si="6"/>
        <v>0.008603012207485756</v>
      </c>
      <c r="J250" s="246" t="s">
        <v>607</v>
      </c>
      <c r="K250" s="129">
        <v>3</v>
      </c>
      <c r="L250" s="130" t="s">
        <v>636</v>
      </c>
      <c r="M250" s="131"/>
      <c r="N250" s="132">
        <v>0</v>
      </c>
      <c r="O250" s="132">
        <v>30607117</v>
      </c>
      <c r="P250" s="340">
        <f t="shared" si="7"/>
        <v>3.3742665941300425</v>
      </c>
    </row>
    <row r="251" spans="1:16" ht="15" customHeight="1">
      <c r="A251" s="116"/>
      <c r="B251" s="246" t="s">
        <v>595</v>
      </c>
      <c r="C251" s="129">
        <v>3</v>
      </c>
      <c r="D251" s="130" t="s">
        <v>596</v>
      </c>
      <c r="E251" s="131" t="s">
        <v>13</v>
      </c>
      <c r="F251" s="132">
        <v>65972</v>
      </c>
      <c r="G251" s="132">
        <v>1308657</v>
      </c>
      <c r="H251" s="340">
        <f t="shared" si="6"/>
        <v>0.15346353897674117</v>
      </c>
      <c r="J251" s="246" t="s">
        <v>609</v>
      </c>
      <c r="K251" s="129">
        <v>3</v>
      </c>
      <c r="L251" s="130" t="s">
        <v>1244</v>
      </c>
      <c r="M251" s="131" t="s">
        <v>33</v>
      </c>
      <c r="N251" s="132">
        <v>66425</v>
      </c>
      <c r="O251" s="132">
        <v>583011</v>
      </c>
      <c r="P251" s="340">
        <f t="shared" si="7"/>
        <v>0.06427376159964202</v>
      </c>
    </row>
    <row r="252" spans="1:16" ht="15" customHeight="1">
      <c r="A252" s="116"/>
      <c r="B252" s="246" t="s">
        <v>597</v>
      </c>
      <c r="C252" s="129">
        <v>4</v>
      </c>
      <c r="D252" s="130" t="s">
        <v>598</v>
      </c>
      <c r="E252" s="131" t="s">
        <v>13</v>
      </c>
      <c r="F252" s="132">
        <v>7092</v>
      </c>
      <c r="G252" s="132">
        <v>190717</v>
      </c>
      <c r="H252" s="340">
        <f t="shared" si="6"/>
        <v>0.022364993854789413</v>
      </c>
      <c r="J252" s="245" t="s">
        <v>646</v>
      </c>
      <c r="K252" s="253">
        <v>2</v>
      </c>
      <c r="L252" s="150" t="s">
        <v>647</v>
      </c>
      <c r="M252" s="276"/>
      <c r="N252" s="151">
        <v>0</v>
      </c>
      <c r="O252" s="151">
        <v>107483010</v>
      </c>
      <c r="P252" s="339">
        <f t="shared" si="7"/>
        <v>11.849411693350447</v>
      </c>
    </row>
    <row r="253" spans="1:16" ht="15" customHeight="1">
      <c r="A253" s="116"/>
      <c r="B253" s="246" t="s">
        <v>599</v>
      </c>
      <c r="C253" s="129">
        <v>4</v>
      </c>
      <c r="D253" s="130" t="s">
        <v>600</v>
      </c>
      <c r="E253" s="131" t="s">
        <v>13</v>
      </c>
      <c r="F253" s="132">
        <v>58880</v>
      </c>
      <c r="G253" s="132">
        <v>1117940</v>
      </c>
      <c r="H253" s="340">
        <f t="shared" si="6"/>
        <v>0.13109854512195177</v>
      </c>
      <c r="J253" s="246" t="s">
        <v>648</v>
      </c>
      <c r="K253" s="129">
        <v>3</v>
      </c>
      <c r="L253" s="130" t="s">
        <v>655</v>
      </c>
      <c r="M253" s="131" t="s">
        <v>13</v>
      </c>
      <c r="N253" s="132">
        <v>168</v>
      </c>
      <c r="O253" s="132">
        <v>2241824</v>
      </c>
      <c r="P253" s="340">
        <f t="shared" si="7"/>
        <v>0.24714878677135738</v>
      </c>
    </row>
    <row r="254" spans="1:16" ht="15" customHeight="1">
      <c r="A254" s="116"/>
      <c r="B254" s="246" t="s">
        <v>601</v>
      </c>
      <c r="C254" s="129">
        <v>3</v>
      </c>
      <c r="D254" s="130" t="s">
        <v>602</v>
      </c>
      <c r="E254" s="131" t="s">
        <v>13</v>
      </c>
      <c r="F254" s="132">
        <v>271005</v>
      </c>
      <c r="G254" s="132">
        <v>243425</v>
      </c>
      <c r="H254" s="340">
        <f t="shared" si="6"/>
        <v>0.02854595358097135</v>
      </c>
      <c r="J254" s="246" t="s">
        <v>650</v>
      </c>
      <c r="K254" s="129">
        <v>4</v>
      </c>
      <c r="L254" s="130" t="s">
        <v>657</v>
      </c>
      <c r="M254" s="131" t="s">
        <v>13</v>
      </c>
      <c r="N254" s="132">
        <v>168</v>
      </c>
      <c r="O254" s="132">
        <v>2241824</v>
      </c>
      <c r="P254" s="340">
        <f t="shared" si="7"/>
        <v>0.24714878677135738</v>
      </c>
    </row>
    <row r="255" spans="1:16" ht="15" customHeight="1">
      <c r="A255" s="116"/>
      <c r="B255" s="246" t="s">
        <v>603</v>
      </c>
      <c r="C255" s="129">
        <v>4</v>
      </c>
      <c r="D255" s="130" t="s">
        <v>604</v>
      </c>
      <c r="E255" s="131" t="s">
        <v>13</v>
      </c>
      <c r="F255" s="132">
        <v>492</v>
      </c>
      <c r="G255" s="132">
        <v>29350</v>
      </c>
      <c r="H255" s="340">
        <f t="shared" si="6"/>
        <v>0.003441814676395231</v>
      </c>
      <c r="J255" s="246" t="s">
        <v>654</v>
      </c>
      <c r="K255" s="129">
        <v>3</v>
      </c>
      <c r="L255" s="130" t="s">
        <v>669</v>
      </c>
      <c r="M255" s="131" t="s">
        <v>33</v>
      </c>
      <c r="N255" s="132">
        <v>4673437</v>
      </c>
      <c r="O255" s="132">
        <v>15349608</v>
      </c>
      <c r="P255" s="340">
        <f t="shared" si="7"/>
        <v>1.6922100015950947</v>
      </c>
    </row>
    <row r="256" spans="1:16" ht="15" customHeight="1">
      <c r="A256" s="116"/>
      <c r="B256" s="246" t="s">
        <v>605</v>
      </c>
      <c r="C256" s="129">
        <v>4</v>
      </c>
      <c r="D256" s="130" t="s">
        <v>606</v>
      </c>
      <c r="E256" s="131" t="s">
        <v>13</v>
      </c>
      <c r="F256" s="132">
        <v>269957</v>
      </c>
      <c r="G256" s="132">
        <v>205609</v>
      </c>
      <c r="H256" s="340">
        <f t="shared" si="6"/>
        <v>0.024111348340679625</v>
      </c>
      <c r="J256" s="246" t="s">
        <v>1245</v>
      </c>
      <c r="K256" s="129">
        <v>3</v>
      </c>
      <c r="L256" s="130" t="s">
        <v>671</v>
      </c>
      <c r="M256" s="131" t="s">
        <v>1290</v>
      </c>
      <c r="N256" s="132">
        <v>0</v>
      </c>
      <c r="O256" s="132">
        <v>1828747</v>
      </c>
      <c r="P256" s="340">
        <f t="shared" si="7"/>
        <v>0.20160931561164458</v>
      </c>
    </row>
    <row r="257" spans="1:16" ht="15" customHeight="1">
      <c r="A257" s="116"/>
      <c r="B257" s="246" t="s">
        <v>607</v>
      </c>
      <c r="C257" s="129">
        <v>3</v>
      </c>
      <c r="D257" s="130" t="s">
        <v>608</v>
      </c>
      <c r="E257" s="131" t="s">
        <v>33</v>
      </c>
      <c r="F257" s="132">
        <v>327117</v>
      </c>
      <c r="G257" s="132">
        <v>10852345</v>
      </c>
      <c r="H257" s="340">
        <f t="shared" si="6"/>
        <v>1.27263237800015</v>
      </c>
      <c r="J257" s="246" t="s">
        <v>1246</v>
      </c>
      <c r="K257" s="129">
        <v>4</v>
      </c>
      <c r="L257" s="130" t="s">
        <v>673</v>
      </c>
      <c r="M257" s="131" t="s">
        <v>13</v>
      </c>
      <c r="N257" s="132">
        <v>118</v>
      </c>
      <c r="O257" s="132">
        <v>66414</v>
      </c>
      <c r="P257" s="340">
        <f t="shared" si="7"/>
        <v>0.007321778839299129</v>
      </c>
    </row>
    <row r="258" spans="1:16" ht="15" customHeight="1">
      <c r="A258" s="116"/>
      <c r="B258" s="246" t="s">
        <v>609</v>
      </c>
      <c r="C258" s="129">
        <v>3</v>
      </c>
      <c r="D258" s="130" t="s">
        <v>610</v>
      </c>
      <c r="E258" s="131"/>
      <c r="F258" s="132">
        <v>0</v>
      </c>
      <c r="G258" s="132">
        <v>19641643</v>
      </c>
      <c r="H258" s="340">
        <f t="shared" si="6"/>
        <v>2.303335439383838</v>
      </c>
      <c r="J258" s="246" t="s">
        <v>668</v>
      </c>
      <c r="K258" s="129">
        <v>3</v>
      </c>
      <c r="L258" s="130" t="s">
        <v>679</v>
      </c>
      <c r="M258" s="131" t="s">
        <v>16</v>
      </c>
      <c r="N258" s="132">
        <v>1218</v>
      </c>
      <c r="O258" s="132">
        <v>86650174</v>
      </c>
      <c r="P258" s="340">
        <f t="shared" si="7"/>
        <v>9.55270591162688</v>
      </c>
    </row>
    <row r="259" spans="1:16" ht="15" customHeight="1">
      <c r="A259" s="116"/>
      <c r="B259" s="246" t="s">
        <v>611</v>
      </c>
      <c r="C259" s="129">
        <v>3</v>
      </c>
      <c r="D259" s="130" t="s">
        <v>612</v>
      </c>
      <c r="E259" s="131"/>
      <c r="F259" s="132">
        <v>0</v>
      </c>
      <c r="G259" s="132">
        <v>9394243</v>
      </c>
      <c r="H259" s="340">
        <f t="shared" si="6"/>
        <v>1.1016437284846052</v>
      </c>
      <c r="J259" s="246" t="s">
        <v>670</v>
      </c>
      <c r="K259" s="129">
        <v>3</v>
      </c>
      <c r="L259" s="130" t="s">
        <v>683</v>
      </c>
      <c r="M259" s="131" t="s">
        <v>13</v>
      </c>
      <c r="N259" s="132">
        <v>27</v>
      </c>
      <c r="O259" s="132">
        <v>11523</v>
      </c>
      <c r="P259" s="340">
        <f t="shared" si="7"/>
        <v>0.0012703474804294857</v>
      </c>
    </row>
    <row r="260" spans="1:16" ht="15" customHeight="1">
      <c r="A260" s="116"/>
      <c r="B260" s="246" t="s">
        <v>613</v>
      </c>
      <c r="C260" s="129">
        <v>4</v>
      </c>
      <c r="D260" s="130" t="s">
        <v>614</v>
      </c>
      <c r="E260" s="131" t="s">
        <v>16</v>
      </c>
      <c r="F260" s="132">
        <v>0</v>
      </c>
      <c r="G260" s="132">
        <v>14067</v>
      </c>
      <c r="H260" s="340">
        <f t="shared" si="6"/>
        <v>0.001649608417473653</v>
      </c>
      <c r="J260" s="246" t="s">
        <v>674</v>
      </c>
      <c r="K260" s="129">
        <v>3</v>
      </c>
      <c r="L260" s="130" t="s">
        <v>1249</v>
      </c>
      <c r="M260" s="131" t="s">
        <v>13</v>
      </c>
      <c r="N260" s="132">
        <v>369</v>
      </c>
      <c r="O260" s="132">
        <v>58130</v>
      </c>
      <c r="P260" s="340">
        <f t="shared" si="7"/>
        <v>0.006408513324426452</v>
      </c>
    </row>
    <row r="261" spans="1:16" ht="15" customHeight="1">
      <c r="A261" s="116"/>
      <c r="B261" s="246" t="s">
        <v>615</v>
      </c>
      <c r="C261" s="129">
        <v>4</v>
      </c>
      <c r="D261" s="130" t="s">
        <v>616</v>
      </c>
      <c r="E261" s="131" t="s">
        <v>13</v>
      </c>
      <c r="F261" s="132">
        <v>795</v>
      </c>
      <c r="G261" s="132">
        <v>16755</v>
      </c>
      <c r="H261" s="340">
        <f t="shared" si="6"/>
        <v>0.001964824698569066</v>
      </c>
      <c r="J261" s="247" t="s">
        <v>690</v>
      </c>
      <c r="K261" s="118">
        <v>1</v>
      </c>
      <c r="L261" s="119" t="s">
        <v>691</v>
      </c>
      <c r="M261" s="120"/>
      <c r="N261" s="121">
        <v>0</v>
      </c>
      <c r="O261" s="121">
        <v>86223655</v>
      </c>
      <c r="P261" s="149">
        <f t="shared" si="7"/>
        <v>9.50568453377343</v>
      </c>
    </row>
    <row r="262" spans="1:16" ht="15" customHeight="1">
      <c r="A262" s="116"/>
      <c r="B262" s="246" t="s">
        <v>617</v>
      </c>
      <c r="C262" s="129">
        <v>4</v>
      </c>
      <c r="D262" s="130" t="s">
        <v>618</v>
      </c>
      <c r="E262" s="131" t="s">
        <v>13</v>
      </c>
      <c r="F262" s="132">
        <v>549</v>
      </c>
      <c r="G262" s="132">
        <v>1718</v>
      </c>
      <c r="H262" s="340">
        <f t="shared" si="6"/>
        <v>0.00020146635822988098</v>
      </c>
      <c r="J262" s="245" t="s">
        <v>692</v>
      </c>
      <c r="K262" s="253">
        <v>2</v>
      </c>
      <c r="L262" s="150" t="s">
        <v>693</v>
      </c>
      <c r="M262" s="276" t="s">
        <v>33</v>
      </c>
      <c r="N262" s="151">
        <v>113163</v>
      </c>
      <c r="O262" s="151">
        <v>1158730</v>
      </c>
      <c r="P262" s="339">
        <f t="shared" si="7"/>
        <v>0.12774362023761676</v>
      </c>
    </row>
    <row r="263" spans="1:16" ht="15" customHeight="1">
      <c r="A263" s="116"/>
      <c r="B263" s="246" t="s">
        <v>619</v>
      </c>
      <c r="C263" s="129">
        <v>4</v>
      </c>
      <c r="D263" s="130" t="s">
        <v>620</v>
      </c>
      <c r="E263" s="131" t="s">
        <v>13</v>
      </c>
      <c r="F263" s="132">
        <v>16</v>
      </c>
      <c r="G263" s="132">
        <v>3323</v>
      </c>
      <c r="H263" s="340">
        <f t="shared" si="6"/>
        <v>0.00038968143678573596</v>
      </c>
      <c r="J263" s="245" t="s">
        <v>694</v>
      </c>
      <c r="K263" s="253">
        <v>2</v>
      </c>
      <c r="L263" s="150" t="s">
        <v>695</v>
      </c>
      <c r="M263" s="276" t="s">
        <v>33</v>
      </c>
      <c r="N263" s="151">
        <v>543522</v>
      </c>
      <c r="O263" s="151">
        <v>3820164</v>
      </c>
      <c r="P263" s="339">
        <f t="shared" si="7"/>
        <v>0.4211521055478109</v>
      </c>
    </row>
    <row r="264" spans="1:16" ht="15" customHeight="1">
      <c r="A264" s="116"/>
      <c r="B264" s="246" t="s">
        <v>621</v>
      </c>
      <c r="C264" s="129">
        <v>3</v>
      </c>
      <c r="D264" s="130" t="s">
        <v>622</v>
      </c>
      <c r="E264" s="131"/>
      <c r="F264" s="132">
        <v>0</v>
      </c>
      <c r="G264" s="132">
        <v>2025544</v>
      </c>
      <c r="H264" s="340">
        <f t="shared" si="6"/>
        <v>0.23753141624818747</v>
      </c>
      <c r="J264" s="245" t="s">
        <v>698</v>
      </c>
      <c r="K264" s="253">
        <v>2</v>
      </c>
      <c r="L264" s="150" t="s">
        <v>699</v>
      </c>
      <c r="M264" s="276" t="s">
        <v>33</v>
      </c>
      <c r="N264" s="151">
        <v>318469</v>
      </c>
      <c r="O264" s="151">
        <v>3689097</v>
      </c>
      <c r="P264" s="339">
        <f t="shared" si="7"/>
        <v>0.4067026884500542</v>
      </c>
    </row>
    <row r="265" spans="1:16" ht="15" customHeight="1">
      <c r="A265" s="116"/>
      <c r="B265" s="246" t="s">
        <v>623</v>
      </c>
      <c r="C265" s="129">
        <v>3</v>
      </c>
      <c r="D265" s="130" t="s">
        <v>624</v>
      </c>
      <c r="E265" s="131"/>
      <c r="F265" s="132">
        <v>0</v>
      </c>
      <c r="G265" s="132">
        <v>477070</v>
      </c>
      <c r="H265" s="340">
        <f aca="true" t="shared" si="8" ref="H265:H328">G265/852747831*100</f>
        <v>0.05594502649635001</v>
      </c>
      <c r="J265" s="245" t="s">
        <v>700</v>
      </c>
      <c r="K265" s="253">
        <v>2</v>
      </c>
      <c r="L265" s="150" t="s">
        <v>701</v>
      </c>
      <c r="M265" s="276"/>
      <c r="N265" s="151">
        <v>0</v>
      </c>
      <c r="O265" s="151">
        <v>25146239</v>
      </c>
      <c r="P265" s="339">
        <f aca="true" t="shared" si="9" ref="P265:P301">O265/907074653*100</f>
        <v>2.7722347787839685</v>
      </c>
    </row>
    <row r="266" spans="1:16" ht="15" customHeight="1">
      <c r="A266" s="116"/>
      <c r="B266" s="246" t="s">
        <v>625</v>
      </c>
      <c r="C266" s="129">
        <v>3</v>
      </c>
      <c r="D266" s="130" t="s">
        <v>626</v>
      </c>
      <c r="E266" s="131"/>
      <c r="F266" s="132">
        <v>0</v>
      </c>
      <c r="G266" s="132">
        <v>86008996</v>
      </c>
      <c r="H266" s="340">
        <f t="shared" si="8"/>
        <v>10.08609965024936</v>
      </c>
      <c r="J266" s="246" t="s">
        <v>702</v>
      </c>
      <c r="K266" s="129">
        <v>3</v>
      </c>
      <c r="L266" s="130" t="s">
        <v>1250</v>
      </c>
      <c r="M266" s="131" t="s">
        <v>704</v>
      </c>
      <c r="N266" s="132">
        <v>964038</v>
      </c>
      <c r="O266" s="132">
        <v>15348795</v>
      </c>
      <c r="P266" s="340">
        <f t="shared" si="9"/>
        <v>1.6921203728090504</v>
      </c>
    </row>
    <row r="267" spans="1:16" ht="15" customHeight="1">
      <c r="A267" s="116"/>
      <c r="B267" s="246" t="s">
        <v>627</v>
      </c>
      <c r="C267" s="129">
        <v>4</v>
      </c>
      <c r="D267" s="130" t="s">
        <v>628</v>
      </c>
      <c r="E267" s="131" t="s">
        <v>13</v>
      </c>
      <c r="F267" s="132">
        <v>7621</v>
      </c>
      <c r="G267" s="132">
        <v>139492</v>
      </c>
      <c r="H267" s="340">
        <f t="shared" si="8"/>
        <v>0.01635794251583385</v>
      </c>
      <c r="J267" s="246" t="s">
        <v>705</v>
      </c>
      <c r="K267" s="129">
        <v>4</v>
      </c>
      <c r="L267" s="130" t="s">
        <v>1251</v>
      </c>
      <c r="M267" s="131" t="s">
        <v>704</v>
      </c>
      <c r="N267" s="132">
        <v>220462</v>
      </c>
      <c r="O267" s="132">
        <v>6171553</v>
      </c>
      <c r="P267" s="340">
        <f t="shared" si="9"/>
        <v>0.6803798319783939</v>
      </c>
    </row>
    <row r="268" spans="1:16" ht="15" customHeight="1">
      <c r="A268" s="116"/>
      <c r="B268" s="246" t="s">
        <v>629</v>
      </c>
      <c r="C268" s="129">
        <v>4</v>
      </c>
      <c r="D268" s="130" t="s">
        <v>630</v>
      </c>
      <c r="E268" s="131" t="s">
        <v>13</v>
      </c>
      <c r="F268" s="132">
        <v>1592715630</v>
      </c>
      <c r="G268" s="132">
        <v>9944221</v>
      </c>
      <c r="H268" s="340">
        <f t="shared" si="8"/>
        <v>1.1661385275338214</v>
      </c>
      <c r="J268" s="246" t="s">
        <v>707</v>
      </c>
      <c r="K268" s="129">
        <v>4</v>
      </c>
      <c r="L268" s="130" t="s">
        <v>1252</v>
      </c>
      <c r="M268" s="131" t="s">
        <v>704</v>
      </c>
      <c r="N268" s="132">
        <v>733328</v>
      </c>
      <c r="O268" s="132">
        <v>9098852</v>
      </c>
      <c r="P268" s="340">
        <f t="shared" si="9"/>
        <v>1.0030984737482243</v>
      </c>
    </row>
    <row r="269" spans="1:16" ht="15" customHeight="1">
      <c r="A269" s="116"/>
      <c r="B269" s="246" t="s">
        <v>631</v>
      </c>
      <c r="C269" s="129">
        <v>4</v>
      </c>
      <c r="D269" s="130" t="s">
        <v>632</v>
      </c>
      <c r="E269" s="131" t="s">
        <v>13</v>
      </c>
      <c r="F269" s="132">
        <v>705418499</v>
      </c>
      <c r="G269" s="132">
        <v>15449151</v>
      </c>
      <c r="H269" s="340">
        <f t="shared" si="8"/>
        <v>1.8116904480288263</v>
      </c>
      <c r="J269" s="246" t="s">
        <v>709</v>
      </c>
      <c r="K269" s="129">
        <v>4</v>
      </c>
      <c r="L269" s="130" t="s">
        <v>1253</v>
      </c>
      <c r="M269" s="131" t="s">
        <v>704</v>
      </c>
      <c r="N269" s="132">
        <v>9839</v>
      </c>
      <c r="O269" s="132">
        <v>70321</v>
      </c>
      <c r="P269" s="340">
        <f t="shared" si="9"/>
        <v>0.007752504137054748</v>
      </c>
    </row>
    <row r="270" spans="1:16" ht="15" customHeight="1">
      <c r="A270" s="116"/>
      <c r="B270" s="246" t="s">
        <v>633</v>
      </c>
      <c r="C270" s="129">
        <v>3</v>
      </c>
      <c r="D270" s="130" t="s">
        <v>634</v>
      </c>
      <c r="E270" s="131"/>
      <c r="F270" s="132">
        <v>0</v>
      </c>
      <c r="G270" s="132">
        <v>5495654</v>
      </c>
      <c r="H270" s="340">
        <f t="shared" si="8"/>
        <v>0.6444641428821177</v>
      </c>
      <c r="J270" s="246" t="s">
        <v>711</v>
      </c>
      <c r="K270" s="129">
        <v>3</v>
      </c>
      <c r="L270" s="130" t="s">
        <v>1254</v>
      </c>
      <c r="M270" s="131" t="s">
        <v>33</v>
      </c>
      <c r="N270" s="132">
        <v>98796</v>
      </c>
      <c r="O270" s="132">
        <v>954721</v>
      </c>
      <c r="P270" s="340">
        <f t="shared" si="9"/>
        <v>0.10525274814398326</v>
      </c>
    </row>
    <row r="271" spans="1:16" ht="15" customHeight="1">
      <c r="A271" s="116"/>
      <c r="B271" s="246" t="s">
        <v>635</v>
      </c>
      <c r="C271" s="129">
        <v>3</v>
      </c>
      <c r="D271" s="130" t="s">
        <v>636</v>
      </c>
      <c r="E271" s="131"/>
      <c r="F271" s="132">
        <v>0</v>
      </c>
      <c r="G271" s="132">
        <v>72443631</v>
      </c>
      <c r="H271" s="340">
        <f t="shared" si="8"/>
        <v>8.495316946751636</v>
      </c>
      <c r="J271" s="246" t="s">
        <v>713</v>
      </c>
      <c r="K271" s="129">
        <v>3</v>
      </c>
      <c r="L271" s="130" t="s">
        <v>718</v>
      </c>
      <c r="M271" s="131"/>
      <c r="N271" s="132">
        <v>0</v>
      </c>
      <c r="O271" s="132">
        <v>8369573</v>
      </c>
      <c r="P271" s="340">
        <f t="shared" si="9"/>
        <v>0.9226994682652652</v>
      </c>
    </row>
    <row r="272" spans="1:16" ht="15" customHeight="1">
      <c r="A272" s="116"/>
      <c r="B272" s="246" t="s">
        <v>637</v>
      </c>
      <c r="C272" s="129">
        <v>4</v>
      </c>
      <c r="D272" s="130" t="s">
        <v>638</v>
      </c>
      <c r="E272" s="131" t="s">
        <v>13</v>
      </c>
      <c r="F272" s="132">
        <v>2848287</v>
      </c>
      <c r="G272" s="132">
        <v>5403095</v>
      </c>
      <c r="H272" s="340">
        <f t="shared" si="8"/>
        <v>0.6336099376135499</v>
      </c>
      <c r="J272" s="246" t="s">
        <v>1255</v>
      </c>
      <c r="K272" s="129">
        <v>4</v>
      </c>
      <c r="L272" s="130" t="s">
        <v>722</v>
      </c>
      <c r="M272" s="131" t="s">
        <v>704</v>
      </c>
      <c r="N272" s="132">
        <v>68494</v>
      </c>
      <c r="O272" s="132">
        <v>73019</v>
      </c>
      <c r="P272" s="340">
        <f t="shared" si="9"/>
        <v>0.008049943823091262</v>
      </c>
    </row>
    <row r="273" spans="1:16" ht="15" customHeight="1">
      <c r="A273" s="116"/>
      <c r="B273" s="246" t="s">
        <v>639</v>
      </c>
      <c r="C273" s="129">
        <v>3</v>
      </c>
      <c r="D273" s="130" t="s">
        <v>640</v>
      </c>
      <c r="E273" s="131" t="s">
        <v>641</v>
      </c>
      <c r="F273" s="132">
        <v>771539</v>
      </c>
      <c r="G273" s="132">
        <v>2065968</v>
      </c>
      <c r="H273" s="340">
        <f t="shared" si="8"/>
        <v>0.2422718563326372</v>
      </c>
      <c r="J273" s="246" t="s">
        <v>1256</v>
      </c>
      <c r="K273" s="129">
        <v>4</v>
      </c>
      <c r="L273" s="130" t="s">
        <v>1253</v>
      </c>
      <c r="M273" s="131" t="s">
        <v>704</v>
      </c>
      <c r="N273" s="132">
        <v>269972</v>
      </c>
      <c r="O273" s="132">
        <v>1383975</v>
      </c>
      <c r="P273" s="340">
        <f t="shared" si="9"/>
        <v>0.15257564473031307</v>
      </c>
    </row>
    <row r="274" spans="1:16" ht="15" customHeight="1">
      <c r="A274" s="116"/>
      <c r="B274" s="246" t="s">
        <v>642</v>
      </c>
      <c r="C274" s="129">
        <v>3</v>
      </c>
      <c r="D274" s="130" t="s">
        <v>643</v>
      </c>
      <c r="E274" s="131" t="s">
        <v>16</v>
      </c>
      <c r="F274" s="132">
        <v>12</v>
      </c>
      <c r="G274" s="132">
        <v>265522</v>
      </c>
      <c r="H274" s="340">
        <f t="shared" si="8"/>
        <v>0.031137223731032865</v>
      </c>
      <c r="J274" s="246" t="s">
        <v>1257</v>
      </c>
      <c r="K274" s="129">
        <v>4</v>
      </c>
      <c r="L274" s="130" t="s">
        <v>1258</v>
      </c>
      <c r="M274" s="131" t="s">
        <v>704</v>
      </c>
      <c r="N274" s="132">
        <v>346372</v>
      </c>
      <c r="O274" s="132">
        <v>3548085</v>
      </c>
      <c r="P274" s="340">
        <f t="shared" si="9"/>
        <v>0.39115688970751117</v>
      </c>
    </row>
    <row r="275" spans="1:16" ht="15" customHeight="1">
      <c r="A275" s="116"/>
      <c r="B275" s="246" t="s">
        <v>644</v>
      </c>
      <c r="C275" s="129">
        <v>4</v>
      </c>
      <c r="D275" s="130" t="s">
        <v>645</v>
      </c>
      <c r="E275" s="131" t="s">
        <v>16</v>
      </c>
      <c r="F275" s="132">
        <v>0</v>
      </c>
      <c r="G275" s="132">
        <v>9283</v>
      </c>
      <c r="H275" s="340">
        <f t="shared" si="8"/>
        <v>0.001088598488619316</v>
      </c>
      <c r="J275" s="245" t="s">
        <v>729</v>
      </c>
      <c r="K275" s="253">
        <v>2</v>
      </c>
      <c r="L275" s="150" t="s">
        <v>730</v>
      </c>
      <c r="M275" s="276" t="s">
        <v>33</v>
      </c>
      <c r="N275" s="151">
        <v>276773</v>
      </c>
      <c r="O275" s="151">
        <v>1459891</v>
      </c>
      <c r="P275" s="339">
        <f t="shared" si="9"/>
        <v>0.1609449668967875</v>
      </c>
    </row>
    <row r="276" spans="1:16" ht="15" customHeight="1">
      <c r="A276" s="116"/>
      <c r="B276" s="245" t="s">
        <v>646</v>
      </c>
      <c r="C276" s="253">
        <v>2</v>
      </c>
      <c r="D276" s="150" t="s">
        <v>647</v>
      </c>
      <c r="E276" s="276"/>
      <c r="F276" s="151">
        <v>0</v>
      </c>
      <c r="G276" s="151">
        <v>62771894</v>
      </c>
      <c r="H276" s="339">
        <f t="shared" si="8"/>
        <v>7.361132062498321</v>
      </c>
      <c r="J276" s="245" t="s">
        <v>731</v>
      </c>
      <c r="K276" s="253">
        <v>2</v>
      </c>
      <c r="L276" s="150" t="s">
        <v>732</v>
      </c>
      <c r="M276" s="276"/>
      <c r="N276" s="151">
        <v>0</v>
      </c>
      <c r="O276" s="151">
        <v>31441326</v>
      </c>
      <c r="P276" s="339">
        <f t="shared" si="9"/>
        <v>3.4662335559717157</v>
      </c>
    </row>
    <row r="277" spans="1:16" ht="15" customHeight="1">
      <c r="A277" s="116"/>
      <c r="B277" s="246" t="s">
        <v>648</v>
      </c>
      <c r="C277" s="129">
        <v>3</v>
      </c>
      <c r="D277" s="130" t="s">
        <v>649</v>
      </c>
      <c r="E277" s="131"/>
      <c r="F277" s="132">
        <v>0</v>
      </c>
      <c r="G277" s="132">
        <v>9434</v>
      </c>
      <c r="H277" s="340">
        <f t="shared" si="8"/>
        <v>0.0011063059508385896</v>
      </c>
      <c r="J277" s="246" t="s">
        <v>733</v>
      </c>
      <c r="K277" s="129">
        <v>3</v>
      </c>
      <c r="L277" s="130" t="s">
        <v>734</v>
      </c>
      <c r="M277" s="131"/>
      <c r="N277" s="132">
        <v>0</v>
      </c>
      <c r="O277" s="132">
        <v>28244616</v>
      </c>
      <c r="P277" s="340">
        <f t="shared" si="9"/>
        <v>3.1138138307123437</v>
      </c>
    </row>
    <row r="278" spans="1:16" ht="15" customHeight="1">
      <c r="A278" s="116"/>
      <c r="B278" s="246" t="s">
        <v>650</v>
      </c>
      <c r="C278" s="129">
        <v>4</v>
      </c>
      <c r="D278" s="130" t="s">
        <v>651</v>
      </c>
      <c r="E278" s="131" t="s">
        <v>16</v>
      </c>
      <c r="F278" s="132">
        <v>0</v>
      </c>
      <c r="G278" s="132">
        <v>9434</v>
      </c>
      <c r="H278" s="340">
        <f t="shared" si="8"/>
        <v>0.0011063059508385896</v>
      </c>
      <c r="J278" s="246" t="s">
        <v>1259</v>
      </c>
      <c r="K278" s="129">
        <v>4</v>
      </c>
      <c r="L278" s="130" t="s">
        <v>752</v>
      </c>
      <c r="M278" s="131"/>
      <c r="N278" s="132">
        <v>0</v>
      </c>
      <c r="O278" s="132">
        <v>5619649</v>
      </c>
      <c r="P278" s="340">
        <f t="shared" si="9"/>
        <v>0.6195354463289142</v>
      </c>
    </row>
    <row r="279" spans="1:16" ht="15" customHeight="1">
      <c r="A279" s="116"/>
      <c r="B279" s="246" t="s">
        <v>654</v>
      </c>
      <c r="C279" s="129">
        <v>3</v>
      </c>
      <c r="D279" s="130" t="s">
        <v>655</v>
      </c>
      <c r="E279" s="131" t="s">
        <v>13</v>
      </c>
      <c r="F279" s="132">
        <v>84</v>
      </c>
      <c r="G279" s="132">
        <v>1384406</v>
      </c>
      <c r="H279" s="340">
        <f t="shared" si="8"/>
        <v>0.1623464698088455</v>
      </c>
      <c r="J279" s="246" t="s">
        <v>1260</v>
      </c>
      <c r="K279" s="129">
        <v>5</v>
      </c>
      <c r="L279" s="130" t="s">
        <v>1261</v>
      </c>
      <c r="M279" s="131" t="s">
        <v>13</v>
      </c>
      <c r="N279" s="132">
        <v>114831</v>
      </c>
      <c r="O279" s="132">
        <v>436633</v>
      </c>
      <c r="P279" s="340">
        <f t="shared" si="9"/>
        <v>0.0481363908203044</v>
      </c>
    </row>
    <row r="280" spans="1:16" ht="15" customHeight="1">
      <c r="A280" s="116"/>
      <c r="B280" s="246" t="s">
        <v>656</v>
      </c>
      <c r="C280" s="129">
        <v>4</v>
      </c>
      <c r="D280" s="130" t="s">
        <v>657</v>
      </c>
      <c r="E280" s="131" t="s">
        <v>13</v>
      </c>
      <c r="F280" s="132">
        <v>73</v>
      </c>
      <c r="G280" s="132">
        <v>1348088</v>
      </c>
      <c r="H280" s="340">
        <f t="shared" si="8"/>
        <v>0.15808753197520592</v>
      </c>
      <c r="J280" s="246" t="s">
        <v>737</v>
      </c>
      <c r="K280" s="129">
        <v>4</v>
      </c>
      <c r="L280" s="130" t="s">
        <v>748</v>
      </c>
      <c r="M280" s="131" t="s">
        <v>33</v>
      </c>
      <c r="N280" s="132">
        <v>2398</v>
      </c>
      <c r="O280" s="132">
        <v>42457</v>
      </c>
      <c r="P280" s="340">
        <f t="shared" si="9"/>
        <v>0.00468065113048639</v>
      </c>
    </row>
    <row r="281" spans="1:16" ht="15" customHeight="1">
      <c r="A281" s="116"/>
      <c r="B281" s="246" t="s">
        <v>658</v>
      </c>
      <c r="C281" s="129">
        <v>5</v>
      </c>
      <c r="D281" s="130" t="s">
        <v>659</v>
      </c>
      <c r="E281" s="131" t="s">
        <v>13</v>
      </c>
      <c r="F281" s="132">
        <v>4</v>
      </c>
      <c r="G281" s="132">
        <v>15736</v>
      </c>
      <c r="H281" s="340">
        <f t="shared" si="8"/>
        <v>0.0018453286455793988</v>
      </c>
      <c r="J281" s="246" t="s">
        <v>755</v>
      </c>
      <c r="K281" s="129">
        <v>3</v>
      </c>
      <c r="L281" s="130" t="s">
        <v>756</v>
      </c>
      <c r="M281" s="131"/>
      <c r="N281" s="132">
        <v>0</v>
      </c>
      <c r="O281" s="132">
        <v>3196710</v>
      </c>
      <c r="P281" s="340">
        <f t="shared" si="9"/>
        <v>0.35241972525937176</v>
      </c>
    </row>
    <row r="282" spans="1:16" ht="15" customHeight="1">
      <c r="A282" s="116"/>
      <c r="B282" s="246" t="s">
        <v>660</v>
      </c>
      <c r="C282" s="129">
        <v>4</v>
      </c>
      <c r="D282" s="130" t="s">
        <v>661</v>
      </c>
      <c r="E282" s="131" t="s">
        <v>13</v>
      </c>
      <c r="F282" s="132">
        <v>11</v>
      </c>
      <c r="G282" s="132">
        <v>36318</v>
      </c>
      <c r="H282" s="340">
        <f t="shared" si="8"/>
        <v>0.004258937833639591</v>
      </c>
      <c r="J282" s="246" t="s">
        <v>757</v>
      </c>
      <c r="K282" s="129">
        <v>4</v>
      </c>
      <c r="L282" s="130" t="s">
        <v>1262</v>
      </c>
      <c r="M282" s="131"/>
      <c r="N282" s="132">
        <v>0</v>
      </c>
      <c r="O282" s="132">
        <v>3075318</v>
      </c>
      <c r="P282" s="340">
        <f t="shared" si="9"/>
        <v>0.3390369237888957</v>
      </c>
    </row>
    <row r="283" spans="1:16" ht="15" customHeight="1">
      <c r="A283" s="116"/>
      <c r="B283" s="246" t="s">
        <v>668</v>
      </c>
      <c r="C283" s="129">
        <v>3</v>
      </c>
      <c r="D283" s="130" t="s">
        <v>669</v>
      </c>
      <c r="E283" s="131" t="s">
        <v>33</v>
      </c>
      <c r="F283" s="132">
        <v>15413032</v>
      </c>
      <c r="G283" s="132">
        <v>43069873</v>
      </c>
      <c r="H283" s="340">
        <f t="shared" si="8"/>
        <v>5.050716218121932</v>
      </c>
      <c r="J283" s="246" t="s">
        <v>1263</v>
      </c>
      <c r="K283" s="129">
        <v>5</v>
      </c>
      <c r="L283" s="130" t="s">
        <v>1264</v>
      </c>
      <c r="M283" s="131" t="s">
        <v>13</v>
      </c>
      <c r="N283" s="132">
        <v>485477</v>
      </c>
      <c r="O283" s="132">
        <v>3035882</v>
      </c>
      <c r="P283" s="340">
        <f t="shared" si="9"/>
        <v>0.33468932132094315</v>
      </c>
    </row>
    <row r="284" spans="1:16" ht="15" customHeight="1">
      <c r="A284" s="116"/>
      <c r="B284" s="246" t="s">
        <v>670</v>
      </c>
      <c r="C284" s="129">
        <v>3</v>
      </c>
      <c r="D284" s="130" t="s">
        <v>671</v>
      </c>
      <c r="E284" s="131"/>
      <c r="F284" s="132">
        <v>0</v>
      </c>
      <c r="G284" s="132">
        <v>2154856</v>
      </c>
      <c r="H284" s="340">
        <f t="shared" si="8"/>
        <v>0.2526955709137418</v>
      </c>
      <c r="J284" s="245" t="s">
        <v>761</v>
      </c>
      <c r="K284" s="253">
        <v>2</v>
      </c>
      <c r="L284" s="150" t="s">
        <v>762</v>
      </c>
      <c r="M284" s="276"/>
      <c r="N284" s="151">
        <v>0</v>
      </c>
      <c r="O284" s="151">
        <v>19508208</v>
      </c>
      <c r="P284" s="339">
        <f t="shared" si="9"/>
        <v>2.1506728178854755</v>
      </c>
    </row>
    <row r="285" spans="1:16" ht="15" customHeight="1">
      <c r="A285" s="116"/>
      <c r="B285" s="246" t="s">
        <v>674</v>
      </c>
      <c r="C285" s="129">
        <v>3</v>
      </c>
      <c r="D285" s="130" t="s">
        <v>675</v>
      </c>
      <c r="E285" s="131"/>
      <c r="F285" s="132">
        <v>0</v>
      </c>
      <c r="G285" s="132">
        <v>36798</v>
      </c>
      <c r="H285" s="340">
        <f t="shared" si="8"/>
        <v>0.004315226455263772</v>
      </c>
      <c r="J285" s="246" t="s">
        <v>763</v>
      </c>
      <c r="K285" s="129">
        <v>3</v>
      </c>
      <c r="L285" s="130" t="s">
        <v>764</v>
      </c>
      <c r="M285" s="131"/>
      <c r="N285" s="132">
        <v>0</v>
      </c>
      <c r="O285" s="132">
        <v>874082</v>
      </c>
      <c r="P285" s="340">
        <f t="shared" si="9"/>
        <v>0.09636274116018101</v>
      </c>
    </row>
    <row r="286" spans="1:16" ht="15" customHeight="1">
      <c r="A286" s="116"/>
      <c r="B286" s="246" t="s">
        <v>678</v>
      </c>
      <c r="C286" s="129">
        <v>3</v>
      </c>
      <c r="D286" s="130" t="s">
        <v>679</v>
      </c>
      <c r="E286" s="131"/>
      <c r="F286" s="132">
        <v>0</v>
      </c>
      <c r="G286" s="132">
        <v>16005020</v>
      </c>
      <c r="H286" s="340">
        <f t="shared" si="8"/>
        <v>1.8768760726405178</v>
      </c>
      <c r="J286" s="246" t="s">
        <v>765</v>
      </c>
      <c r="K286" s="129">
        <v>4</v>
      </c>
      <c r="L286" s="130" t="s">
        <v>1265</v>
      </c>
      <c r="M286" s="131"/>
      <c r="N286" s="132">
        <v>0</v>
      </c>
      <c r="O286" s="132">
        <v>47677</v>
      </c>
      <c r="P286" s="340">
        <f t="shared" si="9"/>
        <v>0.005256127468926198</v>
      </c>
    </row>
    <row r="287" spans="1:16" ht="15" customHeight="1">
      <c r="A287" s="116"/>
      <c r="B287" s="247" t="s">
        <v>690</v>
      </c>
      <c r="C287" s="118">
        <v>1</v>
      </c>
      <c r="D287" s="119" t="s">
        <v>691</v>
      </c>
      <c r="E287" s="120"/>
      <c r="F287" s="121">
        <v>0</v>
      </c>
      <c r="G287" s="121">
        <v>53401788</v>
      </c>
      <c r="H287" s="149">
        <f t="shared" si="8"/>
        <v>6.26231883080568</v>
      </c>
      <c r="J287" s="246" t="s">
        <v>767</v>
      </c>
      <c r="K287" s="129">
        <v>3</v>
      </c>
      <c r="L287" s="130" t="s">
        <v>768</v>
      </c>
      <c r="M287" s="131"/>
      <c r="N287" s="132">
        <v>0</v>
      </c>
      <c r="O287" s="132">
        <v>3764226</v>
      </c>
      <c r="P287" s="340">
        <f t="shared" si="9"/>
        <v>0.4149852481877255</v>
      </c>
    </row>
    <row r="288" spans="1:16" ht="15" customHeight="1">
      <c r="A288" s="116"/>
      <c r="B288" s="245" t="s">
        <v>692</v>
      </c>
      <c r="C288" s="253">
        <v>2</v>
      </c>
      <c r="D288" s="150" t="s">
        <v>693</v>
      </c>
      <c r="E288" s="276" t="s">
        <v>16</v>
      </c>
      <c r="F288" s="151">
        <v>4</v>
      </c>
      <c r="G288" s="151">
        <v>161125</v>
      </c>
      <c r="H288" s="339">
        <f t="shared" si="8"/>
        <v>0.018894800331658655</v>
      </c>
      <c r="J288" s="246" t="s">
        <v>769</v>
      </c>
      <c r="K288" s="129">
        <v>3</v>
      </c>
      <c r="L288" s="130" t="s">
        <v>772</v>
      </c>
      <c r="M288" s="131" t="s">
        <v>33</v>
      </c>
      <c r="N288" s="132">
        <v>23565</v>
      </c>
      <c r="O288" s="132">
        <v>63436</v>
      </c>
      <c r="P288" s="340">
        <f t="shared" si="9"/>
        <v>0.006993470690664311</v>
      </c>
    </row>
    <row r="289" spans="1:16" ht="15" customHeight="1">
      <c r="A289" s="116"/>
      <c r="B289" s="245" t="s">
        <v>694</v>
      </c>
      <c r="C289" s="253">
        <v>2</v>
      </c>
      <c r="D289" s="150" t="s">
        <v>695</v>
      </c>
      <c r="E289" s="276" t="s">
        <v>16</v>
      </c>
      <c r="F289" s="151">
        <v>426</v>
      </c>
      <c r="G289" s="151">
        <v>1176433</v>
      </c>
      <c r="H289" s="339">
        <f t="shared" si="8"/>
        <v>0.1379579000066668</v>
      </c>
      <c r="J289" s="246" t="s">
        <v>771</v>
      </c>
      <c r="K289" s="129">
        <v>3</v>
      </c>
      <c r="L289" s="130" t="s">
        <v>776</v>
      </c>
      <c r="M289" s="131" t="s">
        <v>33</v>
      </c>
      <c r="N289" s="132">
        <v>1094219</v>
      </c>
      <c r="O289" s="132">
        <v>7213942</v>
      </c>
      <c r="P289" s="340">
        <f t="shared" si="9"/>
        <v>0.7952974957619062</v>
      </c>
    </row>
    <row r="290" spans="1:16" ht="15" customHeight="1">
      <c r="A290" s="116"/>
      <c r="B290" s="246" t="s">
        <v>696</v>
      </c>
      <c r="C290" s="129">
        <v>3</v>
      </c>
      <c r="D290" s="130" t="s">
        <v>697</v>
      </c>
      <c r="E290" s="131" t="s">
        <v>16</v>
      </c>
      <c r="F290" s="132">
        <v>420</v>
      </c>
      <c r="G290" s="132">
        <v>1163822</v>
      </c>
      <c r="H290" s="340">
        <f t="shared" si="8"/>
        <v>0.13647903374145318</v>
      </c>
      <c r="J290" s="246" t="s">
        <v>773</v>
      </c>
      <c r="K290" s="129">
        <v>3</v>
      </c>
      <c r="L290" s="130" t="s">
        <v>1266</v>
      </c>
      <c r="M290" s="131" t="s">
        <v>33</v>
      </c>
      <c r="N290" s="132">
        <v>149470</v>
      </c>
      <c r="O290" s="132">
        <v>1117212</v>
      </c>
      <c r="P290" s="340">
        <f t="shared" si="9"/>
        <v>0.12316648870134396</v>
      </c>
    </row>
    <row r="291" spans="1:16" ht="15" customHeight="1">
      <c r="A291" s="116"/>
      <c r="B291" s="245" t="s">
        <v>698</v>
      </c>
      <c r="C291" s="253">
        <v>2</v>
      </c>
      <c r="D291" s="150" t="s">
        <v>699</v>
      </c>
      <c r="E291" s="276" t="s">
        <v>33</v>
      </c>
      <c r="F291" s="151">
        <v>3618</v>
      </c>
      <c r="G291" s="151">
        <v>44610</v>
      </c>
      <c r="H291" s="339">
        <f t="shared" si="8"/>
        <v>0.005231323772197317</v>
      </c>
      <c r="J291" s="246" t="s">
        <v>1267</v>
      </c>
      <c r="K291" s="129">
        <v>4</v>
      </c>
      <c r="L291" s="130" t="s">
        <v>1268</v>
      </c>
      <c r="M291" s="131" t="s">
        <v>33</v>
      </c>
      <c r="N291" s="132">
        <v>72091</v>
      </c>
      <c r="O291" s="132">
        <v>640015</v>
      </c>
      <c r="P291" s="340">
        <f t="shared" si="9"/>
        <v>0.07055813960661957</v>
      </c>
    </row>
    <row r="292" spans="1:16" ht="15" customHeight="1">
      <c r="A292" s="116"/>
      <c r="B292" s="245" t="s">
        <v>700</v>
      </c>
      <c r="C292" s="253">
        <v>2</v>
      </c>
      <c r="D292" s="150" t="s">
        <v>701</v>
      </c>
      <c r="E292" s="276"/>
      <c r="F292" s="151">
        <v>0</v>
      </c>
      <c r="G292" s="151">
        <v>360273</v>
      </c>
      <c r="H292" s="339">
        <f t="shared" si="8"/>
        <v>0.042248480371684466</v>
      </c>
      <c r="J292" s="246" t="s">
        <v>775</v>
      </c>
      <c r="K292" s="129">
        <v>3</v>
      </c>
      <c r="L292" s="130" t="s">
        <v>786</v>
      </c>
      <c r="M292" s="131"/>
      <c r="N292" s="132">
        <v>0</v>
      </c>
      <c r="O292" s="132">
        <v>2284544</v>
      </c>
      <c r="P292" s="340">
        <f t="shared" si="9"/>
        <v>0.25185843220778437</v>
      </c>
    </row>
    <row r="293" spans="1:16" ht="15" customHeight="1">
      <c r="A293" s="116"/>
      <c r="B293" s="246" t="s">
        <v>702</v>
      </c>
      <c r="C293" s="129">
        <v>3</v>
      </c>
      <c r="D293" s="130" t="s">
        <v>703</v>
      </c>
      <c r="E293" s="131" t="s">
        <v>704</v>
      </c>
      <c r="F293" s="132">
        <v>1183</v>
      </c>
      <c r="G293" s="132">
        <v>96577</v>
      </c>
      <c r="H293" s="340">
        <f t="shared" si="8"/>
        <v>0.011325387938746923</v>
      </c>
      <c r="J293" s="246" t="s">
        <v>777</v>
      </c>
      <c r="K293" s="129">
        <v>4</v>
      </c>
      <c r="L293" s="130" t="s">
        <v>1269</v>
      </c>
      <c r="M293" s="131"/>
      <c r="N293" s="132">
        <v>0</v>
      </c>
      <c r="O293" s="132">
        <v>1090376</v>
      </c>
      <c r="P293" s="340">
        <f t="shared" si="9"/>
        <v>0.1202079670503151</v>
      </c>
    </row>
    <row r="294" spans="1:16" ht="15" customHeight="1">
      <c r="A294" s="116"/>
      <c r="B294" s="246" t="s">
        <v>705</v>
      </c>
      <c r="C294" s="129">
        <v>4</v>
      </c>
      <c r="D294" s="130" t="s">
        <v>706</v>
      </c>
      <c r="E294" s="131" t="s">
        <v>704</v>
      </c>
      <c r="F294" s="132">
        <v>173</v>
      </c>
      <c r="G294" s="132">
        <v>20084</v>
      </c>
      <c r="H294" s="340">
        <f t="shared" si="8"/>
        <v>0.0023552097431251045</v>
      </c>
      <c r="J294" s="246" t="s">
        <v>1270</v>
      </c>
      <c r="K294" s="129">
        <v>3</v>
      </c>
      <c r="L294" s="130" t="s">
        <v>792</v>
      </c>
      <c r="M294" s="131"/>
      <c r="N294" s="132">
        <v>0</v>
      </c>
      <c r="O294" s="132">
        <v>271607</v>
      </c>
      <c r="P294" s="340">
        <f t="shared" si="9"/>
        <v>0.029943180431919753</v>
      </c>
    </row>
    <row r="295" spans="1:16" ht="15" customHeight="1">
      <c r="A295" s="116"/>
      <c r="B295" s="246" t="s">
        <v>707</v>
      </c>
      <c r="C295" s="129">
        <v>4</v>
      </c>
      <c r="D295" s="130" t="s">
        <v>708</v>
      </c>
      <c r="E295" s="131" t="s">
        <v>704</v>
      </c>
      <c r="F295" s="132">
        <v>145</v>
      </c>
      <c r="G295" s="132">
        <v>17082</v>
      </c>
      <c r="H295" s="340">
        <f t="shared" si="8"/>
        <v>0.0020031713220505397</v>
      </c>
      <c r="J295" s="246" t="s">
        <v>1271</v>
      </c>
      <c r="K295" s="129">
        <v>4</v>
      </c>
      <c r="L295" s="130" t="s">
        <v>1272</v>
      </c>
      <c r="M295" s="131"/>
      <c r="N295" s="132">
        <v>0</v>
      </c>
      <c r="O295" s="132">
        <v>127676</v>
      </c>
      <c r="P295" s="340">
        <f t="shared" si="9"/>
        <v>0.014075577966789465</v>
      </c>
    </row>
    <row r="296" spans="1:16" ht="15" customHeight="1">
      <c r="A296" s="116"/>
      <c r="B296" s="246" t="s">
        <v>709</v>
      </c>
      <c r="C296" s="129">
        <v>4</v>
      </c>
      <c r="D296" s="130" t="s">
        <v>710</v>
      </c>
      <c r="E296" s="131" t="s">
        <v>704</v>
      </c>
      <c r="F296" s="132">
        <v>419</v>
      </c>
      <c r="G296" s="132">
        <v>37424</v>
      </c>
      <c r="H296" s="340">
        <f t="shared" si="8"/>
        <v>0.004388636199298641</v>
      </c>
      <c r="J296" s="246" t="s">
        <v>781</v>
      </c>
      <c r="K296" s="129">
        <v>3</v>
      </c>
      <c r="L296" s="130" t="s">
        <v>1273</v>
      </c>
      <c r="M296" s="131" t="s">
        <v>33</v>
      </c>
      <c r="N296" s="132">
        <v>2754</v>
      </c>
      <c r="O296" s="132">
        <v>431177</v>
      </c>
      <c r="P296" s="340">
        <f t="shared" si="9"/>
        <v>0.0475348967776746</v>
      </c>
    </row>
    <row r="297" spans="1:16" ht="15" customHeight="1">
      <c r="A297" s="116"/>
      <c r="B297" s="246" t="s">
        <v>711</v>
      </c>
      <c r="C297" s="129">
        <v>3</v>
      </c>
      <c r="D297" s="130" t="s">
        <v>712</v>
      </c>
      <c r="E297" s="131" t="s">
        <v>704</v>
      </c>
      <c r="F297" s="132">
        <v>32</v>
      </c>
      <c r="G297" s="132">
        <v>948</v>
      </c>
      <c r="H297" s="340">
        <f t="shared" si="8"/>
        <v>0.00011117002770775737</v>
      </c>
      <c r="J297" s="246" t="s">
        <v>785</v>
      </c>
      <c r="K297" s="129">
        <v>3</v>
      </c>
      <c r="L297" s="130" t="s">
        <v>1274</v>
      </c>
      <c r="M297" s="131" t="s">
        <v>16</v>
      </c>
      <c r="N297" s="132">
        <v>0</v>
      </c>
      <c r="O297" s="132">
        <v>8775</v>
      </c>
      <c r="P297" s="340">
        <f t="shared" si="9"/>
        <v>0.0009673955689289888</v>
      </c>
    </row>
    <row r="298" spans="1:16" ht="15" customHeight="1">
      <c r="A298" s="116"/>
      <c r="B298" s="246" t="s">
        <v>713</v>
      </c>
      <c r="C298" s="129">
        <v>3</v>
      </c>
      <c r="D298" s="130" t="s">
        <v>714</v>
      </c>
      <c r="E298" s="131" t="s">
        <v>704</v>
      </c>
      <c r="F298" s="132">
        <v>176</v>
      </c>
      <c r="G298" s="132">
        <v>4245</v>
      </c>
      <c r="H298" s="340">
        <f t="shared" si="8"/>
        <v>0.0004978024974888502</v>
      </c>
      <c r="J298" s="247" t="s">
        <v>815</v>
      </c>
      <c r="K298" s="118">
        <v>1</v>
      </c>
      <c r="L298" s="119" t="s">
        <v>816</v>
      </c>
      <c r="M298" s="120"/>
      <c r="N298" s="121">
        <v>0</v>
      </c>
      <c r="O298" s="121">
        <v>29181514</v>
      </c>
      <c r="P298" s="149">
        <f t="shared" si="9"/>
        <v>3.217101690967436</v>
      </c>
    </row>
    <row r="299" spans="1:16" ht="15" customHeight="1">
      <c r="A299" s="116"/>
      <c r="B299" s="246" t="s">
        <v>715</v>
      </c>
      <c r="C299" s="129">
        <v>3</v>
      </c>
      <c r="D299" s="130" t="s">
        <v>716</v>
      </c>
      <c r="E299" s="131" t="s">
        <v>704</v>
      </c>
      <c r="F299" s="132">
        <v>2458</v>
      </c>
      <c r="G299" s="132">
        <v>101922</v>
      </c>
      <c r="H299" s="340">
        <f t="shared" si="8"/>
        <v>0.011952185194124523</v>
      </c>
      <c r="J299" s="245" t="s">
        <v>817</v>
      </c>
      <c r="K299" s="253">
        <v>2</v>
      </c>
      <c r="L299" s="150" t="s">
        <v>1275</v>
      </c>
      <c r="M299" s="276"/>
      <c r="N299" s="151">
        <v>0</v>
      </c>
      <c r="O299" s="151">
        <v>28992902</v>
      </c>
      <c r="P299" s="339">
        <f t="shared" si="9"/>
        <v>3.1963082535831813</v>
      </c>
    </row>
    <row r="300" spans="1:16" ht="15" customHeight="1" thickBot="1">
      <c r="A300" s="116"/>
      <c r="B300" s="246" t="s">
        <v>717</v>
      </c>
      <c r="C300" s="129">
        <v>3</v>
      </c>
      <c r="D300" s="130" t="s">
        <v>718</v>
      </c>
      <c r="E300" s="131"/>
      <c r="F300" s="132">
        <v>0</v>
      </c>
      <c r="G300" s="132">
        <v>95705</v>
      </c>
      <c r="H300" s="340">
        <f t="shared" si="8"/>
        <v>0.011223130276129662</v>
      </c>
      <c r="J300" s="251" t="s">
        <v>819</v>
      </c>
      <c r="K300" s="257">
        <v>2</v>
      </c>
      <c r="L300" s="160" t="s">
        <v>820</v>
      </c>
      <c r="M300" s="277" t="s">
        <v>33</v>
      </c>
      <c r="N300" s="161">
        <v>22</v>
      </c>
      <c r="O300" s="161">
        <v>114809</v>
      </c>
      <c r="P300" s="341">
        <f t="shared" si="9"/>
        <v>0.01265706186588812</v>
      </c>
    </row>
    <row r="301" spans="1:16" ht="15" customHeight="1" thickBot="1">
      <c r="A301" s="116"/>
      <c r="B301" s="246" t="s">
        <v>719</v>
      </c>
      <c r="C301" s="129">
        <v>4</v>
      </c>
      <c r="D301" s="130" t="s">
        <v>720</v>
      </c>
      <c r="E301" s="131" t="s">
        <v>704</v>
      </c>
      <c r="F301" s="132">
        <v>1188</v>
      </c>
      <c r="G301" s="132">
        <v>4376</v>
      </c>
      <c r="H301" s="340">
        <f t="shared" si="8"/>
        <v>0.000513164600473783</v>
      </c>
      <c r="J301" s="403" t="s">
        <v>1288</v>
      </c>
      <c r="K301" s="404"/>
      <c r="L301" s="404"/>
      <c r="M301" s="404"/>
      <c r="N301" s="162"/>
      <c r="O301" s="163">
        <f>O8+O46+O54+O95+O103+O107+O138+O191+O261+O298</f>
        <v>907074653</v>
      </c>
      <c r="P301" s="342">
        <f t="shared" si="9"/>
        <v>100</v>
      </c>
    </row>
    <row r="302" spans="1:8" ht="15" customHeight="1">
      <c r="A302" s="116"/>
      <c r="B302" s="246" t="s">
        <v>721</v>
      </c>
      <c r="C302" s="129">
        <v>4</v>
      </c>
      <c r="D302" s="130" t="s">
        <v>722</v>
      </c>
      <c r="E302" s="131" t="s">
        <v>704</v>
      </c>
      <c r="F302" s="132">
        <v>956</v>
      </c>
      <c r="G302" s="132">
        <v>8075</v>
      </c>
      <c r="H302" s="340">
        <f t="shared" si="8"/>
        <v>0.0009469387908651274</v>
      </c>
    </row>
    <row r="303" spans="1:8" ht="15" customHeight="1">
      <c r="A303" s="116"/>
      <c r="B303" s="246" t="s">
        <v>723</v>
      </c>
      <c r="C303" s="129">
        <v>4</v>
      </c>
      <c r="D303" s="130" t="s">
        <v>724</v>
      </c>
      <c r="E303" s="131" t="s">
        <v>704</v>
      </c>
      <c r="F303" s="132">
        <v>1007</v>
      </c>
      <c r="G303" s="132">
        <v>36862</v>
      </c>
      <c r="H303" s="340">
        <f t="shared" si="8"/>
        <v>0.0043227316048136625</v>
      </c>
    </row>
    <row r="304" spans="1:8" ht="15" customHeight="1">
      <c r="A304" s="116"/>
      <c r="B304" s="246" t="s">
        <v>725</v>
      </c>
      <c r="C304" s="129">
        <v>4</v>
      </c>
      <c r="D304" s="130" t="s">
        <v>726</v>
      </c>
      <c r="E304" s="131" t="s">
        <v>704</v>
      </c>
      <c r="F304" s="132">
        <v>449</v>
      </c>
      <c r="G304" s="132">
        <v>30463</v>
      </c>
      <c r="H304" s="340">
        <f t="shared" si="8"/>
        <v>0.0035723339177863005</v>
      </c>
    </row>
    <row r="305" spans="1:8" ht="15" customHeight="1">
      <c r="A305" s="116"/>
      <c r="B305" s="246" t="s">
        <v>727</v>
      </c>
      <c r="C305" s="129">
        <v>3</v>
      </c>
      <c r="D305" s="130" t="s">
        <v>728</v>
      </c>
      <c r="E305" s="131" t="s">
        <v>33</v>
      </c>
      <c r="F305" s="132">
        <v>1445</v>
      </c>
      <c r="G305" s="132">
        <v>15539</v>
      </c>
      <c r="H305" s="340">
        <f t="shared" si="8"/>
        <v>0.0018222268571211411</v>
      </c>
    </row>
    <row r="306" spans="1:8" ht="13.5">
      <c r="A306" s="116"/>
      <c r="B306" s="245" t="s">
        <v>729</v>
      </c>
      <c r="C306" s="253">
        <v>2</v>
      </c>
      <c r="D306" s="150" t="s">
        <v>730</v>
      </c>
      <c r="E306" s="276"/>
      <c r="F306" s="151">
        <v>0</v>
      </c>
      <c r="G306" s="151">
        <v>34052</v>
      </c>
      <c r="H306" s="339">
        <f t="shared" si="8"/>
        <v>0.00399320863238877</v>
      </c>
    </row>
    <row r="307" spans="1:8" ht="13.5">
      <c r="A307" s="116"/>
      <c r="B307" s="245" t="s">
        <v>731</v>
      </c>
      <c r="C307" s="253">
        <v>2</v>
      </c>
      <c r="D307" s="150" t="s">
        <v>732</v>
      </c>
      <c r="E307" s="276"/>
      <c r="F307" s="151">
        <v>0</v>
      </c>
      <c r="G307" s="151">
        <v>39553481</v>
      </c>
      <c r="H307" s="339">
        <f t="shared" si="8"/>
        <v>4.638356095683813</v>
      </c>
    </row>
    <row r="308" spans="1:8" ht="13.5">
      <c r="A308" s="116"/>
      <c r="B308" s="246" t="s">
        <v>733</v>
      </c>
      <c r="C308" s="129">
        <v>3</v>
      </c>
      <c r="D308" s="130" t="s">
        <v>734</v>
      </c>
      <c r="E308" s="131"/>
      <c r="F308" s="132">
        <v>0</v>
      </c>
      <c r="G308" s="132">
        <v>39438839</v>
      </c>
      <c r="H308" s="340">
        <f t="shared" si="8"/>
        <v>4.624912262016648</v>
      </c>
    </row>
    <row r="309" spans="1:8" ht="13.5">
      <c r="A309" s="116"/>
      <c r="B309" s="246" t="s">
        <v>735</v>
      </c>
      <c r="C309" s="129">
        <v>4</v>
      </c>
      <c r="D309" s="130" t="s">
        <v>736</v>
      </c>
      <c r="E309" s="131" t="s">
        <v>33</v>
      </c>
      <c r="F309" s="132">
        <v>7505</v>
      </c>
      <c r="G309" s="132">
        <v>772805</v>
      </c>
      <c r="H309" s="340">
        <f t="shared" si="8"/>
        <v>0.09062526715473991</v>
      </c>
    </row>
    <row r="310" spans="1:8" ht="13.5">
      <c r="A310" s="116"/>
      <c r="B310" s="246" t="s">
        <v>737</v>
      </c>
      <c r="C310" s="129">
        <v>4</v>
      </c>
      <c r="D310" s="130" t="s">
        <v>738</v>
      </c>
      <c r="E310" s="131"/>
      <c r="F310" s="132">
        <v>0</v>
      </c>
      <c r="G310" s="132">
        <v>1370677</v>
      </c>
      <c r="H310" s="340">
        <f t="shared" si="8"/>
        <v>0.16073649796243222</v>
      </c>
    </row>
    <row r="311" spans="1:8" ht="13.5">
      <c r="A311" s="116"/>
      <c r="B311" s="246" t="s">
        <v>741</v>
      </c>
      <c r="C311" s="129">
        <v>4</v>
      </c>
      <c r="D311" s="130" t="s">
        <v>742</v>
      </c>
      <c r="E311" s="131" t="s">
        <v>13</v>
      </c>
      <c r="F311" s="132">
        <v>101</v>
      </c>
      <c r="G311" s="132">
        <v>26861</v>
      </c>
      <c r="H311" s="340">
        <f t="shared" si="8"/>
        <v>0.0031499347196815093</v>
      </c>
    </row>
    <row r="312" spans="1:8" ht="13.5">
      <c r="A312" s="116"/>
      <c r="B312" s="246" t="s">
        <v>743</v>
      </c>
      <c r="C312" s="129">
        <v>4</v>
      </c>
      <c r="D312" s="130" t="s">
        <v>744</v>
      </c>
      <c r="E312" s="131" t="s">
        <v>33</v>
      </c>
      <c r="F312" s="132">
        <v>1352</v>
      </c>
      <c r="G312" s="132">
        <v>127294</v>
      </c>
      <c r="H312" s="340">
        <f t="shared" si="8"/>
        <v>0.014927507918809355</v>
      </c>
    </row>
    <row r="313" spans="1:8" ht="13.5">
      <c r="A313" s="116"/>
      <c r="B313" s="246" t="s">
        <v>745</v>
      </c>
      <c r="C313" s="129">
        <v>5</v>
      </c>
      <c r="D313" s="130" t="s">
        <v>746</v>
      </c>
      <c r="E313" s="131" t="s">
        <v>33</v>
      </c>
      <c r="F313" s="132">
        <v>834</v>
      </c>
      <c r="G313" s="132">
        <v>33815</v>
      </c>
      <c r="H313" s="340">
        <f t="shared" si="8"/>
        <v>0.00396541612546183</v>
      </c>
    </row>
    <row r="314" spans="1:8" ht="13.5">
      <c r="A314" s="116"/>
      <c r="B314" s="246" t="s">
        <v>747</v>
      </c>
      <c r="C314" s="129">
        <v>4</v>
      </c>
      <c r="D314" s="130" t="s">
        <v>748</v>
      </c>
      <c r="E314" s="131"/>
      <c r="F314" s="132">
        <v>0</v>
      </c>
      <c r="G314" s="132">
        <v>28142</v>
      </c>
      <c r="H314" s="340">
        <f t="shared" si="8"/>
        <v>0.003300154978641042</v>
      </c>
    </row>
    <row r="315" spans="1:8" ht="13.5">
      <c r="A315" s="116"/>
      <c r="B315" s="246" t="s">
        <v>749</v>
      </c>
      <c r="C315" s="129">
        <v>5</v>
      </c>
      <c r="D315" s="130" t="s">
        <v>750</v>
      </c>
      <c r="E315" s="131" t="s">
        <v>13</v>
      </c>
      <c r="F315" s="132">
        <v>69</v>
      </c>
      <c r="G315" s="132">
        <v>509</v>
      </c>
      <c r="H315" s="340">
        <f t="shared" si="8"/>
        <v>5.968939251397521E-05</v>
      </c>
    </row>
    <row r="316" spans="1:8" ht="13.5">
      <c r="A316" s="116"/>
      <c r="B316" s="246" t="s">
        <v>751</v>
      </c>
      <c r="C316" s="129">
        <v>4</v>
      </c>
      <c r="D316" s="130" t="s">
        <v>752</v>
      </c>
      <c r="E316" s="131"/>
      <c r="F316" s="132">
        <v>0</v>
      </c>
      <c r="G316" s="132">
        <v>10981900</v>
      </c>
      <c r="H316" s="340">
        <f t="shared" si="8"/>
        <v>1.2878250287804016</v>
      </c>
    </row>
    <row r="317" spans="1:8" ht="13.5">
      <c r="A317" s="116"/>
      <c r="B317" s="246" t="s">
        <v>753</v>
      </c>
      <c r="C317" s="129">
        <v>5</v>
      </c>
      <c r="D317" s="130" t="s">
        <v>754</v>
      </c>
      <c r="E317" s="131" t="s">
        <v>33</v>
      </c>
      <c r="F317" s="132">
        <v>4223</v>
      </c>
      <c r="G317" s="132">
        <v>13100</v>
      </c>
      <c r="H317" s="340">
        <f t="shared" si="8"/>
        <v>0.0015362102984932719</v>
      </c>
    </row>
    <row r="318" spans="1:8" ht="13.5">
      <c r="A318" s="116"/>
      <c r="B318" s="246" t="s">
        <v>755</v>
      </c>
      <c r="C318" s="129">
        <v>3</v>
      </c>
      <c r="D318" s="130" t="s">
        <v>756</v>
      </c>
      <c r="E318" s="131"/>
      <c r="F318" s="132">
        <v>0</v>
      </c>
      <c r="G318" s="132">
        <v>114642</v>
      </c>
      <c r="H318" s="340">
        <f t="shared" si="8"/>
        <v>0.013443833667165317</v>
      </c>
    </row>
    <row r="319" spans="1:8" ht="13.5">
      <c r="A319" s="116"/>
      <c r="B319" s="246" t="s">
        <v>757</v>
      </c>
      <c r="C319" s="129">
        <v>4</v>
      </c>
      <c r="D319" s="130" t="s">
        <v>758</v>
      </c>
      <c r="E319" s="131" t="s">
        <v>13</v>
      </c>
      <c r="F319" s="132">
        <v>64</v>
      </c>
      <c r="G319" s="132">
        <v>21778</v>
      </c>
      <c r="H319" s="340">
        <f t="shared" si="8"/>
        <v>0.0025538616702737763</v>
      </c>
    </row>
    <row r="320" spans="1:8" ht="13.5">
      <c r="A320" s="116"/>
      <c r="B320" s="246" t="s">
        <v>759</v>
      </c>
      <c r="C320" s="129">
        <v>4</v>
      </c>
      <c r="D320" s="130" t="s">
        <v>760</v>
      </c>
      <c r="E320" s="131"/>
      <c r="F320" s="132">
        <v>0</v>
      </c>
      <c r="G320" s="132">
        <v>65600</v>
      </c>
      <c r="H320" s="340">
        <f t="shared" si="8"/>
        <v>0.007692778288638063</v>
      </c>
    </row>
    <row r="321" spans="1:8" ht="13.5">
      <c r="A321" s="116"/>
      <c r="B321" s="245" t="s">
        <v>761</v>
      </c>
      <c r="C321" s="253">
        <v>2</v>
      </c>
      <c r="D321" s="150" t="s">
        <v>762</v>
      </c>
      <c r="E321" s="276"/>
      <c r="F321" s="151">
        <v>0</v>
      </c>
      <c r="G321" s="151">
        <v>12071814</v>
      </c>
      <c r="H321" s="339">
        <f t="shared" si="8"/>
        <v>1.4156370220072716</v>
      </c>
    </row>
    <row r="322" spans="1:8" ht="13.5">
      <c r="A322" s="116"/>
      <c r="B322" s="246" t="s">
        <v>763</v>
      </c>
      <c r="C322" s="129">
        <v>3</v>
      </c>
      <c r="D322" s="130" t="s">
        <v>764</v>
      </c>
      <c r="E322" s="131"/>
      <c r="F322" s="132">
        <v>0</v>
      </c>
      <c r="G322" s="132">
        <v>337904</v>
      </c>
      <c r="H322" s="340">
        <f t="shared" si="8"/>
        <v>0.03962531333603592</v>
      </c>
    </row>
    <row r="323" spans="1:8" ht="13.5">
      <c r="A323" s="116"/>
      <c r="B323" s="246" t="s">
        <v>765</v>
      </c>
      <c r="C323" s="129">
        <v>4</v>
      </c>
      <c r="D323" s="130" t="s">
        <v>766</v>
      </c>
      <c r="E323" s="131" t="s">
        <v>245</v>
      </c>
      <c r="F323" s="132">
        <v>135314</v>
      </c>
      <c r="G323" s="132">
        <v>20122</v>
      </c>
      <c r="H323" s="340">
        <f t="shared" si="8"/>
        <v>0.002359665925670352</v>
      </c>
    </row>
    <row r="324" spans="1:8" ht="13.5">
      <c r="A324" s="116"/>
      <c r="B324" s="246" t="s">
        <v>767</v>
      </c>
      <c r="C324" s="129">
        <v>3</v>
      </c>
      <c r="D324" s="130" t="s">
        <v>768</v>
      </c>
      <c r="E324" s="131" t="s">
        <v>13</v>
      </c>
      <c r="F324" s="132">
        <v>644467</v>
      </c>
      <c r="G324" s="132">
        <v>2880806</v>
      </c>
      <c r="H324" s="340">
        <f t="shared" si="8"/>
        <v>0.33782624772222963</v>
      </c>
    </row>
    <row r="325" spans="1:8" ht="13.5">
      <c r="A325" s="116"/>
      <c r="B325" s="246" t="s">
        <v>769</v>
      </c>
      <c r="C325" s="129">
        <v>3</v>
      </c>
      <c r="D325" s="130" t="s">
        <v>770</v>
      </c>
      <c r="E325" s="131"/>
      <c r="F325" s="132">
        <v>0</v>
      </c>
      <c r="G325" s="132">
        <v>346223</v>
      </c>
      <c r="H325" s="340">
        <f t="shared" si="8"/>
        <v>0.040600865509560005</v>
      </c>
    </row>
    <row r="326" spans="1:8" ht="13.5">
      <c r="A326" s="116"/>
      <c r="B326" s="246" t="s">
        <v>771</v>
      </c>
      <c r="C326" s="129">
        <v>3</v>
      </c>
      <c r="D326" s="130" t="s">
        <v>772</v>
      </c>
      <c r="E326" s="131" t="s">
        <v>33</v>
      </c>
      <c r="F326" s="132">
        <v>21287</v>
      </c>
      <c r="G326" s="132">
        <v>74737</v>
      </c>
      <c r="H326" s="340">
        <f t="shared" si="8"/>
        <v>0.008764255654846691</v>
      </c>
    </row>
    <row r="327" spans="1:8" ht="13.5">
      <c r="A327" s="116"/>
      <c r="B327" s="246" t="s">
        <v>773</v>
      </c>
      <c r="C327" s="129">
        <v>3</v>
      </c>
      <c r="D327" s="130" t="s">
        <v>774</v>
      </c>
      <c r="E327" s="131" t="s">
        <v>33</v>
      </c>
      <c r="F327" s="132">
        <v>255</v>
      </c>
      <c r="G327" s="132">
        <v>745</v>
      </c>
      <c r="H327" s="340">
        <f t="shared" si="8"/>
        <v>8.736463147919752E-05</v>
      </c>
    </row>
    <row r="328" spans="1:8" ht="13.5">
      <c r="A328" s="116"/>
      <c r="B328" s="246" t="s">
        <v>775</v>
      </c>
      <c r="C328" s="129">
        <v>3</v>
      </c>
      <c r="D328" s="130" t="s">
        <v>776</v>
      </c>
      <c r="E328" s="131" t="s">
        <v>33</v>
      </c>
      <c r="F328" s="132">
        <v>416991</v>
      </c>
      <c r="G328" s="132">
        <v>4266684</v>
      </c>
      <c r="H328" s="340">
        <f t="shared" si="8"/>
        <v>0.5003453359707226</v>
      </c>
    </row>
    <row r="329" spans="1:8" ht="13.5">
      <c r="A329" s="116"/>
      <c r="B329" s="246" t="s">
        <v>777</v>
      </c>
      <c r="C329" s="129">
        <v>4</v>
      </c>
      <c r="D329" s="130" t="s">
        <v>778</v>
      </c>
      <c r="E329" s="131" t="s">
        <v>33</v>
      </c>
      <c r="F329" s="132">
        <v>1542</v>
      </c>
      <c r="G329" s="132">
        <v>4826</v>
      </c>
      <c r="H329" s="340">
        <f aca="true" t="shared" si="10" ref="H329:H350">G329/852747831*100</f>
        <v>0.0005659351832464526</v>
      </c>
    </row>
    <row r="330" spans="1:8" ht="13.5">
      <c r="A330" s="116"/>
      <c r="B330" s="246" t="s">
        <v>779</v>
      </c>
      <c r="C330" s="129">
        <v>4</v>
      </c>
      <c r="D330" s="130" t="s">
        <v>780</v>
      </c>
      <c r="E330" s="131" t="s">
        <v>33</v>
      </c>
      <c r="F330" s="132">
        <v>174963</v>
      </c>
      <c r="G330" s="132">
        <v>631589</v>
      </c>
      <c r="H330" s="340">
        <f t="shared" si="10"/>
        <v>0.07406515467290588</v>
      </c>
    </row>
    <row r="331" spans="1:8" ht="13.5">
      <c r="A331" s="116"/>
      <c r="B331" s="246" t="s">
        <v>781</v>
      </c>
      <c r="C331" s="129">
        <v>3</v>
      </c>
      <c r="D331" s="130" t="s">
        <v>782</v>
      </c>
      <c r="E331" s="131" t="s">
        <v>33</v>
      </c>
      <c r="F331" s="132">
        <v>6728</v>
      </c>
      <c r="G331" s="132">
        <v>32313</v>
      </c>
      <c r="H331" s="340">
        <f t="shared" si="10"/>
        <v>0.003789279646962831</v>
      </c>
    </row>
    <row r="332" spans="1:8" ht="13.5">
      <c r="A332" s="116"/>
      <c r="B332" s="246" t="s">
        <v>783</v>
      </c>
      <c r="C332" s="129">
        <v>3</v>
      </c>
      <c r="D332" s="130" t="s">
        <v>784</v>
      </c>
      <c r="E332" s="131" t="s">
        <v>33</v>
      </c>
      <c r="F332" s="132">
        <v>8093</v>
      </c>
      <c r="G332" s="132">
        <v>124613</v>
      </c>
      <c r="H332" s="340">
        <f t="shared" si="10"/>
        <v>0.01461311251344596</v>
      </c>
    </row>
    <row r="333" spans="1:8" ht="13.5">
      <c r="A333" s="116"/>
      <c r="B333" s="246" t="s">
        <v>785</v>
      </c>
      <c r="C333" s="129">
        <v>3</v>
      </c>
      <c r="D333" s="130" t="s">
        <v>786</v>
      </c>
      <c r="E333" s="131"/>
      <c r="F333" s="132">
        <v>0</v>
      </c>
      <c r="G333" s="132">
        <v>397482</v>
      </c>
      <c r="H333" s="340">
        <f t="shared" si="10"/>
        <v>0.04661190395921394</v>
      </c>
    </row>
    <row r="334" spans="1:8" ht="13.5">
      <c r="A334" s="116"/>
      <c r="B334" s="246" t="s">
        <v>787</v>
      </c>
      <c r="C334" s="129">
        <v>4</v>
      </c>
      <c r="D334" s="130" t="s">
        <v>788</v>
      </c>
      <c r="E334" s="131"/>
      <c r="F334" s="132">
        <v>0</v>
      </c>
      <c r="G334" s="132">
        <v>220366</v>
      </c>
      <c r="H334" s="340">
        <f t="shared" si="10"/>
        <v>0.025841871651738037</v>
      </c>
    </row>
    <row r="335" spans="1:8" ht="13.5">
      <c r="A335" s="116"/>
      <c r="B335" s="246" t="s">
        <v>789</v>
      </c>
      <c r="C335" s="129">
        <v>5</v>
      </c>
      <c r="D335" s="130" t="s">
        <v>790</v>
      </c>
      <c r="E335" s="131" t="s">
        <v>704</v>
      </c>
      <c r="F335" s="132">
        <v>236</v>
      </c>
      <c r="G335" s="132">
        <v>6776</v>
      </c>
      <c r="H335" s="340">
        <f t="shared" si="10"/>
        <v>0.0007946077085946877</v>
      </c>
    </row>
    <row r="336" spans="1:8" ht="13.5">
      <c r="A336" s="116"/>
      <c r="B336" s="246" t="s">
        <v>791</v>
      </c>
      <c r="C336" s="129">
        <v>3</v>
      </c>
      <c r="D336" s="130" t="s">
        <v>792</v>
      </c>
      <c r="E336" s="131"/>
      <c r="F336" s="132">
        <v>0</v>
      </c>
      <c r="G336" s="132">
        <v>524607</v>
      </c>
      <c r="H336" s="340">
        <f t="shared" si="10"/>
        <v>0.06151959359249311</v>
      </c>
    </row>
    <row r="337" spans="1:8" ht="13.5">
      <c r="A337" s="116"/>
      <c r="B337" s="246" t="s">
        <v>793</v>
      </c>
      <c r="C337" s="129">
        <v>4</v>
      </c>
      <c r="D337" s="130" t="s">
        <v>794</v>
      </c>
      <c r="E337" s="131"/>
      <c r="F337" s="132">
        <v>0</v>
      </c>
      <c r="G337" s="132">
        <v>419856</v>
      </c>
      <c r="H337" s="340">
        <f t="shared" si="10"/>
        <v>0.04923565733467107</v>
      </c>
    </row>
    <row r="338" spans="1:8" ht="13.5">
      <c r="A338" s="116"/>
      <c r="B338" s="246" t="s">
        <v>795</v>
      </c>
      <c r="C338" s="129">
        <v>5</v>
      </c>
      <c r="D338" s="130" t="s">
        <v>796</v>
      </c>
      <c r="E338" s="131" t="s">
        <v>704</v>
      </c>
      <c r="F338" s="132">
        <v>17063</v>
      </c>
      <c r="G338" s="132">
        <v>44469</v>
      </c>
      <c r="H338" s="340">
        <f t="shared" si="10"/>
        <v>0.005214788989595214</v>
      </c>
    </row>
    <row r="339" spans="1:8" ht="13.5">
      <c r="A339" s="116"/>
      <c r="B339" s="246" t="s">
        <v>797</v>
      </c>
      <c r="C339" s="129">
        <v>3</v>
      </c>
      <c r="D339" s="130" t="s">
        <v>798</v>
      </c>
      <c r="E339" s="131" t="s">
        <v>33</v>
      </c>
      <c r="F339" s="132">
        <v>1068</v>
      </c>
      <c r="G339" s="132">
        <v>956971</v>
      </c>
      <c r="H339" s="340">
        <f t="shared" si="10"/>
        <v>0.11222203859232098</v>
      </c>
    </row>
    <row r="340" spans="1:8" ht="13.5">
      <c r="A340" s="116"/>
      <c r="B340" s="246" t="s">
        <v>799</v>
      </c>
      <c r="C340" s="129">
        <v>4</v>
      </c>
      <c r="D340" s="130" t="s">
        <v>800</v>
      </c>
      <c r="E340" s="131" t="s">
        <v>33</v>
      </c>
      <c r="F340" s="132">
        <v>102</v>
      </c>
      <c r="G340" s="132">
        <v>5389</v>
      </c>
      <c r="H340" s="340">
        <f t="shared" si="10"/>
        <v>0.0006319570456931482</v>
      </c>
    </row>
    <row r="341" spans="1:8" ht="13.5">
      <c r="A341" s="116"/>
      <c r="B341" s="246" t="s">
        <v>801</v>
      </c>
      <c r="C341" s="129">
        <v>3</v>
      </c>
      <c r="D341" s="130" t="s">
        <v>802</v>
      </c>
      <c r="E341" s="131"/>
      <c r="F341" s="132">
        <v>0</v>
      </c>
      <c r="G341" s="132">
        <v>216</v>
      </c>
      <c r="H341" s="340">
        <f t="shared" si="10"/>
        <v>2.5329879730881425E-05</v>
      </c>
    </row>
    <row r="342" spans="1:8" ht="13.5">
      <c r="A342" s="116"/>
      <c r="B342" s="246" t="s">
        <v>803</v>
      </c>
      <c r="C342" s="129">
        <v>4</v>
      </c>
      <c r="D342" s="130" t="s">
        <v>804</v>
      </c>
      <c r="E342" s="131"/>
      <c r="F342" s="132">
        <v>0</v>
      </c>
      <c r="G342" s="132">
        <v>216</v>
      </c>
      <c r="H342" s="340">
        <f t="shared" si="10"/>
        <v>2.5329879730881425E-05</v>
      </c>
    </row>
    <row r="343" spans="1:8" ht="13.5">
      <c r="A343" s="116"/>
      <c r="B343" s="246" t="s">
        <v>807</v>
      </c>
      <c r="C343" s="129">
        <v>3</v>
      </c>
      <c r="D343" s="130" t="s">
        <v>808</v>
      </c>
      <c r="E343" s="131" t="s">
        <v>33</v>
      </c>
      <c r="F343" s="132">
        <v>33801</v>
      </c>
      <c r="G343" s="132">
        <v>228658</v>
      </c>
      <c r="H343" s="340">
        <f t="shared" si="10"/>
        <v>0.026814257590295768</v>
      </c>
    </row>
    <row r="344" spans="1:8" ht="13.5">
      <c r="A344" s="116"/>
      <c r="B344" s="246" t="s">
        <v>809</v>
      </c>
      <c r="C344" s="129">
        <v>4</v>
      </c>
      <c r="D344" s="130" t="s">
        <v>810</v>
      </c>
      <c r="E344" s="131" t="s">
        <v>33</v>
      </c>
      <c r="F344" s="132">
        <v>20651</v>
      </c>
      <c r="G344" s="132">
        <v>146042</v>
      </c>
      <c r="H344" s="340">
        <f t="shared" si="10"/>
        <v>0.01712604766508049</v>
      </c>
    </row>
    <row r="345" spans="1:8" ht="13.5">
      <c r="A345" s="116"/>
      <c r="B345" s="246" t="s">
        <v>811</v>
      </c>
      <c r="C345" s="129">
        <v>4</v>
      </c>
      <c r="D345" s="130" t="s">
        <v>812</v>
      </c>
      <c r="E345" s="131" t="s">
        <v>33</v>
      </c>
      <c r="F345" s="132">
        <v>13150</v>
      </c>
      <c r="G345" s="132">
        <v>82616</v>
      </c>
      <c r="H345" s="340">
        <f t="shared" si="10"/>
        <v>0.009688209925215277</v>
      </c>
    </row>
    <row r="346" spans="1:8" ht="13.5">
      <c r="A346" s="116"/>
      <c r="B346" s="246" t="s">
        <v>813</v>
      </c>
      <c r="C346" s="129">
        <v>3</v>
      </c>
      <c r="D346" s="130" t="s">
        <v>814</v>
      </c>
      <c r="E346" s="131" t="s">
        <v>33</v>
      </c>
      <c r="F346" s="132">
        <v>1206</v>
      </c>
      <c r="G346" s="132">
        <v>15718</v>
      </c>
      <c r="H346" s="340">
        <f t="shared" si="10"/>
        <v>0.001843217822268492</v>
      </c>
    </row>
    <row r="347" spans="1:8" ht="13.5">
      <c r="A347" s="116"/>
      <c r="B347" s="247" t="s">
        <v>815</v>
      </c>
      <c r="C347" s="118">
        <v>1</v>
      </c>
      <c r="D347" s="119" t="s">
        <v>816</v>
      </c>
      <c r="E347" s="120"/>
      <c r="F347" s="121">
        <v>0</v>
      </c>
      <c r="G347" s="121">
        <v>88104378</v>
      </c>
      <c r="H347" s="149">
        <f t="shared" si="10"/>
        <v>10.331820826407942</v>
      </c>
    </row>
    <row r="348" spans="1:8" ht="13.5">
      <c r="A348" s="116"/>
      <c r="B348" s="245" t="s">
        <v>817</v>
      </c>
      <c r="C348" s="253">
        <v>2</v>
      </c>
      <c r="D348" s="150" t="s">
        <v>818</v>
      </c>
      <c r="E348" s="276"/>
      <c r="F348" s="151">
        <v>0</v>
      </c>
      <c r="G348" s="151">
        <v>88016075</v>
      </c>
      <c r="H348" s="339">
        <f t="shared" si="10"/>
        <v>10.321465713584441</v>
      </c>
    </row>
    <row r="349" spans="2:8" ht="14.25" thickBot="1">
      <c r="B349" s="248" t="s">
        <v>819</v>
      </c>
      <c r="C349" s="254">
        <v>2</v>
      </c>
      <c r="D349" s="165" t="s">
        <v>820</v>
      </c>
      <c r="E349" s="278" t="s">
        <v>33</v>
      </c>
      <c r="F349" s="166">
        <v>60</v>
      </c>
      <c r="G349" s="166">
        <v>87804</v>
      </c>
      <c r="H349" s="341">
        <f t="shared" si="10"/>
        <v>0.0102965961106033</v>
      </c>
    </row>
    <row r="350" spans="2:8" ht="14.25" thickBot="1">
      <c r="B350" s="405" t="s">
        <v>1288</v>
      </c>
      <c r="C350" s="406"/>
      <c r="D350" s="406"/>
      <c r="E350" s="406"/>
      <c r="F350" s="407"/>
      <c r="G350" s="163">
        <f>G8+G30+G33+G46+G52+G56+G84+G196+G287+G347</f>
        <v>852747831</v>
      </c>
      <c r="H350" s="342">
        <f t="shared" si="10"/>
        <v>100</v>
      </c>
    </row>
    <row r="351" spans="2:8" ht="13.5">
      <c r="B351" s="167"/>
      <c r="C351" s="116"/>
      <c r="D351" s="116"/>
      <c r="E351" s="164"/>
      <c r="F351" s="116"/>
      <c r="G351" s="116"/>
      <c r="H351" s="116"/>
    </row>
    <row r="352" spans="3:8" ht="13.5">
      <c r="C352" s="110"/>
      <c r="F352" s="110"/>
      <c r="G352" s="110"/>
      <c r="H352" s="116"/>
    </row>
    <row r="353" spans="3:8" ht="13.5">
      <c r="C353" s="110"/>
      <c r="F353" s="110"/>
      <c r="G353" s="110"/>
      <c r="H353" s="116"/>
    </row>
    <row r="354" spans="3:7" ht="13.5">
      <c r="C354" s="110"/>
      <c r="F354" s="110"/>
      <c r="G354" s="110"/>
    </row>
    <row r="355" spans="3:7" ht="13.5">
      <c r="C355" s="110"/>
      <c r="F355" s="110"/>
      <c r="G355" s="110"/>
    </row>
    <row r="356" spans="3:7" ht="13.5">
      <c r="C356" s="110"/>
      <c r="F356" s="110"/>
      <c r="G356" s="110"/>
    </row>
    <row r="357" spans="3:7" ht="13.5">
      <c r="C357" s="110"/>
      <c r="F357" s="110"/>
      <c r="G357" s="110"/>
    </row>
    <row r="358" spans="3:7" ht="13.5">
      <c r="C358" s="110"/>
      <c r="F358" s="110"/>
      <c r="G358" s="110"/>
    </row>
    <row r="359" spans="3:7" ht="13.5">
      <c r="C359" s="110"/>
      <c r="F359" s="110"/>
      <c r="G359" s="110"/>
    </row>
    <row r="360" spans="3:7" ht="13.5">
      <c r="C360" s="110"/>
      <c r="F360" s="110"/>
      <c r="G360" s="110"/>
    </row>
    <row r="361" spans="6:7" ht="13.5">
      <c r="F361" s="168"/>
      <c r="G361" s="168"/>
    </row>
    <row r="362" spans="6:7" ht="13.5">
      <c r="F362" s="168"/>
      <c r="G362" s="168"/>
    </row>
    <row r="363" spans="6:7" ht="13.5">
      <c r="F363" s="168"/>
      <c r="G363" s="168"/>
    </row>
    <row r="364" spans="6:7" ht="13.5">
      <c r="F364" s="168"/>
      <c r="G364" s="168"/>
    </row>
    <row r="365" spans="6:7" ht="13.5">
      <c r="F365" s="168"/>
      <c r="G365" s="168"/>
    </row>
    <row r="366" spans="6:7" ht="13.5">
      <c r="F366" s="168"/>
      <c r="G366" s="168"/>
    </row>
    <row r="367" spans="6:7" ht="13.5">
      <c r="F367" s="168"/>
      <c r="G367" s="168"/>
    </row>
    <row r="368" spans="6:7" ht="13.5">
      <c r="F368" s="168"/>
      <c r="G368" s="168"/>
    </row>
    <row r="369" spans="6:7" ht="13.5">
      <c r="F369" s="168"/>
      <c r="G369" s="168"/>
    </row>
    <row r="370" spans="6:7" ht="13.5">
      <c r="F370" s="168"/>
      <c r="G370" s="168"/>
    </row>
    <row r="371" spans="6:7" ht="13.5">
      <c r="F371" s="168"/>
      <c r="G371" s="168"/>
    </row>
    <row r="372" spans="6:7" ht="13.5">
      <c r="F372" s="168"/>
      <c r="G372" s="168"/>
    </row>
    <row r="373" spans="3:7" ht="13.5">
      <c r="C373" s="110"/>
      <c r="F373" s="168"/>
      <c r="G373" s="168"/>
    </row>
    <row r="374" spans="3:7" ht="13.5">
      <c r="C374" s="110"/>
      <c r="F374" s="168"/>
      <c r="G374" s="168"/>
    </row>
    <row r="375" spans="3:7" ht="13.5">
      <c r="C375" s="110"/>
      <c r="F375" s="168"/>
      <c r="G375" s="168"/>
    </row>
    <row r="376" spans="3:7" ht="13.5">
      <c r="C376" s="110"/>
      <c r="F376" s="168"/>
      <c r="G376" s="168"/>
    </row>
    <row r="377" spans="3:7" ht="13.5">
      <c r="C377" s="110"/>
      <c r="F377" s="168"/>
      <c r="G377" s="168"/>
    </row>
    <row r="378" spans="3:7" ht="13.5">
      <c r="C378" s="110"/>
      <c r="F378" s="168"/>
      <c r="G378" s="168"/>
    </row>
    <row r="379" spans="3:7" ht="13.5">
      <c r="C379" s="110"/>
      <c r="F379" s="168"/>
      <c r="G379" s="168"/>
    </row>
    <row r="380" spans="3:7" ht="13.5">
      <c r="C380" s="110"/>
      <c r="F380" s="168"/>
      <c r="G380" s="168"/>
    </row>
    <row r="381" spans="3:7" ht="13.5">
      <c r="C381" s="110"/>
      <c r="F381" s="168"/>
      <c r="G381" s="168"/>
    </row>
    <row r="382" spans="3:7" ht="13.5">
      <c r="C382" s="110"/>
      <c r="F382" s="168"/>
      <c r="G382" s="168"/>
    </row>
    <row r="383" spans="3:7" ht="13.5">
      <c r="C383" s="110"/>
      <c r="F383" s="168"/>
      <c r="G383" s="168"/>
    </row>
    <row r="384" spans="3:7" ht="13.5">
      <c r="C384" s="110"/>
      <c r="F384" s="168"/>
      <c r="G384" s="168"/>
    </row>
    <row r="385" spans="3:7" ht="13.5">
      <c r="C385" s="110"/>
      <c r="F385" s="168"/>
      <c r="G385" s="168"/>
    </row>
    <row r="386" spans="3:7" ht="13.5">
      <c r="C386" s="110"/>
      <c r="F386" s="168"/>
      <c r="G386" s="168"/>
    </row>
    <row r="387" spans="3:7" ht="13.5">
      <c r="C387" s="110"/>
      <c r="F387" s="168"/>
      <c r="G387" s="168"/>
    </row>
    <row r="388" spans="3:7" ht="13.5">
      <c r="C388" s="110"/>
      <c r="F388" s="168"/>
      <c r="G388" s="168"/>
    </row>
    <row r="389" spans="6:7" ht="13.5">
      <c r="F389" s="168"/>
      <c r="G389" s="168"/>
    </row>
    <row r="390" spans="6:7" ht="13.5">
      <c r="F390" s="168"/>
      <c r="G390" s="168"/>
    </row>
    <row r="391" spans="6:7" ht="13.5">
      <c r="F391" s="168"/>
      <c r="G391" s="168"/>
    </row>
    <row r="392" spans="6:7" ht="13.5">
      <c r="F392" s="168"/>
      <c r="G392" s="168"/>
    </row>
    <row r="393" spans="6:7" ht="13.5">
      <c r="F393" s="168"/>
      <c r="G393" s="168"/>
    </row>
    <row r="394" spans="6:7" ht="13.5">
      <c r="F394" s="168"/>
      <c r="G394" s="168"/>
    </row>
    <row r="395" spans="6:7" ht="13.5">
      <c r="F395" s="168"/>
      <c r="G395" s="168"/>
    </row>
    <row r="396" spans="6:7" ht="13.5">
      <c r="F396" s="168"/>
      <c r="G396" s="168"/>
    </row>
    <row r="397" spans="6:7" ht="13.5">
      <c r="F397" s="168"/>
      <c r="G397" s="168"/>
    </row>
    <row r="398" spans="6:7" ht="13.5">
      <c r="F398" s="168"/>
      <c r="G398" s="168"/>
    </row>
    <row r="399" spans="6:7" ht="13.5">
      <c r="F399" s="168"/>
      <c r="G399" s="168"/>
    </row>
    <row r="400" spans="6:7" ht="13.5">
      <c r="F400" s="168"/>
      <c r="G400" s="168"/>
    </row>
    <row r="401" spans="2:7" ht="13.5">
      <c r="B401" s="169"/>
      <c r="C401" s="170"/>
      <c r="D401" s="171"/>
      <c r="E401" s="332"/>
      <c r="F401" s="140"/>
      <c r="G401" s="140"/>
    </row>
    <row r="402" spans="2:7" ht="13.5">
      <c r="B402" s="169"/>
      <c r="C402" s="170"/>
      <c r="D402" s="171"/>
      <c r="E402" s="332"/>
      <c r="F402" s="140"/>
      <c r="G402" s="140"/>
    </row>
    <row r="403" spans="2:7" ht="13.5">
      <c r="B403" s="169"/>
      <c r="C403" s="170"/>
      <c r="D403" s="171"/>
      <c r="E403" s="332"/>
      <c r="F403" s="140"/>
      <c r="G403" s="140"/>
    </row>
    <row r="404" spans="2:7" ht="13.5">
      <c r="B404" s="169"/>
      <c r="C404" s="170"/>
      <c r="D404" s="171"/>
      <c r="E404" s="332"/>
      <c r="F404" s="140"/>
      <c r="G404" s="140"/>
    </row>
    <row r="405" spans="2:7" ht="13.5">
      <c r="B405" s="169"/>
      <c r="C405" s="170"/>
      <c r="D405" s="171"/>
      <c r="E405" s="332"/>
      <c r="F405" s="140"/>
      <c r="G405" s="140"/>
    </row>
    <row r="406" spans="2:7" ht="13.5">
      <c r="B406" s="169"/>
      <c r="C406" s="170"/>
      <c r="D406" s="171"/>
      <c r="E406" s="332"/>
      <c r="F406" s="140"/>
      <c r="G406" s="140"/>
    </row>
    <row r="407" spans="2:7" ht="13.5">
      <c r="B407" s="169"/>
      <c r="C407" s="170"/>
      <c r="D407" s="171"/>
      <c r="E407" s="332"/>
      <c r="F407" s="140"/>
      <c r="G407" s="140"/>
    </row>
    <row r="408" spans="2:7" ht="13.5">
      <c r="B408" s="332"/>
      <c r="C408" s="332"/>
      <c r="D408" s="332"/>
      <c r="E408" s="332"/>
      <c r="F408" s="140"/>
      <c r="G408" s="140"/>
    </row>
    <row r="409" spans="2:7" ht="13.5">
      <c r="B409" s="169"/>
      <c r="C409" s="170"/>
      <c r="D409" s="171"/>
      <c r="E409" s="332"/>
      <c r="F409" s="140"/>
      <c r="G409" s="140"/>
    </row>
    <row r="410" spans="2:7" ht="13.5">
      <c r="B410" s="169"/>
      <c r="C410" s="170"/>
      <c r="D410" s="171"/>
      <c r="E410" s="332"/>
      <c r="F410" s="140"/>
      <c r="G410" s="140"/>
    </row>
    <row r="411" spans="2:7" ht="13.5">
      <c r="B411" s="169"/>
      <c r="C411" s="170"/>
      <c r="D411" s="171"/>
      <c r="E411" s="332"/>
      <c r="F411" s="140"/>
      <c r="G411" s="140"/>
    </row>
    <row r="412" spans="2:7" ht="13.5">
      <c r="B412" s="169"/>
      <c r="C412" s="170"/>
      <c r="D412" s="171"/>
      <c r="E412" s="332"/>
      <c r="F412" s="140"/>
      <c r="G412" s="140"/>
    </row>
    <row r="413" spans="2:7" ht="13.5">
      <c r="B413" s="332"/>
      <c r="C413" s="332"/>
      <c r="D413" s="332"/>
      <c r="E413" s="332"/>
      <c r="F413" s="142"/>
      <c r="G413" s="140"/>
    </row>
    <row r="421" spans="3:7" ht="13.5">
      <c r="C421" s="110"/>
      <c r="F421" s="110"/>
      <c r="G421" s="110"/>
    </row>
    <row r="422" spans="3:7" ht="13.5">
      <c r="C422" s="110"/>
      <c r="F422" s="110"/>
      <c r="G422" s="110"/>
    </row>
    <row r="423" spans="3:7" ht="13.5">
      <c r="C423" s="110"/>
      <c r="F423" s="110"/>
      <c r="G423" s="110"/>
    </row>
    <row r="424" spans="3:7" ht="13.5">
      <c r="C424" s="110"/>
      <c r="F424" s="110"/>
      <c r="G424" s="110"/>
    </row>
    <row r="425" spans="3:7" ht="13.5">
      <c r="C425" s="110"/>
      <c r="F425" s="110"/>
      <c r="G425" s="110"/>
    </row>
    <row r="426" spans="3:7" ht="13.5">
      <c r="C426" s="110"/>
      <c r="F426" s="110"/>
      <c r="G426" s="110"/>
    </row>
    <row r="427" spans="3:7" ht="13.5">
      <c r="C427" s="110"/>
      <c r="F427" s="110"/>
      <c r="G427" s="110"/>
    </row>
    <row r="428" spans="3:7" ht="13.5">
      <c r="C428" s="110"/>
      <c r="F428" s="110"/>
      <c r="G428" s="110"/>
    </row>
    <row r="429" spans="3:7" ht="13.5">
      <c r="C429" s="110"/>
      <c r="F429" s="110"/>
      <c r="G429" s="110"/>
    </row>
    <row r="430" spans="3:7" ht="13.5">
      <c r="C430" s="110"/>
      <c r="F430" s="110"/>
      <c r="G430" s="110"/>
    </row>
    <row r="431" spans="3:7" ht="13.5">
      <c r="C431" s="110"/>
      <c r="F431" s="110"/>
      <c r="G431" s="110"/>
    </row>
    <row r="432" spans="3:7" ht="13.5">
      <c r="C432" s="110"/>
      <c r="F432" s="110"/>
      <c r="G432" s="110"/>
    </row>
    <row r="433" spans="3:7" ht="13.5">
      <c r="C433" s="110"/>
      <c r="F433" s="110"/>
      <c r="G433" s="110"/>
    </row>
    <row r="434" spans="3:7" ht="13.5">
      <c r="C434" s="110"/>
      <c r="F434" s="110"/>
      <c r="G434" s="110"/>
    </row>
    <row r="435" spans="3:7" ht="13.5">
      <c r="C435" s="110"/>
      <c r="F435" s="110"/>
      <c r="G435" s="110"/>
    </row>
    <row r="436" spans="3:7" ht="13.5">
      <c r="C436" s="110"/>
      <c r="F436" s="110"/>
      <c r="G436" s="110"/>
    </row>
    <row r="437" spans="3:7" ht="13.5">
      <c r="C437" s="110"/>
      <c r="F437" s="110"/>
      <c r="G437" s="110"/>
    </row>
    <row r="438" spans="3:7" ht="13.5">
      <c r="C438" s="110"/>
      <c r="F438" s="110"/>
      <c r="G438" s="110"/>
    </row>
    <row r="439" spans="3:7" ht="13.5">
      <c r="C439" s="110"/>
      <c r="F439" s="110"/>
      <c r="G439" s="110"/>
    </row>
    <row r="440" spans="3:7" ht="13.5">
      <c r="C440" s="110"/>
      <c r="F440" s="110"/>
      <c r="G440" s="110"/>
    </row>
    <row r="441" spans="3:7" ht="13.5">
      <c r="C441" s="110"/>
      <c r="F441" s="110"/>
      <c r="G441" s="110"/>
    </row>
    <row r="442" spans="3:7" ht="13.5">
      <c r="C442" s="110"/>
      <c r="F442" s="110"/>
      <c r="G442" s="110"/>
    </row>
    <row r="443" spans="3:7" ht="13.5">
      <c r="C443" s="110"/>
      <c r="F443" s="110"/>
      <c r="G443" s="110"/>
    </row>
    <row r="444" spans="3:7" ht="13.5">
      <c r="C444" s="110"/>
      <c r="F444" s="110"/>
      <c r="G444" s="110"/>
    </row>
    <row r="445" spans="3:7" ht="13.5">
      <c r="C445" s="110"/>
      <c r="F445" s="110"/>
      <c r="G445" s="110"/>
    </row>
    <row r="446" spans="3:7" ht="13.5">
      <c r="C446" s="110"/>
      <c r="F446" s="110"/>
      <c r="G446" s="110"/>
    </row>
    <row r="447" spans="3:7" ht="13.5">
      <c r="C447" s="110"/>
      <c r="F447" s="110"/>
      <c r="G447" s="110"/>
    </row>
    <row r="448" spans="3:7" ht="13.5">
      <c r="C448" s="110"/>
      <c r="F448" s="110"/>
      <c r="G448" s="110"/>
    </row>
    <row r="449" spans="3:7" ht="13.5">
      <c r="C449" s="110"/>
      <c r="F449" s="110"/>
      <c r="G449" s="110"/>
    </row>
    <row r="450" spans="3:7" ht="13.5">
      <c r="C450" s="110"/>
      <c r="F450" s="110"/>
      <c r="G450" s="110"/>
    </row>
    <row r="451" spans="3:7" ht="13.5">
      <c r="C451" s="110"/>
      <c r="F451" s="110"/>
      <c r="G451" s="110"/>
    </row>
    <row r="452" spans="3:7" ht="13.5">
      <c r="C452" s="110"/>
      <c r="F452" s="110"/>
      <c r="G452" s="110"/>
    </row>
    <row r="453" spans="3:7" ht="13.5">
      <c r="C453" s="110"/>
      <c r="F453" s="110"/>
      <c r="G453" s="110"/>
    </row>
    <row r="454" spans="3:7" ht="13.5">
      <c r="C454" s="110"/>
      <c r="F454" s="110"/>
      <c r="G454" s="110"/>
    </row>
    <row r="455" spans="3:7" ht="13.5">
      <c r="C455" s="110"/>
      <c r="F455" s="110"/>
      <c r="G455" s="110"/>
    </row>
    <row r="456" spans="3:7" ht="13.5">
      <c r="C456" s="110"/>
      <c r="F456" s="110"/>
      <c r="G456" s="110"/>
    </row>
    <row r="457" spans="3:7" ht="13.5">
      <c r="C457" s="110"/>
      <c r="F457" s="110"/>
      <c r="G457" s="110"/>
    </row>
    <row r="458" spans="3:7" ht="13.5">
      <c r="C458" s="110"/>
      <c r="F458" s="110"/>
      <c r="G458" s="110"/>
    </row>
    <row r="459" spans="3:7" ht="13.5">
      <c r="C459" s="110"/>
      <c r="F459" s="110"/>
      <c r="G459" s="110"/>
    </row>
    <row r="460" spans="3:7" ht="13.5">
      <c r="C460" s="110"/>
      <c r="F460" s="110"/>
      <c r="G460" s="110"/>
    </row>
    <row r="461" spans="3:7" ht="13.5">
      <c r="C461" s="110"/>
      <c r="F461" s="110"/>
      <c r="G461" s="110"/>
    </row>
    <row r="462" spans="3:7" ht="13.5">
      <c r="C462" s="110"/>
      <c r="F462" s="110"/>
      <c r="G462" s="110"/>
    </row>
    <row r="463" spans="3:7" ht="13.5">
      <c r="C463" s="110"/>
      <c r="F463" s="110"/>
      <c r="G463" s="110"/>
    </row>
    <row r="464" spans="3:7" ht="13.5">
      <c r="C464" s="110"/>
      <c r="F464" s="110"/>
      <c r="G464" s="110"/>
    </row>
    <row r="465" spans="3:7" ht="13.5">
      <c r="C465" s="110"/>
      <c r="F465" s="110"/>
      <c r="G465" s="110"/>
    </row>
  </sheetData>
  <sheetProtection/>
  <mergeCells count="2">
    <mergeCell ref="J301:M301"/>
    <mergeCell ref="B350:F350"/>
  </mergeCells>
  <printOptions/>
  <pageMargins left="0.7086614173228347" right="0.43" top="0.7480314960629921" bottom="0.7480314960629921" header="0.31496062992125984" footer="0.31496062992125984"/>
  <pageSetup fitToHeight="4" fitToWidth="1" horizontalDpi="600" verticalDpi="600" orientation="portrait" paperSize="9" scale="48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P4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.00390625" style="110" customWidth="1"/>
    <col min="2" max="2" width="11.7109375" style="110" customWidth="1"/>
    <col min="3" max="3" width="4.7109375" style="337" customWidth="1"/>
    <col min="4" max="4" width="32.140625" style="110" customWidth="1"/>
    <col min="5" max="5" width="5.7109375" style="337" customWidth="1"/>
    <col min="6" max="6" width="12.8515625" style="141" customWidth="1"/>
    <col min="7" max="7" width="15.57421875" style="141" customWidth="1"/>
    <col min="8" max="8" width="9.00390625" style="110" customWidth="1"/>
    <col min="9" max="9" width="3.421875" style="110" customWidth="1"/>
    <col min="10" max="10" width="12.00390625" style="110" bestFit="1" customWidth="1"/>
    <col min="11" max="11" width="5.28125" style="110" bestFit="1" customWidth="1"/>
    <col min="12" max="12" width="35.421875" style="110" bestFit="1" customWidth="1"/>
    <col min="13" max="13" width="6.421875" style="110" bestFit="1" customWidth="1"/>
    <col min="14" max="14" width="11.00390625" style="110" bestFit="1" customWidth="1"/>
    <col min="15" max="15" width="14.00390625" style="110" bestFit="1" customWidth="1"/>
    <col min="16" max="16384" width="9.00390625" style="110" customWidth="1"/>
  </cols>
  <sheetData>
    <row r="1" spans="2:7" s="93" customFormat="1" ht="17.25">
      <c r="B1" s="93" t="s">
        <v>1304</v>
      </c>
      <c r="C1" s="94"/>
      <c r="E1" s="94"/>
      <c r="F1" s="95"/>
      <c r="G1" s="95"/>
    </row>
    <row r="2" spans="2:7" s="98" customFormat="1" ht="7.5" customHeight="1">
      <c r="B2" s="96"/>
      <c r="C2" s="97"/>
      <c r="E2" s="97"/>
      <c r="F2" s="99"/>
      <c r="G2" s="99"/>
    </row>
    <row r="3" spans="2:7" s="100" customFormat="1" ht="15" customHeight="1">
      <c r="B3" s="100" t="s">
        <v>1293</v>
      </c>
      <c r="C3" s="101"/>
      <c r="E3" s="101"/>
      <c r="F3" s="102"/>
      <c r="G3" s="102"/>
    </row>
    <row r="4" spans="3:7" s="100" customFormat="1" ht="15" customHeight="1">
      <c r="C4" s="101"/>
      <c r="E4" s="101"/>
      <c r="F4" s="102"/>
      <c r="G4" s="102"/>
    </row>
    <row r="5" spans="2:7" s="98" customFormat="1" ht="7.5" customHeight="1">
      <c r="B5" s="96"/>
      <c r="C5" s="97"/>
      <c r="E5" s="97"/>
      <c r="F5" s="99"/>
      <c r="G5" s="99"/>
    </row>
    <row r="6" spans="2:16" ht="15" thickBot="1">
      <c r="B6" s="103" t="s">
        <v>1323</v>
      </c>
      <c r="C6" s="104"/>
      <c r="D6" s="105"/>
      <c r="E6" s="104"/>
      <c r="F6" s="106"/>
      <c r="G6" s="106"/>
      <c r="H6" s="107" t="s">
        <v>1278</v>
      </c>
      <c r="J6" s="103" t="s">
        <v>1324</v>
      </c>
      <c r="K6" s="104"/>
      <c r="L6" s="105"/>
      <c r="M6" s="104"/>
      <c r="N6" s="108"/>
      <c r="O6" s="108"/>
      <c r="P6" s="109" t="s">
        <v>1278</v>
      </c>
    </row>
    <row r="7" spans="2:16" s="116" customFormat="1" ht="15" customHeight="1">
      <c r="B7" s="111" t="s">
        <v>1280</v>
      </c>
      <c r="C7" s="112" t="s">
        <v>1325</v>
      </c>
      <c r="D7" s="112" t="s">
        <v>1326</v>
      </c>
      <c r="E7" s="112" t="s">
        <v>1327</v>
      </c>
      <c r="F7" s="113" t="s">
        <v>1284</v>
      </c>
      <c r="G7" s="113" t="s">
        <v>1285</v>
      </c>
      <c r="H7" s="114" t="s">
        <v>1286</v>
      </c>
      <c r="J7" s="111" t="s">
        <v>1280</v>
      </c>
      <c r="K7" s="112" t="s">
        <v>1325</v>
      </c>
      <c r="L7" s="112" t="s">
        <v>1328</v>
      </c>
      <c r="M7" s="112" t="s">
        <v>1283</v>
      </c>
      <c r="N7" s="113" t="s">
        <v>1329</v>
      </c>
      <c r="O7" s="113" t="s">
        <v>1287</v>
      </c>
      <c r="P7" s="115" t="s">
        <v>1330</v>
      </c>
    </row>
    <row r="8" spans="2:16" ht="15" customHeight="1">
      <c r="B8" s="260" t="s">
        <v>9</v>
      </c>
      <c r="C8" s="264">
        <v>1</v>
      </c>
      <c r="D8" s="172" t="s">
        <v>10</v>
      </c>
      <c r="E8" s="120"/>
      <c r="F8" s="121">
        <v>0</v>
      </c>
      <c r="G8" s="121">
        <v>86025</v>
      </c>
      <c r="H8" s="157">
        <f>G8/2388061488*100</f>
        <v>0.003602294180123724</v>
      </c>
      <c r="J8" s="117" t="s">
        <v>9</v>
      </c>
      <c r="K8" s="118">
        <v>1</v>
      </c>
      <c r="L8" s="119" t="s">
        <v>10</v>
      </c>
      <c r="M8" s="120"/>
      <c r="N8" s="121">
        <v>0</v>
      </c>
      <c r="O8" s="121">
        <v>15406735</v>
      </c>
      <c r="P8" s="158">
        <f>O8/640878773*100</f>
        <v>2.4040014506768506</v>
      </c>
    </row>
    <row r="9" spans="2:16" ht="15" customHeight="1">
      <c r="B9" s="261" t="s">
        <v>44</v>
      </c>
      <c r="C9" s="265">
        <v>2</v>
      </c>
      <c r="D9" s="173" t="s">
        <v>45</v>
      </c>
      <c r="E9" s="127" t="s">
        <v>16</v>
      </c>
      <c r="F9" s="128">
        <v>9</v>
      </c>
      <c r="G9" s="128">
        <v>2134</v>
      </c>
      <c r="H9" s="174">
        <f aca="true" t="shared" si="0" ref="H9:H72">G9/2388061488*100</f>
        <v>8.936118314889889E-05</v>
      </c>
      <c r="J9" s="124" t="s">
        <v>17</v>
      </c>
      <c r="K9" s="125">
        <v>2</v>
      </c>
      <c r="L9" s="126" t="s">
        <v>18</v>
      </c>
      <c r="M9" s="127" t="s">
        <v>16</v>
      </c>
      <c r="N9" s="128">
        <v>265</v>
      </c>
      <c r="O9" s="128">
        <v>117409</v>
      </c>
      <c r="P9" s="175">
        <f aca="true" t="shared" si="1" ref="P9:P72">O9/640878773*100</f>
        <v>0.018320001370992513</v>
      </c>
    </row>
    <row r="10" spans="2:16" ht="15" customHeight="1">
      <c r="B10" s="261" t="s">
        <v>70</v>
      </c>
      <c r="C10" s="265">
        <v>2</v>
      </c>
      <c r="D10" s="173" t="s">
        <v>71</v>
      </c>
      <c r="E10" s="127" t="s">
        <v>16</v>
      </c>
      <c r="F10" s="128">
        <v>7453</v>
      </c>
      <c r="G10" s="128">
        <v>40566</v>
      </c>
      <c r="H10" s="174">
        <f t="shared" si="0"/>
        <v>0.0016986999792025453</v>
      </c>
      <c r="J10" s="124" t="s">
        <v>21</v>
      </c>
      <c r="K10" s="125">
        <v>2</v>
      </c>
      <c r="L10" s="126" t="s">
        <v>22</v>
      </c>
      <c r="M10" s="127" t="s">
        <v>16</v>
      </c>
      <c r="N10" s="128">
        <v>4797</v>
      </c>
      <c r="O10" s="128">
        <v>3193972</v>
      </c>
      <c r="P10" s="175">
        <f t="shared" si="1"/>
        <v>0.49837381647839346</v>
      </c>
    </row>
    <row r="11" spans="2:16" ht="15" customHeight="1">
      <c r="B11" s="261" t="s">
        <v>74</v>
      </c>
      <c r="C11" s="265">
        <v>2</v>
      </c>
      <c r="D11" s="173" t="s">
        <v>75</v>
      </c>
      <c r="E11" s="127"/>
      <c r="F11" s="128">
        <v>0</v>
      </c>
      <c r="G11" s="128">
        <v>43325</v>
      </c>
      <c r="H11" s="174">
        <f t="shared" si="0"/>
        <v>0.0018142330177722795</v>
      </c>
      <c r="J11" s="179" t="s">
        <v>23</v>
      </c>
      <c r="K11" s="268">
        <v>3</v>
      </c>
      <c r="L11" s="177" t="s">
        <v>843</v>
      </c>
      <c r="M11" s="279" t="s">
        <v>33</v>
      </c>
      <c r="N11" s="178">
        <v>4276592</v>
      </c>
      <c r="O11" s="178">
        <v>2967807</v>
      </c>
      <c r="P11" s="155">
        <f t="shared" si="1"/>
        <v>0.46308399108110265</v>
      </c>
    </row>
    <row r="12" spans="2:16" ht="15" customHeight="1">
      <c r="B12" s="260" t="s">
        <v>76</v>
      </c>
      <c r="C12" s="264">
        <v>1</v>
      </c>
      <c r="D12" s="172" t="s">
        <v>77</v>
      </c>
      <c r="E12" s="120"/>
      <c r="F12" s="121">
        <v>0</v>
      </c>
      <c r="G12" s="121">
        <v>1008</v>
      </c>
      <c r="H12" s="157">
        <f t="shared" si="0"/>
        <v>4.2209968422722624E-05</v>
      </c>
      <c r="J12" s="179" t="s">
        <v>848</v>
      </c>
      <c r="K12" s="268">
        <v>4</v>
      </c>
      <c r="L12" s="177" t="s">
        <v>849</v>
      </c>
      <c r="M12" s="279" t="s">
        <v>33</v>
      </c>
      <c r="N12" s="178">
        <v>25600</v>
      </c>
      <c r="O12" s="178">
        <v>23472</v>
      </c>
      <c r="P12" s="155">
        <f t="shared" si="1"/>
        <v>0.0036624711238485664</v>
      </c>
    </row>
    <row r="13" spans="2:16" ht="15" customHeight="1">
      <c r="B13" s="261" t="s">
        <v>78</v>
      </c>
      <c r="C13" s="265">
        <v>2</v>
      </c>
      <c r="D13" s="173" t="s">
        <v>79</v>
      </c>
      <c r="E13" s="127" t="s">
        <v>80</v>
      </c>
      <c r="F13" s="128">
        <v>23</v>
      </c>
      <c r="G13" s="128">
        <v>1008</v>
      </c>
      <c r="H13" s="174">
        <f t="shared" si="0"/>
        <v>4.2209968422722624E-05</v>
      </c>
      <c r="J13" s="179" t="s">
        <v>850</v>
      </c>
      <c r="K13" s="268">
        <v>5</v>
      </c>
      <c r="L13" s="177" t="s">
        <v>851</v>
      </c>
      <c r="M13" s="279" t="s">
        <v>33</v>
      </c>
      <c r="N13" s="178">
        <v>25600</v>
      </c>
      <c r="O13" s="178">
        <v>23472</v>
      </c>
      <c r="P13" s="155">
        <f t="shared" si="1"/>
        <v>0.0036624711238485664</v>
      </c>
    </row>
    <row r="14" spans="2:16" ht="15" customHeight="1">
      <c r="B14" s="260" t="s">
        <v>85</v>
      </c>
      <c r="C14" s="264">
        <v>1</v>
      </c>
      <c r="D14" s="172" t="s">
        <v>86</v>
      </c>
      <c r="E14" s="120"/>
      <c r="F14" s="121">
        <v>0</v>
      </c>
      <c r="G14" s="121">
        <v>9169289</v>
      </c>
      <c r="H14" s="157">
        <f t="shared" si="0"/>
        <v>0.38396368963176375</v>
      </c>
      <c r="J14" s="179" t="s">
        <v>856</v>
      </c>
      <c r="K14" s="268">
        <v>4</v>
      </c>
      <c r="L14" s="177" t="s">
        <v>857</v>
      </c>
      <c r="M14" s="279" t="s">
        <v>33</v>
      </c>
      <c r="N14" s="178">
        <v>3782909</v>
      </c>
      <c r="O14" s="178">
        <v>2772775</v>
      </c>
      <c r="P14" s="155">
        <f t="shared" si="1"/>
        <v>0.43265202668836095</v>
      </c>
    </row>
    <row r="15" spans="2:16" ht="15" customHeight="1">
      <c r="B15" s="261" t="s">
        <v>89</v>
      </c>
      <c r="C15" s="265">
        <v>2</v>
      </c>
      <c r="D15" s="173" t="s">
        <v>90</v>
      </c>
      <c r="E15" s="127" t="s">
        <v>16</v>
      </c>
      <c r="F15" s="128">
        <v>7</v>
      </c>
      <c r="G15" s="128">
        <v>5578</v>
      </c>
      <c r="H15" s="174">
        <f t="shared" si="0"/>
        <v>0.00023357857525986784</v>
      </c>
      <c r="J15" s="179" t="s">
        <v>858</v>
      </c>
      <c r="K15" s="268">
        <v>5</v>
      </c>
      <c r="L15" s="177" t="s">
        <v>859</v>
      </c>
      <c r="M15" s="279" t="s">
        <v>33</v>
      </c>
      <c r="N15" s="178">
        <v>1244561</v>
      </c>
      <c r="O15" s="178">
        <v>1067427</v>
      </c>
      <c r="P15" s="155">
        <f t="shared" si="1"/>
        <v>0.1665567725083633</v>
      </c>
    </row>
    <row r="16" spans="2:16" ht="15" customHeight="1">
      <c r="B16" s="261" t="s">
        <v>95</v>
      </c>
      <c r="C16" s="265">
        <v>2</v>
      </c>
      <c r="D16" s="173" t="s">
        <v>96</v>
      </c>
      <c r="E16" s="127"/>
      <c r="F16" s="128">
        <v>0</v>
      </c>
      <c r="G16" s="128">
        <v>1294</v>
      </c>
      <c r="H16" s="174">
        <f t="shared" si="0"/>
        <v>5.41862094632967E-05</v>
      </c>
      <c r="J16" s="179" t="s">
        <v>864</v>
      </c>
      <c r="K16" s="268">
        <v>5</v>
      </c>
      <c r="L16" s="177" t="s">
        <v>865</v>
      </c>
      <c r="M16" s="279" t="s">
        <v>33</v>
      </c>
      <c r="N16" s="178">
        <v>603178</v>
      </c>
      <c r="O16" s="178">
        <v>252229</v>
      </c>
      <c r="P16" s="155">
        <f t="shared" si="1"/>
        <v>0.039356741185122696</v>
      </c>
    </row>
    <row r="17" spans="2:16" ht="15" customHeight="1">
      <c r="B17" s="261" t="s">
        <v>101</v>
      </c>
      <c r="C17" s="265">
        <v>2</v>
      </c>
      <c r="D17" s="173" t="s">
        <v>102</v>
      </c>
      <c r="E17" s="127" t="s">
        <v>16</v>
      </c>
      <c r="F17" s="128">
        <v>1704</v>
      </c>
      <c r="G17" s="128">
        <v>32656</v>
      </c>
      <c r="H17" s="174">
        <f t="shared" si="0"/>
        <v>0.0013674689769964583</v>
      </c>
      <c r="J17" s="179" t="s">
        <v>866</v>
      </c>
      <c r="K17" s="268">
        <v>5</v>
      </c>
      <c r="L17" s="177" t="s">
        <v>867</v>
      </c>
      <c r="M17" s="279" t="s">
        <v>33</v>
      </c>
      <c r="N17" s="178">
        <v>1925170</v>
      </c>
      <c r="O17" s="178">
        <v>1444631</v>
      </c>
      <c r="P17" s="155">
        <f t="shared" si="1"/>
        <v>0.22541408154892967</v>
      </c>
    </row>
    <row r="18" spans="2:16" ht="15" customHeight="1">
      <c r="B18" s="261" t="s">
        <v>103</v>
      </c>
      <c r="C18" s="265">
        <v>2</v>
      </c>
      <c r="D18" s="173" t="s">
        <v>104</v>
      </c>
      <c r="E18" s="127" t="s">
        <v>16</v>
      </c>
      <c r="F18" s="128">
        <v>994</v>
      </c>
      <c r="G18" s="128">
        <v>29982</v>
      </c>
      <c r="H18" s="174">
        <f t="shared" si="0"/>
        <v>0.001255495310763958</v>
      </c>
      <c r="J18" s="179" t="s">
        <v>870</v>
      </c>
      <c r="K18" s="268">
        <v>4</v>
      </c>
      <c r="L18" s="177" t="s">
        <v>871</v>
      </c>
      <c r="M18" s="279" t="s">
        <v>33</v>
      </c>
      <c r="N18" s="178">
        <v>155087</v>
      </c>
      <c r="O18" s="178">
        <v>68198</v>
      </c>
      <c r="P18" s="155">
        <f t="shared" si="1"/>
        <v>0.010641326078060008</v>
      </c>
    </row>
    <row r="19" spans="2:16" ht="15" customHeight="1">
      <c r="B19" s="262" t="s">
        <v>105</v>
      </c>
      <c r="C19" s="266">
        <v>3</v>
      </c>
      <c r="D19" s="176" t="s">
        <v>106</v>
      </c>
      <c r="E19" s="279" t="s">
        <v>16</v>
      </c>
      <c r="F19" s="178">
        <v>449</v>
      </c>
      <c r="G19" s="178">
        <v>15617</v>
      </c>
      <c r="H19" s="154">
        <f t="shared" si="0"/>
        <v>0.0006539613857714872</v>
      </c>
      <c r="J19" s="179" t="s">
        <v>872</v>
      </c>
      <c r="K19" s="268">
        <v>3</v>
      </c>
      <c r="L19" s="177" t="s">
        <v>37</v>
      </c>
      <c r="M19" s="279" t="s">
        <v>16</v>
      </c>
      <c r="N19" s="178">
        <v>520</v>
      </c>
      <c r="O19" s="178">
        <v>226165</v>
      </c>
      <c r="P19" s="155">
        <f t="shared" si="1"/>
        <v>0.03528982539729086</v>
      </c>
    </row>
    <row r="20" spans="2:16" ht="15" customHeight="1">
      <c r="B20" s="262" t="s">
        <v>107</v>
      </c>
      <c r="C20" s="266">
        <v>4</v>
      </c>
      <c r="D20" s="176" t="s">
        <v>108</v>
      </c>
      <c r="E20" s="279" t="s">
        <v>33</v>
      </c>
      <c r="F20" s="178">
        <v>11000</v>
      </c>
      <c r="G20" s="178">
        <v>1019</v>
      </c>
      <c r="H20" s="154">
        <f t="shared" si="0"/>
        <v>4.2670593078129315E-05</v>
      </c>
      <c r="J20" s="124" t="s">
        <v>44</v>
      </c>
      <c r="K20" s="125">
        <v>2</v>
      </c>
      <c r="L20" s="126" t="s">
        <v>45</v>
      </c>
      <c r="M20" s="127" t="s">
        <v>16</v>
      </c>
      <c r="N20" s="128">
        <v>147952</v>
      </c>
      <c r="O20" s="128">
        <v>3273295</v>
      </c>
      <c r="P20" s="175">
        <f t="shared" si="1"/>
        <v>0.5107510402751317</v>
      </c>
    </row>
    <row r="21" spans="2:16" ht="15" customHeight="1">
      <c r="B21" s="261" t="s">
        <v>111</v>
      </c>
      <c r="C21" s="265">
        <v>2</v>
      </c>
      <c r="D21" s="173" t="s">
        <v>112</v>
      </c>
      <c r="E21" s="127" t="s">
        <v>16</v>
      </c>
      <c r="F21" s="128">
        <v>445</v>
      </c>
      <c r="G21" s="128">
        <v>135929</v>
      </c>
      <c r="H21" s="174">
        <f t="shared" si="0"/>
        <v>0.005692022616797881</v>
      </c>
      <c r="J21" s="179" t="s">
        <v>48</v>
      </c>
      <c r="K21" s="268">
        <v>3</v>
      </c>
      <c r="L21" s="177" t="s">
        <v>49</v>
      </c>
      <c r="M21" s="279" t="s">
        <v>16</v>
      </c>
      <c r="N21" s="178">
        <v>6005</v>
      </c>
      <c r="O21" s="178">
        <v>253063</v>
      </c>
      <c r="P21" s="155">
        <f t="shared" si="1"/>
        <v>0.039486875000617316</v>
      </c>
    </row>
    <row r="22" spans="2:16" ht="15" customHeight="1">
      <c r="B22" s="262" t="s">
        <v>113</v>
      </c>
      <c r="C22" s="266">
        <v>3</v>
      </c>
      <c r="D22" s="176" t="s">
        <v>114</v>
      </c>
      <c r="E22" s="279" t="s">
        <v>16</v>
      </c>
      <c r="F22" s="178">
        <v>75</v>
      </c>
      <c r="G22" s="178">
        <v>3903</v>
      </c>
      <c r="H22" s="154">
        <f t="shared" si="0"/>
        <v>0.00016343800273203014</v>
      </c>
      <c r="J22" s="179" t="s">
        <v>876</v>
      </c>
      <c r="K22" s="268">
        <v>3</v>
      </c>
      <c r="L22" s="177" t="s">
        <v>877</v>
      </c>
      <c r="M22" s="279" t="s">
        <v>16</v>
      </c>
      <c r="N22" s="178">
        <v>134265</v>
      </c>
      <c r="O22" s="178">
        <v>2795367</v>
      </c>
      <c r="P22" s="155">
        <f t="shared" si="1"/>
        <v>0.4361771863522152</v>
      </c>
    </row>
    <row r="23" spans="2:16" ht="15" customHeight="1">
      <c r="B23" s="261" t="s">
        <v>115</v>
      </c>
      <c r="C23" s="265">
        <v>2</v>
      </c>
      <c r="D23" s="173" t="s">
        <v>116</v>
      </c>
      <c r="E23" s="127" t="s">
        <v>16</v>
      </c>
      <c r="F23" s="128">
        <v>349539</v>
      </c>
      <c r="G23" s="128">
        <v>8963850</v>
      </c>
      <c r="H23" s="174">
        <f t="shared" si="0"/>
        <v>0.3753609379424823</v>
      </c>
      <c r="J23" s="179" t="s">
        <v>878</v>
      </c>
      <c r="K23" s="268">
        <v>4</v>
      </c>
      <c r="L23" s="177" t="s">
        <v>879</v>
      </c>
      <c r="M23" s="279" t="s">
        <v>16</v>
      </c>
      <c r="N23" s="178">
        <v>134265</v>
      </c>
      <c r="O23" s="178">
        <v>2795367</v>
      </c>
      <c r="P23" s="155">
        <f t="shared" si="1"/>
        <v>0.4361771863522152</v>
      </c>
    </row>
    <row r="24" spans="2:16" ht="15" customHeight="1">
      <c r="B24" s="262" t="s">
        <v>117</v>
      </c>
      <c r="C24" s="266">
        <v>3</v>
      </c>
      <c r="D24" s="176" t="s">
        <v>118</v>
      </c>
      <c r="E24" s="279" t="s">
        <v>16</v>
      </c>
      <c r="F24" s="178">
        <v>334598</v>
      </c>
      <c r="G24" s="178">
        <v>8722871</v>
      </c>
      <c r="H24" s="154">
        <f t="shared" si="0"/>
        <v>0.3652699498665505</v>
      </c>
      <c r="J24" s="179" t="s">
        <v>882</v>
      </c>
      <c r="K24" s="268">
        <v>3</v>
      </c>
      <c r="L24" s="177" t="s">
        <v>883</v>
      </c>
      <c r="M24" s="279" t="s">
        <v>16</v>
      </c>
      <c r="N24" s="178">
        <v>6810</v>
      </c>
      <c r="O24" s="178">
        <v>140173</v>
      </c>
      <c r="P24" s="155">
        <f t="shared" si="1"/>
        <v>0.021871999183845647</v>
      </c>
    </row>
    <row r="25" spans="2:16" ht="15" customHeight="1">
      <c r="B25" s="260" t="s">
        <v>123</v>
      </c>
      <c r="C25" s="264">
        <v>1</v>
      </c>
      <c r="D25" s="172" t="s">
        <v>124</v>
      </c>
      <c r="E25" s="120"/>
      <c r="F25" s="121">
        <v>0</v>
      </c>
      <c r="G25" s="121">
        <v>10128775</v>
      </c>
      <c r="H25" s="157">
        <f t="shared" si="0"/>
        <v>0.4241421358242682</v>
      </c>
      <c r="J25" s="124" t="s">
        <v>50</v>
      </c>
      <c r="K25" s="125">
        <v>2</v>
      </c>
      <c r="L25" s="126" t="s">
        <v>51</v>
      </c>
      <c r="M25" s="127" t="s">
        <v>33</v>
      </c>
      <c r="N25" s="128">
        <v>41868360</v>
      </c>
      <c r="O25" s="128">
        <v>8377000</v>
      </c>
      <c r="P25" s="175">
        <f t="shared" si="1"/>
        <v>1.3071114776959543</v>
      </c>
    </row>
    <row r="26" spans="2:16" ht="15" customHeight="1">
      <c r="B26" s="261" t="s">
        <v>129</v>
      </c>
      <c r="C26" s="265">
        <v>2</v>
      </c>
      <c r="D26" s="173" t="s">
        <v>130</v>
      </c>
      <c r="E26" s="127"/>
      <c r="F26" s="128">
        <v>0</v>
      </c>
      <c r="G26" s="128">
        <v>10128775</v>
      </c>
      <c r="H26" s="174">
        <f t="shared" si="0"/>
        <v>0.4241421358242682</v>
      </c>
      <c r="J26" s="179" t="s">
        <v>52</v>
      </c>
      <c r="K26" s="268">
        <v>3</v>
      </c>
      <c r="L26" s="177" t="s">
        <v>53</v>
      </c>
      <c r="M26" s="279" t="s">
        <v>33</v>
      </c>
      <c r="N26" s="178">
        <v>35839218</v>
      </c>
      <c r="O26" s="178">
        <v>7761613</v>
      </c>
      <c r="P26" s="155">
        <f t="shared" si="1"/>
        <v>1.2110891056146746</v>
      </c>
    </row>
    <row r="27" spans="2:16" ht="15" customHeight="1">
      <c r="B27" s="262" t="s">
        <v>131</v>
      </c>
      <c r="C27" s="266">
        <v>3</v>
      </c>
      <c r="D27" s="176" t="s">
        <v>132</v>
      </c>
      <c r="E27" s="279"/>
      <c r="F27" s="178">
        <v>0</v>
      </c>
      <c r="G27" s="178">
        <v>10128775</v>
      </c>
      <c r="H27" s="154">
        <f t="shared" si="0"/>
        <v>0.4241421358242682</v>
      </c>
      <c r="J27" s="179" t="s">
        <v>60</v>
      </c>
      <c r="K27" s="268">
        <v>3</v>
      </c>
      <c r="L27" s="177" t="s">
        <v>61</v>
      </c>
      <c r="M27" s="279" t="s">
        <v>33</v>
      </c>
      <c r="N27" s="178">
        <v>6029142</v>
      </c>
      <c r="O27" s="178">
        <v>615387</v>
      </c>
      <c r="P27" s="155">
        <f t="shared" si="1"/>
        <v>0.09602237208127971</v>
      </c>
    </row>
    <row r="28" spans="2:16" ht="15" customHeight="1">
      <c r="B28" s="262" t="s">
        <v>139</v>
      </c>
      <c r="C28" s="266">
        <v>4</v>
      </c>
      <c r="D28" s="176" t="s">
        <v>140</v>
      </c>
      <c r="E28" s="279" t="s">
        <v>33</v>
      </c>
      <c r="F28" s="178">
        <v>39347360</v>
      </c>
      <c r="G28" s="178">
        <v>10128775</v>
      </c>
      <c r="H28" s="154">
        <f t="shared" si="0"/>
        <v>0.4241421358242682</v>
      </c>
      <c r="J28" s="179" t="s">
        <v>900</v>
      </c>
      <c r="K28" s="268">
        <v>4</v>
      </c>
      <c r="L28" s="177" t="s">
        <v>901</v>
      </c>
      <c r="M28" s="279" t="s">
        <v>33</v>
      </c>
      <c r="N28" s="178">
        <v>7100</v>
      </c>
      <c r="O28" s="178">
        <v>1469</v>
      </c>
      <c r="P28" s="155">
        <f t="shared" si="1"/>
        <v>0.00022921651674052246</v>
      </c>
    </row>
    <row r="29" spans="2:16" ht="15" customHeight="1">
      <c r="B29" s="260" t="s">
        <v>143</v>
      </c>
      <c r="C29" s="264">
        <v>1</v>
      </c>
      <c r="D29" s="172" t="s">
        <v>144</v>
      </c>
      <c r="E29" s="120" t="s">
        <v>16</v>
      </c>
      <c r="F29" s="121">
        <v>512</v>
      </c>
      <c r="G29" s="121">
        <v>237635</v>
      </c>
      <c r="H29" s="157">
        <f t="shared" si="0"/>
        <v>0.009950958180688184</v>
      </c>
      <c r="J29" s="124" t="s">
        <v>66</v>
      </c>
      <c r="K29" s="125">
        <v>2</v>
      </c>
      <c r="L29" s="126" t="s">
        <v>67</v>
      </c>
      <c r="M29" s="127" t="s">
        <v>16</v>
      </c>
      <c r="N29" s="128">
        <v>525</v>
      </c>
      <c r="O29" s="128">
        <v>95060</v>
      </c>
      <c r="P29" s="175">
        <f t="shared" si="1"/>
        <v>0.014832758394386702</v>
      </c>
    </row>
    <row r="30" spans="2:16" ht="15" customHeight="1">
      <c r="B30" s="261" t="s">
        <v>147</v>
      </c>
      <c r="C30" s="265">
        <v>2</v>
      </c>
      <c r="D30" s="173" t="s">
        <v>148</v>
      </c>
      <c r="E30" s="127" t="s">
        <v>16</v>
      </c>
      <c r="F30" s="128">
        <v>372</v>
      </c>
      <c r="G30" s="128">
        <v>214499</v>
      </c>
      <c r="H30" s="174">
        <f t="shared" si="0"/>
        <v>0.008982138905461885</v>
      </c>
      <c r="J30" s="124" t="s">
        <v>70</v>
      </c>
      <c r="K30" s="125">
        <v>2</v>
      </c>
      <c r="L30" s="126" t="s">
        <v>71</v>
      </c>
      <c r="M30" s="127" t="s">
        <v>16</v>
      </c>
      <c r="N30" s="128">
        <v>7443</v>
      </c>
      <c r="O30" s="128">
        <v>233070</v>
      </c>
      <c r="P30" s="175">
        <f t="shared" si="1"/>
        <v>0.0363672522509963</v>
      </c>
    </row>
    <row r="31" spans="2:16" ht="15" customHeight="1">
      <c r="B31" s="261" t="s">
        <v>149</v>
      </c>
      <c r="C31" s="265">
        <v>2</v>
      </c>
      <c r="D31" s="173" t="s">
        <v>150</v>
      </c>
      <c r="E31" s="127" t="s">
        <v>16</v>
      </c>
      <c r="F31" s="128">
        <v>140</v>
      </c>
      <c r="G31" s="128">
        <v>23136</v>
      </c>
      <c r="H31" s="174">
        <f t="shared" si="0"/>
        <v>0.0009688192752263003</v>
      </c>
      <c r="J31" s="179" t="s">
        <v>72</v>
      </c>
      <c r="K31" s="268">
        <v>3</v>
      </c>
      <c r="L31" s="177" t="s">
        <v>935</v>
      </c>
      <c r="M31" s="279" t="s">
        <v>16</v>
      </c>
      <c r="N31" s="178">
        <v>100</v>
      </c>
      <c r="O31" s="178">
        <v>4266</v>
      </c>
      <c r="P31" s="155">
        <f t="shared" si="1"/>
        <v>0.000665648509472477</v>
      </c>
    </row>
    <row r="32" spans="2:16" ht="15" customHeight="1">
      <c r="B32" s="260" t="s">
        <v>151</v>
      </c>
      <c r="C32" s="264">
        <v>1</v>
      </c>
      <c r="D32" s="172" t="s">
        <v>152</v>
      </c>
      <c r="E32" s="120"/>
      <c r="F32" s="121">
        <v>0</v>
      </c>
      <c r="G32" s="121">
        <v>29503809</v>
      </c>
      <c r="H32" s="157">
        <f t="shared" si="0"/>
        <v>1.235471077619087</v>
      </c>
      <c r="J32" s="124" t="s">
        <v>74</v>
      </c>
      <c r="K32" s="125">
        <v>2</v>
      </c>
      <c r="L32" s="126" t="s">
        <v>75</v>
      </c>
      <c r="M32" s="127"/>
      <c r="N32" s="128">
        <v>0</v>
      </c>
      <c r="O32" s="128">
        <v>116929</v>
      </c>
      <c r="P32" s="175">
        <f t="shared" si="1"/>
        <v>0.01824510421099561</v>
      </c>
    </row>
    <row r="33" spans="2:16" ht="15" customHeight="1">
      <c r="B33" s="261" t="s">
        <v>153</v>
      </c>
      <c r="C33" s="265">
        <v>2</v>
      </c>
      <c r="D33" s="173" t="s">
        <v>154</v>
      </c>
      <c r="E33" s="127"/>
      <c r="F33" s="128">
        <v>0</v>
      </c>
      <c r="G33" s="128">
        <v>549201</v>
      </c>
      <c r="H33" s="174">
        <f t="shared" si="0"/>
        <v>0.02299777467036477</v>
      </c>
      <c r="J33" s="117" t="s">
        <v>85</v>
      </c>
      <c r="K33" s="118">
        <v>1</v>
      </c>
      <c r="L33" s="119" t="s">
        <v>86</v>
      </c>
      <c r="M33" s="120"/>
      <c r="N33" s="121">
        <v>0</v>
      </c>
      <c r="O33" s="121">
        <v>4202288</v>
      </c>
      <c r="P33" s="158">
        <f t="shared" si="1"/>
        <v>0.6557071597688882</v>
      </c>
    </row>
    <row r="34" spans="2:16" ht="15" customHeight="1">
      <c r="B34" s="262" t="s">
        <v>155</v>
      </c>
      <c r="C34" s="266">
        <v>3</v>
      </c>
      <c r="D34" s="176" t="s">
        <v>156</v>
      </c>
      <c r="E34" s="279"/>
      <c r="F34" s="178">
        <v>0</v>
      </c>
      <c r="G34" s="178">
        <v>248586</v>
      </c>
      <c r="H34" s="154">
        <f t="shared" si="0"/>
        <v>0.010409530962629887</v>
      </c>
      <c r="J34" s="124" t="s">
        <v>91</v>
      </c>
      <c r="K34" s="125">
        <v>2</v>
      </c>
      <c r="L34" s="126" t="s">
        <v>92</v>
      </c>
      <c r="M34" s="127" t="s">
        <v>16</v>
      </c>
      <c r="N34" s="128">
        <v>10</v>
      </c>
      <c r="O34" s="128">
        <v>1980</v>
      </c>
      <c r="P34" s="175">
        <f t="shared" si="1"/>
        <v>0.00030895078498722567</v>
      </c>
    </row>
    <row r="35" spans="2:16" ht="15" customHeight="1">
      <c r="B35" s="262" t="s">
        <v>163</v>
      </c>
      <c r="C35" s="266">
        <v>3</v>
      </c>
      <c r="D35" s="176" t="s">
        <v>164</v>
      </c>
      <c r="E35" s="279" t="s">
        <v>16</v>
      </c>
      <c r="F35" s="178">
        <v>4537</v>
      </c>
      <c r="G35" s="178">
        <v>300615</v>
      </c>
      <c r="H35" s="154">
        <f t="shared" si="0"/>
        <v>0.012588243707734884</v>
      </c>
      <c r="J35" s="179" t="s">
        <v>976</v>
      </c>
      <c r="K35" s="268">
        <v>3</v>
      </c>
      <c r="L35" s="177" t="s">
        <v>94</v>
      </c>
      <c r="M35" s="279" t="s">
        <v>16</v>
      </c>
      <c r="N35" s="178">
        <v>10</v>
      </c>
      <c r="O35" s="178">
        <v>1980</v>
      </c>
      <c r="P35" s="155">
        <f t="shared" si="1"/>
        <v>0.00030895078498722567</v>
      </c>
    </row>
    <row r="36" spans="2:16" ht="15" customHeight="1">
      <c r="B36" s="262" t="s">
        <v>165</v>
      </c>
      <c r="C36" s="266">
        <v>4</v>
      </c>
      <c r="D36" s="176" t="s">
        <v>166</v>
      </c>
      <c r="E36" s="279" t="s">
        <v>16</v>
      </c>
      <c r="F36" s="178">
        <v>2</v>
      </c>
      <c r="G36" s="178">
        <v>2403</v>
      </c>
      <c r="H36" s="154">
        <f t="shared" si="0"/>
        <v>0.00010062554972202625</v>
      </c>
      <c r="J36" s="179" t="s">
        <v>979</v>
      </c>
      <c r="K36" s="268">
        <v>4</v>
      </c>
      <c r="L36" s="177" t="s">
        <v>980</v>
      </c>
      <c r="M36" s="279" t="s">
        <v>16</v>
      </c>
      <c r="N36" s="178">
        <v>10</v>
      </c>
      <c r="O36" s="178">
        <v>1980</v>
      </c>
      <c r="P36" s="155">
        <f t="shared" si="1"/>
        <v>0.00030895078498722567</v>
      </c>
    </row>
    <row r="37" spans="2:16" ht="15" customHeight="1">
      <c r="B37" s="261" t="s">
        <v>191</v>
      </c>
      <c r="C37" s="265">
        <v>2</v>
      </c>
      <c r="D37" s="173" t="s">
        <v>192</v>
      </c>
      <c r="E37" s="127" t="s">
        <v>16</v>
      </c>
      <c r="F37" s="128">
        <v>16572</v>
      </c>
      <c r="G37" s="128">
        <v>4277008</v>
      </c>
      <c r="H37" s="174">
        <f t="shared" si="0"/>
        <v>0.1790995760156072</v>
      </c>
      <c r="J37" s="124" t="s">
        <v>95</v>
      </c>
      <c r="K37" s="125">
        <v>2</v>
      </c>
      <c r="L37" s="126" t="s">
        <v>96</v>
      </c>
      <c r="M37" s="127"/>
      <c r="N37" s="128">
        <v>0</v>
      </c>
      <c r="O37" s="128">
        <v>1269749</v>
      </c>
      <c r="P37" s="175">
        <f t="shared" si="1"/>
        <v>0.19812623751855798</v>
      </c>
    </row>
    <row r="38" spans="2:16" ht="15" customHeight="1">
      <c r="B38" s="262" t="s">
        <v>193</v>
      </c>
      <c r="C38" s="266">
        <v>3</v>
      </c>
      <c r="D38" s="176" t="s">
        <v>194</v>
      </c>
      <c r="E38" s="279" t="s">
        <v>16</v>
      </c>
      <c r="F38" s="178">
        <v>5</v>
      </c>
      <c r="G38" s="178">
        <v>10467</v>
      </c>
      <c r="H38" s="154">
        <f t="shared" si="0"/>
        <v>0.00043830529710380727</v>
      </c>
      <c r="J38" s="179" t="s">
        <v>97</v>
      </c>
      <c r="K38" s="268">
        <v>3</v>
      </c>
      <c r="L38" s="177" t="s">
        <v>98</v>
      </c>
      <c r="M38" s="279"/>
      <c r="N38" s="178">
        <v>0</v>
      </c>
      <c r="O38" s="178">
        <v>1269749</v>
      </c>
      <c r="P38" s="155">
        <f t="shared" si="1"/>
        <v>0.19812623751855798</v>
      </c>
    </row>
    <row r="39" spans="2:16" ht="15" customHeight="1">
      <c r="B39" s="261" t="s">
        <v>197</v>
      </c>
      <c r="C39" s="265">
        <v>2</v>
      </c>
      <c r="D39" s="173" t="s">
        <v>198</v>
      </c>
      <c r="E39" s="127" t="s">
        <v>16</v>
      </c>
      <c r="F39" s="128">
        <v>1457</v>
      </c>
      <c r="G39" s="128">
        <v>22411</v>
      </c>
      <c r="H39" s="174">
        <f t="shared" si="0"/>
        <v>0.0009384599229381317</v>
      </c>
      <c r="J39" s="179" t="s">
        <v>99</v>
      </c>
      <c r="K39" s="268">
        <v>4</v>
      </c>
      <c r="L39" s="177" t="s">
        <v>987</v>
      </c>
      <c r="M39" s="279" t="s">
        <v>988</v>
      </c>
      <c r="N39" s="178">
        <v>3047</v>
      </c>
      <c r="O39" s="178">
        <v>102899</v>
      </c>
      <c r="P39" s="155">
        <f t="shared" si="1"/>
        <v>0.01605592263858613</v>
      </c>
    </row>
    <row r="40" spans="2:16" ht="15" customHeight="1">
      <c r="B40" s="261" t="s">
        <v>207</v>
      </c>
      <c r="C40" s="265">
        <v>2</v>
      </c>
      <c r="D40" s="173" t="s">
        <v>208</v>
      </c>
      <c r="E40" s="127" t="s">
        <v>16</v>
      </c>
      <c r="F40" s="128">
        <v>16791</v>
      </c>
      <c r="G40" s="128">
        <v>6446004</v>
      </c>
      <c r="H40" s="174">
        <f t="shared" si="0"/>
        <v>0.2699262155681981</v>
      </c>
      <c r="J40" s="179" t="s">
        <v>997</v>
      </c>
      <c r="K40" s="268">
        <v>5</v>
      </c>
      <c r="L40" s="177" t="s">
        <v>998</v>
      </c>
      <c r="M40" s="279" t="s">
        <v>988</v>
      </c>
      <c r="N40" s="178">
        <v>2762</v>
      </c>
      <c r="O40" s="178">
        <v>90502</v>
      </c>
      <c r="P40" s="155">
        <f t="shared" si="1"/>
        <v>0.01412154744591611</v>
      </c>
    </row>
    <row r="41" spans="2:16" ht="15" customHeight="1">
      <c r="B41" s="262" t="s">
        <v>211</v>
      </c>
      <c r="C41" s="266">
        <v>3</v>
      </c>
      <c r="D41" s="176" t="s">
        <v>212</v>
      </c>
      <c r="E41" s="279" t="s">
        <v>16</v>
      </c>
      <c r="F41" s="178">
        <v>953</v>
      </c>
      <c r="G41" s="178">
        <v>73286</v>
      </c>
      <c r="H41" s="154">
        <f t="shared" si="0"/>
        <v>0.0030688489541940978</v>
      </c>
      <c r="J41" s="179" t="s">
        <v>999</v>
      </c>
      <c r="K41" s="268">
        <v>4</v>
      </c>
      <c r="L41" s="177" t="s">
        <v>1000</v>
      </c>
      <c r="M41" s="279" t="s">
        <v>988</v>
      </c>
      <c r="N41" s="178">
        <v>3121</v>
      </c>
      <c r="O41" s="178">
        <v>88460</v>
      </c>
      <c r="P41" s="155">
        <f t="shared" si="1"/>
        <v>0.013802922444429284</v>
      </c>
    </row>
    <row r="42" spans="2:16" ht="15" customHeight="1">
      <c r="B42" s="262" t="s">
        <v>213</v>
      </c>
      <c r="C42" s="266">
        <v>4</v>
      </c>
      <c r="D42" s="176" t="s">
        <v>214</v>
      </c>
      <c r="E42" s="279" t="s">
        <v>16</v>
      </c>
      <c r="F42" s="178">
        <v>896</v>
      </c>
      <c r="G42" s="178">
        <v>53760</v>
      </c>
      <c r="H42" s="154">
        <f t="shared" si="0"/>
        <v>0.00225119831587854</v>
      </c>
      <c r="J42" s="179" t="s">
        <v>1001</v>
      </c>
      <c r="K42" s="268">
        <v>4</v>
      </c>
      <c r="L42" s="177" t="s">
        <v>100</v>
      </c>
      <c r="M42" s="279"/>
      <c r="N42" s="178">
        <v>0</v>
      </c>
      <c r="O42" s="178">
        <v>939621</v>
      </c>
      <c r="P42" s="155">
        <f t="shared" si="1"/>
        <v>0.14661446744468784</v>
      </c>
    </row>
    <row r="43" spans="2:16" ht="15" customHeight="1">
      <c r="B43" s="262" t="s">
        <v>215</v>
      </c>
      <c r="C43" s="266">
        <v>4</v>
      </c>
      <c r="D43" s="176" t="s">
        <v>216</v>
      </c>
      <c r="E43" s="279" t="s">
        <v>16</v>
      </c>
      <c r="F43" s="178">
        <v>57</v>
      </c>
      <c r="G43" s="178">
        <v>19526</v>
      </c>
      <c r="H43" s="154">
        <f t="shared" si="0"/>
        <v>0.0008176506383155574</v>
      </c>
      <c r="J43" s="179" t="s">
        <v>1006</v>
      </c>
      <c r="K43" s="268">
        <v>4</v>
      </c>
      <c r="L43" s="177" t="s">
        <v>1007</v>
      </c>
      <c r="M43" s="279" t="s">
        <v>988</v>
      </c>
      <c r="N43" s="178">
        <v>856</v>
      </c>
      <c r="O43" s="178">
        <v>32199</v>
      </c>
      <c r="P43" s="155">
        <f t="shared" si="1"/>
        <v>0.005024195114042262</v>
      </c>
    </row>
    <row r="44" spans="2:16" ht="15" customHeight="1">
      <c r="B44" s="262" t="s">
        <v>217</v>
      </c>
      <c r="C44" s="266">
        <v>3</v>
      </c>
      <c r="D44" s="176" t="s">
        <v>218</v>
      </c>
      <c r="E44" s="279" t="s">
        <v>16</v>
      </c>
      <c r="F44" s="178">
        <v>48</v>
      </c>
      <c r="G44" s="178">
        <v>4148</v>
      </c>
      <c r="H44" s="154">
        <f t="shared" si="0"/>
        <v>0.00017369737005699744</v>
      </c>
      <c r="J44" s="124" t="s">
        <v>103</v>
      </c>
      <c r="K44" s="125">
        <v>2</v>
      </c>
      <c r="L44" s="126" t="s">
        <v>104</v>
      </c>
      <c r="M44" s="127" t="s">
        <v>16</v>
      </c>
      <c r="N44" s="128">
        <v>4003</v>
      </c>
      <c r="O44" s="128">
        <v>487711</v>
      </c>
      <c r="P44" s="175">
        <f t="shared" si="1"/>
        <v>0.07610035166510344</v>
      </c>
    </row>
    <row r="45" spans="2:16" ht="15" customHeight="1">
      <c r="B45" s="262" t="s">
        <v>219</v>
      </c>
      <c r="C45" s="266">
        <v>3</v>
      </c>
      <c r="D45" s="176" t="s">
        <v>220</v>
      </c>
      <c r="E45" s="279" t="s">
        <v>33</v>
      </c>
      <c r="F45" s="178">
        <v>196100</v>
      </c>
      <c r="G45" s="178">
        <v>66692</v>
      </c>
      <c r="H45" s="154">
        <f t="shared" si="0"/>
        <v>0.0027927254107621203</v>
      </c>
      <c r="J45" s="124" t="s">
        <v>111</v>
      </c>
      <c r="K45" s="125">
        <v>2</v>
      </c>
      <c r="L45" s="126" t="s">
        <v>112</v>
      </c>
      <c r="M45" s="127" t="s">
        <v>16</v>
      </c>
      <c r="N45" s="128">
        <v>338075</v>
      </c>
      <c r="O45" s="128">
        <v>2328476</v>
      </c>
      <c r="P45" s="175">
        <f t="shared" si="1"/>
        <v>0.3633254990019774</v>
      </c>
    </row>
    <row r="46" spans="2:16" ht="15" customHeight="1">
      <c r="B46" s="261" t="s">
        <v>221</v>
      </c>
      <c r="C46" s="265">
        <v>2</v>
      </c>
      <c r="D46" s="173" t="s">
        <v>222</v>
      </c>
      <c r="E46" s="127" t="s">
        <v>16</v>
      </c>
      <c r="F46" s="128">
        <v>60738</v>
      </c>
      <c r="G46" s="128">
        <v>18209185</v>
      </c>
      <c r="H46" s="174">
        <f t="shared" si="0"/>
        <v>0.7625090514419787</v>
      </c>
      <c r="J46" s="179" t="s">
        <v>1035</v>
      </c>
      <c r="K46" s="268">
        <v>3</v>
      </c>
      <c r="L46" s="177" t="s">
        <v>1036</v>
      </c>
      <c r="M46" s="279" t="s">
        <v>16</v>
      </c>
      <c r="N46" s="178">
        <v>338075</v>
      </c>
      <c r="O46" s="178">
        <v>2328476</v>
      </c>
      <c r="P46" s="155">
        <f t="shared" si="1"/>
        <v>0.3633254990019774</v>
      </c>
    </row>
    <row r="47" spans="2:16" ht="15" customHeight="1">
      <c r="B47" s="260" t="s">
        <v>223</v>
      </c>
      <c r="C47" s="264">
        <v>1</v>
      </c>
      <c r="D47" s="172" t="s">
        <v>224</v>
      </c>
      <c r="E47" s="120"/>
      <c r="F47" s="121">
        <v>0</v>
      </c>
      <c r="G47" s="121">
        <v>17926841</v>
      </c>
      <c r="H47" s="157">
        <f t="shared" si="0"/>
        <v>0.7506859052868743</v>
      </c>
      <c r="J47" s="179" t="s">
        <v>1037</v>
      </c>
      <c r="K47" s="268">
        <v>4</v>
      </c>
      <c r="L47" s="177" t="s">
        <v>1038</v>
      </c>
      <c r="M47" s="279" t="s">
        <v>16</v>
      </c>
      <c r="N47" s="178">
        <v>269610</v>
      </c>
      <c r="O47" s="178">
        <v>896908</v>
      </c>
      <c r="P47" s="155">
        <f t="shared" si="1"/>
        <v>0.13994971245521343</v>
      </c>
    </row>
    <row r="48" spans="2:16" ht="15" customHeight="1">
      <c r="B48" s="261" t="s">
        <v>227</v>
      </c>
      <c r="C48" s="265">
        <v>2</v>
      </c>
      <c r="D48" s="173" t="s">
        <v>228</v>
      </c>
      <c r="E48" s="127" t="s">
        <v>16</v>
      </c>
      <c r="F48" s="128">
        <v>66</v>
      </c>
      <c r="G48" s="128">
        <v>47968</v>
      </c>
      <c r="H48" s="174">
        <f t="shared" si="0"/>
        <v>0.002008658497322578</v>
      </c>
      <c r="J48" s="179" t="s">
        <v>1041</v>
      </c>
      <c r="K48" s="268">
        <v>5</v>
      </c>
      <c r="L48" s="177" t="s">
        <v>1042</v>
      </c>
      <c r="M48" s="279" t="s">
        <v>16</v>
      </c>
      <c r="N48" s="178">
        <v>180</v>
      </c>
      <c r="O48" s="178">
        <v>19446</v>
      </c>
      <c r="P48" s="155">
        <f t="shared" si="1"/>
        <v>0.0030342711943745406</v>
      </c>
    </row>
    <row r="49" spans="2:16" ht="15" customHeight="1">
      <c r="B49" s="262" t="s">
        <v>229</v>
      </c>
      <c r="C49" s="266">
        <v>3</v>
      </c>
      <c r="D49" s="176" t="s">
        <v>230</v>
      </c>
      <c r="E49" s="279" t="s">
        <v>16</v>
      </c>
      <c r="F49" s="178">
        <v>1</v>
      </c>
      <c r="G49" s="178">
        <v>7035</v>
      </c>
      <c r="H49" s="154">
        <f t="shared" si="0"/>
        <v>0.0002945904046169183</v>
      </c>
      <c r="J49" s="179" t="s">
        <v>1045</v>
      </c>
      <c r="K49" s="268">
        <v>4</v>
      </c>
      <c r="L49" s="177" t="s">
        <v>1046</v>
      </c>
      <c r="M49" s="279" t="s">
        <v>16</v>
      </c>
      <c r="N49" s="178">
        <v>57629</v>
      </c>
      <c r="O49" s="178">
        <v>1288280</v>
      </c>
      <c r="P49" s="155">
        <f t="shared" si="1"/>
        <v>0.2010177360016884</v>
      </c>
    </row>
    <row r="50" spans="2:16" ht="15" customHeight="1">
      <c r="B50" s="262" t="s">
        <v>231</v>
      </c>
      <c r="C50" s="266">
        <v>3</v>
      </c>
      <c r="D50" s="176" t="s">
        <v>232</v>
      </c>
      <c r="E50" s="279" t="s">
        <v>33</v>
      </c>
      <c r="F50" s="178">
        <v>58841</v>
      </c>
      <c r="G50" s="178">
        <v>35834</v>
      </c>
      <c r="H50" s="154">
        <f t="shared" si="0"/>
        <v>0.0015005476274403198</v>
      </c>
      <c r="J50" s="179" t="s">
        <v>1047</v>
      </c>
      <c r="K50" s="268">
        <v>4</v>
      </c>
      <c r="L50" s="177" t="s">
        <v>1048</v>
      </c>
      <c r="M50" s="279" t="s">
        <v>16</v>
      </c>
      <c r="N50" s="178">
        <v>5542</v>
      </c>
      <c r="O50" s="178">
        <v>35956</v>
      </c>
      <c r="P50" s="155">
        <f t="shared" si="1"/>
        <v>0.005610421426768023</v>
      </c>
    </row>
    <row r="51" spans="2:16" ht="15" customHeight="1">
      <c r="B51" s="262" t="s">
        <v>233</v>
      </c>
      <c r="C51" s="266">
        <v>4</v>
      </c>
      <c r="D51" s="176" t="s">
        <v>234</v>
      </c>
      <c r="E51" s="279" t="s">
        <v>33</v>
      </c>
      <c r="F51" s="178">
        <v>58841</v>
      </c>
      <c r="G51" s="178">
        <v>35834</v>
      </c>
      <c r="H51" s="154">
        <f t="shared" si="0"/>
        <v>0.0015005476274403198</v>
      </c>
      <c r="J51" s="179" t="s">
        <v>1049</v>
      </c>
      <c r="K51" s="268">
        <v>4</v>
      </c>
      <c r="L51" s="177" t="s">
        <v>1050</v>
      </c>
      <c r="M51" s="279" t="s">
        <v>16</v>
      </c>
      <c r="N51" s="178">
        <v>53</v>
      </c>
      <c r="O51" s="178">
        <v>2770</v>
      </c>
      <c r="P51" s="155">
        <f t="shared" si="1"/>
        <v>0.00043221902748212884</v>
      </c>
    </row>
    <row r="52" spans="2:16" ht="15" customHeight="1">
      <c r="B52" s="262" t="s">
        <v>237</v>
      </c>
      <c r="C52" s="266">
        <v>3</v>
      </c>
      <c r="D52" s="176" t="s">
        <v>238</v>
      </c>
      <c r="E52" s="279" t="s">
        <v>33</v>
      </c>
      <c r="F52" s="178">
        <v>90</v>
      </c>
      <c r="G52" s="178">
        <v>535</v>
      </c>
      <c r="H52" s="154">
        <f t="shared" si="0"/>
        <v>2.2403108240234726E-05</v>
      </c>
      <c r="J52" s="124" t="s">
        <v>115</v>
      </c>
      <c r="K52" s="125">
        <v>2</v>
      </c>
      <c r="L52" s="126" t="s">
        <v>116</v>
      </c>
      <c r="M52" s="127" t="s">
        <v>16</v>
      </c>
      <c r="N52" s="128">
        <v>3069</v>
      </c>
      <c r="O52" s="128">
        <v>45478</v>
      </c>
      <c r="P52" s="175">
        <f t="shared" si="1"/>
        <v>0.00709619383820659</v>
      </c>
    </row>
    <row r="53" spans="2:16" ht="15" customHeight="1">
      <c r="B53" s="261" t="s">
        <v>252</v>
      </c>
      <c r="C53" s="265">
        <v>2</v>
      </c>
      <c r="D53" s="173" t="s">
        <v>253</v>
      </c>
      <c r="E53" s="127" t="s">
        <v>16</v>
      </c>
      <c r="F53" s="128">
        <v>165</v>
      </c>
      <c r="G53" s="128">
        <v>225767</v>
      </c>
      <c r="H53" s="174">
        <f t="shared" si="0"/>
        <v>0.009453986052473034</v>
      </c>
      <c r="J53" s="179" t="s">
        <v>1054</v>
      </c>
      <c r="K53" s="268">
        <v>3</v>
      </c>
      <c r="L53" s="177" t="s">
        <v>1055</v>
      </c>
      <c r="M53" s="279" t="s">
        <v>16</v>
      </c>
      <c r="N53" s="178">
        <v>3029</v>
      </c>
      <c r="O53" s="178">
        <v>43616</v>
      </c>
      <c r="P53" s="155">
        <f t="shared" si="1"/>
        <v>0.006805655271718602</v>
      </c>
    </row>
    <row r="54" spans="2:16" ht="15" customHeight="1">
      <c r="B54" s="262" t="s">
        <v>254</v>
      </c>
      <c r="C54" s="266">
        <v>3</v>
      </c>
      <c r="D54" s="176" t="s">
        <v>255</v>
      </c>
      <c r="E54" s="279" t="s">
        <v>16</v>
      </c>
      <c r="F54" s="178">
        <v>158</v>
      </c>
      <c r="G54" s="178">
        <v>221050</v>
      </c>
      <c r="H54" s="154">
        <f t="shared" si="0"/>
        <v>0.00925646182524091</v>
      </c>
      <c r="J54" s="179" t="s">
        <v>1056</v>
      </c>
      <c r="K54" s="268">
        <v>3</v>
      </c>
      <c r="L54" s="177" t="s">
        <v>1057</v>
      </c>
      <c r="M54" s="279" t="s">
        <v>16</v>
      </c>
      <c r="N54" s="178">
        <v>40</v>
      </c>
      <c r="O54" s="178">
        <v>1862</v>
      </c>
      <c r="P54" s="155">
        <f t="shared" si="1"/>
        <v>0.00029053856648798696</v>
      </c>
    </row>
    <row r="55" spans="2:16" ht="15" customHeight="1">
      <c r="B55" s="262" t="s">
        <v>267</v>
      </c>
      <c r="C55" s="266">
        <v>4</v>
      </c>
      <c r="D55" s="176" t="s">
        <v>268</v>
      </c>
      <c r="E55" s="279" t="s">
        <v>16</v>
      </c>
      <c r="F55" s="178">
        <v>0</v>
      </c>
      <c r="G55" s="178">
        <v>442</v>
      </c>
      <c r="H55" s="154">
        <f t="shared" si="0"/>
        <v>1.8508736153614483E-05</v>
      </c>
      <c r="J55" s="179" t="s">
        <v>1066</v>
      </c>
      <c r="K55" s="268">
        <v>4</v>
      </c>
      <c r="L55" s="177" t="s">
        <v>1067</v>
      </c>
      <c r="M55" s="279" t="s">
        <v>16</v>
      </c>
      <c r="N55" s="178">
        <v>40</v>
      </c>
      <c r="O55" s="178">
        <v>1862</v>
      </c>
      <c r="P55" s="155">
        <f t="shared" si="1"/>
        <v>0.00029053856648798696</v>
      </c>
    </row>
    <row r="56" spans="2:16" ht="15" customHeight="1">
      <c r="B56" s="262" t="s">
        <v>271</v>
      </c>
      <c r="C56" s="266">
        <v>3</v>
      </c>
      <c r="D56" s="176" t="s">
        <v>272</v>
      </c>
      <c r="E56" s="279" t="s">
        <v>33</v>
      </c>
      <c r="F56" s="178">
        <v>1926</v>
      </c>
      <c r="G56" s="178">
        <v>383</v>
      </c>
      <c r="H56" s="154">
        <f t="shared" si="0"/>
        <v>1.6038113001887664E-05</v>
      </c>
      <c r="J56" s="124" t="s">
        <v>119</v>
      </c>
      <c r="K56" s="125">
        <v>2</v>
      </c>
      <c r="L56" s="126" t="s">
        <v>120</v>
      </c>
      <c r="M56" s="127"/>
      <c r="N56" s="128">
        <v>0</v>
      </c>
      <c r="O56" s="128">
        <v>68894</v>
      </c>
      <c r="P56" s="175">
        <f t="shared" si="1"/>
        <v>0.010749926960055518</v>
      </c>
    </row>
    <row r="57" spans="2:16" ht="15" customHeight="1">
      <c r="B57" s="261" t="s">
        <v>273</v>
      </c>
      <c r="C57" s="265">
        <v>2</v>
      </c>
      <c r="D57" s="173" t="s">
        <v>274</v>
      </c>
      <c r="E57" s="127"/>
      <c r="F57" s="128">
        <v>0</v>
      </c>
      <c r="G57" s="128">
        <v>317410</v>
      </c>
      <c r="H57" s="174">
        <f t="shared" si="0"/>
        <v>0.013291533806603558</v>
      </c>
      <c r="J57" s="179" t="s">
        <v>121</v>
      </c>
      <c r="K57" s="268">
        <v>3</v>
      </c>
      <c r="L57" s="177" t="s">
        <v>1078</v>
      </c>
      <c r="M57" s="279" t="s">
        <v>16</v>
      </c>
      <c r="N57" s="178">
        <v>25</v>
      </c>
      <c r="O57" s="178">
        <v>1747</v>
      </c>
      <c r="P57" s="155">
        <f t="shared" si="1"/>
        <v>0.0002725944552387289</v>
      </c>
    </row>
    <row r="58" spans="2:16" ht="15" customHeight="1">
      <c r="B58" s="262" t="s">
        <v>275</v>
      </c>
      <c r="C58" s="266">
        <v>3</v>
      </c>
      <c r="D58" s="176" t="s">
        <v>276</v>
      </c>
      <c r="E58" s="279" t="s">
        <v>16</v>
      </c>
      <c r="F58" s="178">
        <v>591</v>
      </c>
      <c r="G58" s="178">
        <v>36999</v>
      </c>
      <c r="H58" s="154">
        <f t="shared" si="0"/>
        <v>0.0015493319659447562</v>
      </c>
      <c r="J58" s="179" t="s">
        <v>1081</v>
      </c>
      <c r="K58" s="268">
        <v>3</v>
      </c>
      <c r="L58" s="177" t="s">
        <v>1082</v>
      </c>
      <c r="M58" s="279"/>
      <c r="N58" s="178">
        <v>0</v>
      </c>
      <c r="O58" s="178">
        <v>67147</v>
      </c>
      <c r="P58" s="155">
        <f t="shared" si="1"/>
        <v>0.010477332504816788</v>
      </c>
    </row>
    <row r="59" spans="2:16" ht="15" customHeight="1">
      <c r="B59" s="262" t="s">
        <v>281</v>
      </c>
      <c r="C59" s="266">
        <v>4</v>
      </c>
      <c r="D59" s="176" t="s">
        <v>282</v>
      </c>
      <c r="E59" s="279" t="s">
        <v>16</v>
      </c>
      <c r="F59" s="178">
        <v>591</v>
      </c>
      <c r="G59" s="178">
        <v>36999</v>
      </c>
      <c r="H59" s="154">
        <f t="shared" si="0"/>
        <v>0.0015493319659447562</v>
      </c>
      <c r="J59" s="117" t="s">
        <v>123</v>
      </c>
      <c r="K59" s="118">
        <v>1</v>
      </c>
      <c r="L59" s="119" t="s">
        <v>124</v>
      </c>
      <c r="M59" s="120"/>
      <c r="N59" s="121">
        <v>0</v>
      </c>
      <c r="O59" s="121">
        <v>1333938</v>
      </c>
      <c r="P59" s="158">
        <f t="shared" si="1"/>
        <v>0.20814201627489384</v>
      </c>
    </row>
    <row r="60" spans="2:16" ht="15" customHeight="1">
      <c r="B60" s="262" t="s">
        <v>285</v>
      </c>
      <c r="C60" s="266">
        <v>3</v>
      </c>
      <c r="D60" s="176" t="s">
        <v>286</v>
      </c>
      <c r="E60" s="279"/>
      <c r="F60" s="178">
        <v>0</v>
      </c>
      <c r="G60" s="178">
        <v>125959</v>
      </c>
      <c r="H60" s="154">
        <f t="shared" si="0"/>
        <v>0.005274529179124721</v>
      </c>
      <c r="J60" s="124" t="s">
        <v>125</v>
      </c>
      <c r="K60" s="125">
        <v>2</v>
      </c>
      <c r="L60" s="126" t="s">
        <v>1087</v>
      </c>
      <c r="M60" s="127" t="s">
        <v>16</v>
      </c>
      <c r="N60" s="128">
        <v>45781</v>
      </c>
      <c r="O60" s="128">
        <v>1302875</v>
      </c>
      <c r="P60" s="175">
        <f t="shared" si="1"/>
        <v>0.20329507777284422</v>
      </c>
    </row>
    <row r="61" spans="2:16" ht="15" customHeight="1">
      <c r="B61" s="262" t="s">
        <v>287</v>
      </c>
      <c r="C61" s="266">
        <v>4</v>
      </c>
      <c r="D61" s="176" t="s">
        <v>288</v>
      </c>
      <c r="E61" s="279" t="s">
        <v>245</v>
      </c>
      <c r="F61" s="178">
        <v>303285</v>
      </c>
      <c r="G61" s="178">
        <v>125959</v>
      </c>
      <c r="H61" s="154">
        <f t="shared" si="0"/>
        <v>0.005274529179124721</v>
      </c>
      <c r="J61" s="124" t="s">
        <v>129</v>
      </c>
      <c r="K61" s="125">
        <v>2</v>
      </c>
      <c r="L61" s="126" t="s">
        <v>130</v>
      </c>
      <c r="M61" s="127"/>
      <c r="N61" s="128">
        <v>0</v>
      </c>
      <c r="O61" s="128">
        <v>31063</v>
      </c>
      <c r="P61" s="175">
        <f t="shared" si="1"/>
        <v>0.004846938502049591</v>
      </c>
    </row>
    <row r="62" spans="2:16" ht="15" customHeight="1">
      <c r="B62" s="262" t="s">
        <v>297</v>
      </c>
      <c r="C62" s="266">
        <v>3</v>
      </c>
      <c r="D62" s="176" t="s">
        <v>298</v>
      </c>
      <c r="E62" s="279"/>
      <c r="F62" s="178">
        <v>0</v>
      </c>
      <c r="G62" s="178">
        <v>154452</v>
      </c>
      <c r="H62" s="154">
        <f t="shared" si="0"/>
        <v>0.006467672661534082</v>
      </c>
      <c r="J62" s="179" t="s">
        <v>1100</v>
      </c>
      <c r="K62" s="268">
        <v>3</v>
      </c>
      <c r="L62" s="177" t="s">
        <v>132</v>
      </c>
      <c r="M62" s="279"/>
      <c r="N62" s="178">
        <v>0</v>
      </c>
      <c r="O62" s="178">
        <v>31063</v>
      </c>
      <c r="P62" s="155">
        <f t="shared" si="1"/>
        <v>0.004846938502049591</v>
      </c>
    </row>
    <row r="63" spans="2:16" ht="15" customHeight="1">
      <c r="B63" s="262" t="s">
        <v>311</v>
      </c>
      <c r="C63" s="266">
        <v>4</v>
      </c>
      <c r="D63" s="176" t="s">
        <v>312</v>
      </c>
      <c r="E63" s="279" t="s">
        <v>16</v>
      </c>
      <c r="F63" s="178">
        <v>369</v>
      </c>
      <c r="G63" s="178">
        <v>154452</v>
      </c>
      <c r="H63" s="154">
        <f t="shared" si="0"/>
        <v>0.006467672661534082</v>
      </c>
      <c r="J63" s="179" t="s">
        <v>1108</v>
      </c>
      <c r="K63" s="268">
        <v>4</v>
      </c>
      <c r="L63" s="177" t="s">
        <v>1109</v>
      </c>
      <c r="M63" s="279" t="s">
        <v>16</v>
      </c>
      <c r="N63" s="178">
        <v>324</v>
      </c>
      <c r="O63" s="178">
        <v>19089</v>
      </c>
      <c r="P63" s="155">
        <f t="shared" si="1"/>
        <v>0.002978566431626844</v>
      </c>
    </row>
    <row r="64" spans="2:16" ht="15" customHeight="1">
      <c r="B64" s="261" t="s">
        <v>317</v>
      </c>
      <c r="C64" s="265">
        <v>2</v>
      </c>
      <c r="D64" s="173" t="s">
        <v>318</v>
      </c>
      <c r="E64" s="127"/>
      <c r="F64" s="128">
        <v>0</v>
      </c>
      <c r="G64" s="128">
        <v>3207342</v>
      </c>
      <c r="H64" s="174">
        <f t="shared" si="0"/>
        <v>0.13430734577467462</v>
      </c>
      <c r="J64" s="117" t="s">
        <v>151</v>
      </c>
      <c r="K64" s="118">
        <v>1</v>
      </c>
      <c r="L64" s="119" t="s">
        <v>152</v>
      </c>
      <c r="M64" s="120"/>
      <c r="N64" s="121">
        <v>0</v>
      </c>
      <c r="O64" s="121">
        <v>10336335</v>
      </c>
      <c r="P64" s="158">
        <f t="shared" si="1"/>
        <v>1.6128377839095633</v>
      </c>
    </row>
    <row r="65" spans="2:16" ht="15" customHeight="1">
      <c r="B65" s="261" t="s">
        <v>348</v>
      </c>
      <c r="C65" s="265">
        <v>2</v>
      </c>
      <c r="D65" s="173" t="s">
        <v>349</v>
      </c>
      <c r="E65" s="127" t="s">
        <v>16</v>
      </c>
      <c r="F65" s="128">
        <v>253564</v>
      </c>
      <c r="G65" s="128">
        <v>12972177</v>
      </c>
      <c r="H65" s="174">
        <f t="shared" si="0"/>
        <v>0.5432095054999689</v>
      </c>
      <c r="J65" s="124" t="s">
        <v>153</v>
      </c>
      <c r="K65" s="125">
        <v>2</v>
      </c>
      <c r="L65" s="126" t="s">
        <v>154</v>
      </c>
      <c r="M65" s="127"/>
      <c r="N65" s="128">
        <v>0</v>
      </c>
      <c r="O65" s="128">
        <v>5564718</v>
      </c>
      <c r="P65" s="175">
        <f t="shared" si="1"/>
        <v>0.8682949466325982</v>
      </c>
    </row>
    <row r="66" spans="2:16" ht="15" customHeight="1">
      <c r="B66" s="345" t="s">
        <v>354</v>
      </c>
      <c r="C66" s="346">
        <v>3</v>
      </c>
      <c r="D66" s="347" t="s">
        <v>355</v>
      </c>
      <c r="E66" s="131" t="s">
        <v>16</v>
      </c>
      <c r="F66" s="132">
        <v>4335</v>
      </c>
      <c r="G66" s="132">
        <v>87099</v>
      </c>
      <c r="H66" s="154">
        <f t="shared" si="0"/>
        <v>0.0036472678964788864</v>
      </c>
      <c r="J66" s="179" t="s">
        <v>155</v>
      </c>
      <c r="K66" s="268">
        <v>3</v>
      </c>
      <c r="L66" s="177" t="s">
        <v>156</v>
      </c>
      <c r="M66" s="279"/>
      <c r="N66" s="178">
        <v>0</v>
      </c>
      <c r="O66" s="178">
        <v>3473399</v>
      </c>
      <c r="P66" s="155">
        <f t="shared" si="1"/>
        <v>0.5419744179918408</v>
      </c>
    </row>
    <row r="67" spans="2:16" ht="15" customHeight="1">
      <c r="B67" s="262" t="s">
        <v>358</v>
      </c>
      <c r="C67" s="266">
        <v>3</v>
      </c>
      <c r="D67" s="176" t="s">
        <v>359</v>
      </c>
      <c r="E67" s="279" t="s">
        <v>16</v>
      </c>
      <c r="F67" s="178">
        <v>95726</v>
      </c>
      <c r="G67" s="178">
        <v>5921592</v>
      </c>
      <c r="H67" s="154">
        <f t="shared" si="0"/>
        <v>0.2479664794962767</v>
      </c>
      <c r="J67" s="179" t="s">
        <v>163</v>
      </c>
      <c r="K67" s="268">
        <v>3</v>
      </c>
      <c r="L67" s="177" t="s">
        <v>164</v>
      </c>
      <c r="M67" s="279" t="s">
        <v>16</v>
      </c>
      <c r="N67" s="178">
        <v>18244</v>
      </c>
      <c r="O67" s="178">
        <v>2089346</v>
      </c>
      <c r="P67" s="155">
        <f t="shared" si="1"/>
        <v>0.3260126701060202</v>
      </c>
    </row>
    <row r="68" spans="2:16" ht="15" customHeight="1">
      <c r="B68" s="262" t="s">
        <v>360</v>
      </c>
      <c r="C68" s="266">
        <v>4</v>
      </c>
      <c r="D68" s="176" t="s">
        <v>361</v>
      </c>
      <c r="E68" s="279" t="s">
        <v>16</v>
      </c>
      <c r="F68" s="178">
        <v>701</v>
      </c>
      <c r="G68" s="178">
        <v>33852</v>
      </c>
      <c r="H68" s="154">
        <f t="shared" si="0"/>
        <v>0.001417551439529768</v>
      </c>
      <c r="J68" s="124" t="s">
        <v>175</v>
      </c>
      <c r="K68" s="125">
        <v>2</v>
      </c>
      <c r="L68" s="126" t="s">
        <v>176</v>
      </c>
      <c r="M68" s="127" t="s">
        <v>33</v>
      </c>
      <c r="N68" s="128">
        <v>20000</v>
      </c>
      <c r="O68" s="128">
        <v>11907</v>
      </c>
      <c r="P68" s="175">
        <f t="shared" si="1"/>
        <v>0.0018579176751731797</v>
      </c>
    </row>
    <row r="69" spans="2:16" ht="15" customHeight="1">
      <c r="B69" s="262" t="s">
        <v>362</v>
      </c>
      <c r="C69" s="266">
        <v>4</v>
      </c>
      <c r="D69" s="176" t="s">
        <v>363</v>
      </c>
      <c r="E69" s="279" t="s">
        <v>16</v>
      </c>
      <c r="F69" s="178">
        <v>95025</v>
      </c>
      <c r="G69" s="178">
        <v>5887740</v>
      </c>
      <c r="H69" s="154">
        <f t="shared" si="0"/>
        <v>0.24654892805674694</v>
      </c>
      <c r="J69" s="179" t="s">
        <v>177</v>
      </c>
      <c r="K69" s="268">
        <v>3</v>
      </c>
      <c r="L69" s="177" t="s">
        <v>178</v>
      </c>
      <c r="M69" s="279" t="s">
        <v>33</v>
      </c>
      <c r="N69" s="178">
        <v>20000</v>
      </c>
      <c r="O69" s="178">
        <v>11907</v>
      </c>
      <c r="P69" s="155">
        <f t="shared" si="1"/>
        <v>0.0018579176751731797</v>
      </c>
    </row>
    <row r="70" spans="2:16" ht="15" customHeight="1">
      <c r="B70" s="262" t="s">
        <v>366</v>
      </c>
      <c r="C70" s="266">
        <v>3</v>
      </c>
      <c r="D70" s="176" t="s">
        <v>367</v>
      </c>
      <c r="E70" s="279" t="s">
        <v>16</v>
      </c>
      <c r="F70" s="178">
        <v>152803</v>
      </c>
      <c r="G70" s="178">
        <v>6944054</v>
      </c>
      <c r="H70" s="154">
        <f t="shared" si="0"/>
        <v>0.2907820437159531</v>
      </c>
      <c r="J70" s="179" t="s">
        <v>1127</v>
      </c>
      <c r="K70" s="268">
        <v>4</v>
      </c>
      <c r="L70" s="177" t="s">
        <v>1128</v>
      </c>
      <c r="M70" s="279" t="s">
        <v>33</v>
      </c>
      <c r="N70" s="178">
        <v>20000</v>
      </c>
      <c r="O70" s="178">
        <v>11907</v>
      </c>
      <c r="P70" s="155">
        <f t="shared" si="1"/>
        <v>0.0018579176751731797</v>
      </c>
    </row>
    <row r="71" spans="2:16" ht="15" customHeight="1">
      <c r="B71" s="262" t="s">
        <v>368</v>
      </c>
      <c r="C71" s="266">
        <v>4</v>
      </c>
      <c r="D71" s="176" t="s">
        <v>369</v>
      </c>
      <c r="E71" s="279" t="s">
        <v>16</v>
      </c>
      <c r="F71" s="178">
        <v>189</v>
      </c>
      <c r="G71" s="178">
        <v>26185</v>
      </c>
      <c r="H71" s="154">
        <f t="shared" si="0"/>
        <v>0.0010964960547113014</v>
      </c>
      <c r="J71" s="124" t="s">
        <v>191</v>
      </c>
      <c r="K71" s="125">
        <v>2</v>
      </c>
      <c r="L71" s="126" t="s">
        <v>192</v>
      </c>
      <c r="M71" s="127" t="s">
        <v>16</v>
      </c>
      <c r="N71" s="128">
        <v>174</v>
      </c>
      <c r="O71" s="128">
        <v>68410</v>
      </c>
      <c r="P71" s="175">
        <f t="shared" si="1"/>
        <v>0.01067440565705864</v>
      </c>
    </row>
    <row r="72" spans="2:16" ht="15" customHeight="1">
      <c r="B72" s="262" t="s">
        <v>370</v>
      </c>
      <c r="C72" s="266">
        <v>5</v>
      </c>
      <c r="D72" s="176" t="s">
        <v>371</v>
      </c>
      <c r="E72" s="279" t="s">
        <v>16</v>
      </c>
      <c r="F72" s="178">
        <v>188</v>
      </c>
      <c r="G72" s="178">
        <v>25940</v>
      </c>
      <c r="H72" s="154">
        <f t="shared" si="0"/>
        <v>0.001086236687386334</v>
      </c>
      <c r="J72" s="124" t="s">
        <v>197</v>
      </c>
      <c r="K72" s="125">
        <v>2</v>
      </c>
      <c r="L72" s="126" t="s">
        <v>198</v>
      </c>
      <c r="M72" s="127" t="s">
        <v>16</v>
      </c>
      <c r="N72" s="128">
        <v>9720</v>
      </c>
      <c r="O72" s="128">
        <v>390775</v>
      </c>
      <c r="P72" s="175">
        <f t="shared" si="1"/>
        <v>0.06097487020372885</v>
      </c>
    </row>
    <row r="73" spans="2:16" ht="15" customHeight="1">
      <c r="B73" s="262" t="s">
        <v>372</v>
      </c>
      <c r="C73" s="266">
        <v>4</v>
      </c>
      <c r="D73" s="176" t="s">
        <v>373</v>
      </c>
      <c r="E73" s="279" t="s">
        <v>16</v>
      </c>
      <c r="F73" s="178">
        <v>16028</v>
      </c>
      <c r="G73" s="178">
        <v>795674</v>
      </c>
      <c r="H73" s="154">
        <f aca="true" t="shared" si="2" ref="H73:H136">G73/2388061488*100</f>
        <v>0.033318823824187896</v>
      </c>
      <c r="J73" s="348" t="s">
        <v>199</v>
      </c>
      <c r="K73" s="129">
        <v>3</v>
      </c>
      <c r="L73" s="130" t="s">
        <v>1137</v>
      </c>
      <c r="M73" s="131" t="s">
        <v>16</v>
      </c>
      <c r="N73" s="132">
        <v>2000</v>
      </c>
      <c r="O73" s="132">
        <v>94670</v>
      </c>
      <c r="P73" s="155">
        <f aca="true" t="shared" si="3" ref="P73:P136">O73/640878773*100</f>
        <v>0.01477190445188922</v>
      </c>
    </row>
    <row r="74" spans="2:16" ht="15" customHeight="1">
      <c r="B74" s="262" t="s">
        <v>380</v>
      </c>
      <c r="C74" s="266">
        <v>4</v>
      </c>
      <c r="D74" s="176" t="s">
        <v>381</v>
      </c>
      <c r="E74" s="279" t="s">
        <v>16</v>
      </c>
      <c r="F74" s="178">
        <v>136586</v>
      </c>
      <c r="G74" s="178">
        <v>6122195</v>
      </c>
      <c r="H74" s="154">
        <f t="shared" si="2"/>
        <v>0.2563667238370539</v>
      </c>
      <c r="J74" s="124" t="s">
        <v>207</v>
      </c>
      <c r="K74" s="125">
        <v>2</v>
      </c>
      <c r="L74" s="126" t="s">
        <v>208</v>
      </c>
      <c r="M74" s="127" t="s">
        <v>16</v>
      </c>
      <c r="N74" s="128">
        <v>13191</v>
      </c>
      <c r="O74" s="128">
        <v>2961336</v>
      </c>
      <c r="P74" s="175">
        <f t="shared" si="3"/>
        <v>0.4620742837428944</v>
      </c>
    </row>
    <row r="75" spans="2:16" ht="15" customHeight="1">
      <c r="B75" s="262" t="s">
        <v>382</v>
      </c>
      <c r="C75" s="266">
        <v>5</v>
      </c>
      <c r="D75" s="176" t="s">
        <v>383</v>
      </c>
      <c r="E75" s="279" t="s">
        <v>16</v>
      </c>
      <c r="F75" s="178">
        <v>54169</v>
      </c>
      <c r="G75" s="178">
        <v>2370157</v>
      </c>
      <c r="H75" s="154">
        <f t="shared" si="2"/>
        <v>0.09925025012588787</v>
      </c>
      <c r="J75" s="179" t="s">
        <v>211</v>
      </c>
      <c r="K75" s="268">
        <v>3</v>
      </c>
      <c r="L75" s="177" t="s">
        <v>212</v>
      </c>
      <c r="M75" s="279" t="s">
        <v>16</v>
      </c>
      <c r="N75" s="178">
        <v>12</v>
      </c>
      <c r="O75" s="178">
        <v>4199</v>
      </c>
      <c r="P75" s="155">
        <f t="shared" si="3"/>
        <v>0.0006551941142229093</v>
      </c>
    </row>
    <row r="76" spans="2:16" ht="15" customHeight="1">
      <c r="B76" s="262" t="s">
        <v>388</v>
      </c>
      <c r="C76" s="266">
        <v>3</v>
      </c>
      <c r="D76" s="176" t="s">
        <v>389</v>
      </c>
      <c r="E76" s="279" t="s">
        <v>16</v>
      </c>
      <c r="F76" s="178">
        <v>3</v>
      </c>
      <c r="G76" s="178">
        <v>5520</v>
      </c>
      <c r="H76" s="154">
        <f t="shared" si="2"/>
        <v>0.0002311498270768144</v>
      </c>
      <c r="J76" s="179" t="s">
        <v>217</v>
      </c>
      <c r="K76" s="268">
        <v>3</v>
      </c>
      <c r="L76" s="177" t="s">
        <v>218</v>
      </c>
      <c r="M76" s="279" t="s">
        <v>16</v>
      </c>
      <c r="N76" s="178">
        <v>108</v>
      </c>
      <c r="O76" s="178">
        <v>28556</v>
      </c>
      <c r="P76" s="155">
        <f t="shared" si="3"/>
        <v>0.004455756876815766</v>
      </c>
    </row>
    <row r="77" spans="2:16" ht="15" customHeight="1">
      <c r="B77" s="262" t="s">
        <v>390</v>
      </c>
      <c r="C77" s="266">
        <v>4</v>
      </c>
      <c r="D77" s="176" t="s">
        <v>391</v>
      </c>
      <c r="E77" s="279" t="s">
        <v>16</v>
      </c>
      <c r="F77" s="178">
        <v>0</v>
      </c>
      <c r="G77" s="178">
        <v>688</v>
      </c>
      <c r="H77" s="154">
        <f t="shared" si="2"/>
        <v>2.880997844725512E-05</v>
      </c>
      <c r="J77" s="179" t="s">
        <v>1141</v>
      </c>
      <c r="K77" s="268">
        <v>3</v>
      </c>
      <c r="L77" s="177" t="s">
        <v>1142</v>
      </c>
      <c r="M77" s="279" t="s">
        <v>16</v>
      </c>
      <c r="N77" s="178">
        <v>921</v>
      </c>
      <c r="O77" s="178">
        <v>313558</v>
      </c>
      <c r="P77" s="155">
        <f t="shared" si="3"/>
        <v>0.04892625769647702</v>
      </c>
    </row>
    <row r="78" spans="2:16" ht="15" customHeight="1">
      <c r="B78" s="261" t="s">
        <v>392</v>
      </c>
      <c r="C78" s="265">
        <v>2</v>
      </c>
      <c r="D78" s="173" t="s">
        <v>393</v>
      </c>
      <c r="E78" s="127" t="s">
        <v>16</v>
      </c>
      <c r="F78" s="128">
        <v>1120</v>
      </c>
      <c r="G78" s="128">
        <v>815253</v>
      </c>
      <c r="H78" s="174">
        <f t="shared" si="2"/>
        <v>0.03413869383584314</v>
      </c>
      <c r="J78" s="124" t="s">
        <v>221</v>
      </c>
      <c r="K78" s="125">
        <v>2</v>
      </c>
      <c r="L78" s="126" t="s">
        <v>222</v>
      </c>
      <c r="M78" s="127" t="s">
        <v>16</v>
      </c>
      <c r="N78" s="128">
        <v>34896</v>
      </c>
      <c r="O78" s="128">
        <v>1339189</v>
      </c>
      <c r="P78" s="175">
        <f t="shared" si="3"/>
        <v>0.20896135999810997</v>
      </c>
    </row>
    <row r="79" spans="2:16" ht="15" customHeight="1">
      <c r="B79" s="262" t="s">
        <v>394</v>
      </c>
      <c r="C79" s="266">
        <v>3</v>
      </c>
      <c r="D79" s="176" t="s">
        <v>395</v>
      </c>
      <c r="E79" s="279" t="s">
        <v>16</v>
      </c>
      <c r="F79" s="178">
        <v>1120</v>
      </c>
      <c r="G79" s="178">
        <v>815253</v>
      </c>
      <c r="H79" s="154">
        <f t="shared" si="2"/>
        <v>0.03413869383584314</v>
      </c>
      <c r="J79" s="179" t="s">
        <v>1145</v>
      </c>
      <c r="K79" s="268">
        <v>3</v>
      </c>
      <c r="L79" s="177" t="s">
        <v>1146</v>
      </c>
      <c r="M79" s="279" t="s">
        <v>16</v>
      </c>
      <c r="N79" s="178">
        <v>3876</v>
      </c>
      <c r="O79" s="178">
        <v>152452</v>
      </c>
      <c r="P79" s="155">
        <f t="shared" si="3"/>
        <v>0.023787962158016426</v>
      </c>
    </row>
    <row r="80" spans="2:16" ht="15" customHeight="1">
      <c r="B80" s="262" t="s">
        <v>402</v>
      </c>
      <c r="C80" s="266">
        <v>4</v>
      </c>
      <c r="D80" s="176" t="s">
        <v>403</v>
      </c>
      <c r="E80" s="279" t="s">
        <v>16</v>
      </c>
      <c r="F80" s="178">
        <v>1120</v>
      </c>
      <c r="G80" s="178">
        <v>815253</v>
      </c>
      <c r="H80" s="154">
        <f t="shared" si="2"/>
        <v>0.03413869383584314</v>
      </c>
      <c r="J80" s="117" t="s">
        <v>223</v>
      </c>
      <c r="K80" s="118">
        <v>1</v>
      </c>
      <c r="L80" s="119" t="s">
        <v>224</v>
      </c>
      <c r="M80" s="120"/>
      <c r="N80" s="121">
        <v>0</v>
      </c>
      <c r="O80" s="121">
        <v>33081979</v>
      </c>
      <c r="P80" s="158">
        <f t="shared" si="3"/>
        <v>5.161971404535815</v>
      </c>
    </row>
    <row r="81" spans="2:16" ht="15" customHeight="1">
      <c r="B81" s="261" t="s">
        <v>418</v>
      </c>
      <c r="C81" s="265">
        <v>2</v>
      </c>
      <c r="D81" s="173" t="s">
        <v>419</v>
      </c>
      <c r="E81" s="127"/>
      <c r="F81" s="128">
        <v>0</v>
      </c>
      <c r="G81" s="128">
        <v>340924</v>
      </c>
      <c r="H81" s="174">
        <f t="shared" si="2"/>
        <v>0.01427618181998838</v>
      </c>
      <c r="J81" s="124" t="s">
        <v>227</v>
      </c>
      <c r="K81" s="125">
        <v>2</v>
      </c>
      <c r="L81" s="126" t="s">
        <v>228</v>
      </c>
      <c r="M81" s="127" t="s">
        <v>16</v>
      </c>
      <c r="N81" s="128">
        <v>2220</v>
      </c>
      <c r="O81" s="128">
        <v>790038</v>
      </c>
      <c r="P81" s="175">
        <f t="shared" si="3"/>
        <v>0.12327417185340292</v>
      </c>
    </row>
    <row r="82" spans="2:16" ht="15" customHeight="1">
      <c r="B82" s="262" t="s">
        <v>420</v>
      </c>
      <c r="C82" s="266">
        <v>3</v>
      </c>
      <c r="D82" s="176" t="s">
        <v>421</v>
      </c>
      <c r="E82" s="279" t="s">
        <v>16</v>
      </c>
      <c r="F82" s="178">
        <v>59</v>
      </c>
      <c r="G82" s="178">
        <v>5738</v>
      </c>
      <c r="H82" s="154">
        <f t="shared" si="2"/>
        <v>0.0002402785702476016</v>
      </c>
      <c r="J82" s="179" t="s">
        <v>229</v>
      </c>
      <c r="K82" s="268">
        <v>3</v>
      </c>
      <c r="L82" s="177" t="s">
        <v>230</v>
      </c>
      <c r="M82" s="279" t="s">
        <v>16</v>
      </c>
      <c r="N82" s="178">
        <v>0</v>
      </c>
      <c r="O82" s="178">
        <v>482</v>
      </c>
      <c r="P82" s="155">
        <f t="shared" si="3"/>
        <v>7.520923149689028E-05</v>
      </c>
    </row>
    <row r="83" spans="2:16" ht="15" customHeight="1">
      <c r="B83" s="262" t="s">
        <v>422</v>
      </c>
      <c r="C83" s="266">
        <v>4</v>
      </c>
      <c r="D83" s="176" t="s">
        <v>423</v>
      </c>
      <c r="E83" s="279" t="s">
        <v>16</v>
      </c>
      <c r="F83" s="178">
        <v>59</v>
      </c>
      <c r="G83" s="178">
        <v>5738</v>
      </c>
      <c r="H83" s="154">
        <f t="shared" si="2"/>
        <v>0.0002402785702476016</v>
      </c>
      <c r="J83" s="124" t="s">
        <v>239</v>
      </c>
      <c r="K83" s="125">
        <v>2</v>
      </c>
      <c r="L83" s="126" t="s">
        <v>240</v>
      </c>
      <c r="M83" s="127"/>
      <c r="N83" s="128">
        <v>0</v>
      </c>
      <c r="O83" s="128">
        <v>4796979</v>
      </c>
      <c r="P83" s="175">
        <f t="shared" si="3"/>
        <v>0.7485002159683013</v>
      </c>
    </row>
    <row r="84" spans="2:16" ht="15" customHeight="1">
      <c r="B84" s="262" t="s">
        <v>424</v>
      </c>
      <c r="C84" s="266">
        <v>3</v>
      </c>
      <c r="D84" s="176" t="s">
        <v>425</v>
      </c>
      <c r="E84" s="279" t="s">
        <v>16</v>
      </c>
      <c r="F84" s="178">
        <v>10</v>
      </c>
      <c r="G84" s="178">
        <v>6743</v>
      </c>
      <c r="H84" s="154">
        <f t="shared" si="2"/>
        <v>0.0002823629137643042</v>
      </c>
      <c r="J84" s="179" t="s">
        <v>241</v>
      </c>
      <c r="K84" s="268">
        <v>3</v>
      </c>
      <c r="L84" s="177" t="s">
        <v>1155</v>
      </c>
      <c r="M84" s="279"/>
      <c r="N84" s="178">
        <v>0</v>
      </c>
      <c r="O84" s="178">
        <v>1360618</v>
      </c>
      <c r="P84" s="155">
        <f t="shared" si="3"/>
        <v>0.2123050500847217</v>
      </c>
    </row>
    <row r="85" spans="2:16" ht="15" customHeight="1">
      <c r="B85" s="262" t="s">
        <v>426</v>
      </c>
      <c r="C85" s="266">
        <v>4</v>
      </c>
      <c r="D85" s="176" t="s">
        <v>427</v>
      </c>
      <c r="E85" s="279" t="s">
        <v>16</v>
      </c>
      <c r="F85" s="178">
        <v>7</v>
      </c>
      <c r="G85" s="178">
        <v>1245</v>
      </c>
      <c r="H85" s="154">
        <f t="shared" si="2"/>
        <v>5.2134335998303236E-05</v>
      </c>
      <c r="J85" s="179" t="s">
        <v>243</v>
      </c>
      <c r="K85" s="268">
        <v>4</v>
      </c>
      <c r="L85" s="177" t="s">
        <v>1156</v>
      </c>
      <c r="M85" s="279"/>
      <c r="N85" s="178">
        <v>0</v>
      </c>
      <c r="O85" s="178">
        <v>1360618</v>
      </c>
      <c r="P85" s="155">
        <f t="shared" si="3"/>
        <v>0.2123050500847217</v>
      </c>
    </row>
    <row r="86" spans="2:16" ht="15" customHeight="1">
      <c r="B86" s="262" t="s">
        <v>428</v>
      </c>
      <c r="C86" s="266">
        <v>5</v>
      </c>
      <c r="D86" s="176" t="s">
        <v>429</v>
      </c>
      <c r="E86" s="279" t="s">
        <v>16</v>
      </c>
      <c r="F86" s="178">
        <v>7</v>
      </c>
      <c r="G86" s="178">
        <v>1245</v>
      </c>
      <c r="H86" s="154">
        <f t="shared" si="2"/>
        <v>5.2134335998303236E-05</v>
      </c>
      <c r="J86" s="179" t="s">
        <v>248</v>
      </c>
      <c r="K86" s="268">
        <v>3</v>
      </c>
      <c r="L86" s="177" t="s">
        <v>1157</v>
      </c>
      <c r="M86" s="279" t="s">
        <v>16</v>
      </c>
      <c r="N86" s="178">
        <v>3</v>
      </c>
      <c r="O86" s="178">
        <v>1039</v>
      </c>
      <c r="P86" s="155">
        <f t="shared" si="3"/>
        <v>0.00016212114424329668</v>
      </c>
    </row>
    <row r="87" spans="2:16" ht="15" customHeight="1">
      <c r="B87" s="262" t="s">
        <v>430</v>
      </c>
      <c r="C87" s="266">
        <v>3</v>
      </c>
      <c r="D87" s="176" t="s">
        <v>431</v>
      </c>
      <c r="E87" s="279" t="s">
        <v>16</v>
      </c>
      <c r="F87" s="178">
        <v>0</v>
      </c>
      <c r="G87" s="178">
        <v>1470</v>
      </c>
      <c r="H87" s="154">
        <f t="shared" si="2"/>
        <v>6.155620394980383E-05</v>
      </c>
      <c r="J87" s="179" t="s">
        <v>1159</v>
      </c>
      <c r="K87" s="268">
        <v>3</v>
      </c>
      <c r="L87" s="177" t="s">
        <v>1160</v>
      </c>
      <c r="M87" s="279" t="s">
        <v>33</v>
      </c>
      <c r="N87" s="178">
        <v>11102580</v>
      </c>
      <c r="O87" s="178">
        <v>2613794</v>
      </c>
      <c r="P87" s="155">
        <f t="shared" si="3"/>
        <v>0.4078453071186366</v>
      </c>
    </row>
    <row r="88" spans="2:16" ht="15" customHeight="1">
      <c r="B88" s="262" t="s">
        <v>434</v>
      </c>
      <c r="C88" s="266">
        <v>4</v>
      </c>
      <c r="D88" s="176" t="s">
        <v>435</v>
      </c>
      <c r="E88" s="279" t="s">
        <v>16</v>
      </c>
      <c r="F88" s="178">
        <v>0</v>
      </c>
      <c r="G88" s="178">
        <v>1470</v>
      </c>
      <c r="H88" s="154">
        <f t="shared" si="2"/>
        <v>6.155620394980383E-05</v>
      </c>
      <c r="J88" s="124" t="s">
        <v>273</v>
      </c>
      <c r="K88" s="125">
        <v>2</v>
      </c>
      <c r="L88" s="126" t="s">
        <v>253</v>
      </c>
      <c r="M88" s="127" t="s">
        <v>16</v>
      </c>
      <c r="N88" s="128">
        <v>896</v>
      </c>
      <c r="O88" s="128">
        <v>135060</v>
      </c>
      <c r="P88" s="175">
        <f t="shared" si="3"/>
        <v>0.021074188394128633</v>
      </c>
    </row>
    <row r="89" spans="2:16" ht="15" customHeight="1">
      <c r="B89" s="262" t="s">
        <v>436</v>
      </c>
      <c r="C89" s="266">
        <v>3</v>
      </c>
      <c r="D89" s="176" t="s">
        <v>437</v>
      </c>
      <c r="E89" s="279" t="s">
        <v>16</v>
      </c>
      <c r="F89" s="178">
        <v>117</v>
      </c>
      <c r="G89" s="178">
        <v>226865</v>
      </c>
      <c r="H89" s="154">
        <f t="shared" si="2"/>
        <v>0.009499964768076357</v>
      </c>
      <c r="J89" s="179" t="s">
        <v>275</v>
      </c>
      <c r="K89" s="268">
        <v>3</v>
      </c>
      <c r="L89" s="177" t="s">
        <v>255</v>
      </c>
      <c r="M89" s="279" t="s">
        <v>16</v>
      </c>
      <c r="N89" s="178">
        <v>707</v>
      </c>
      <c r="O89" s="178">
        <v>73288</v>
      </c>
      <c r="P89" s="155">
        <f t="shared" si="3"/>
        <v>0.011435548045527169</v>
      </c>
    </row>
    <row r="90" spans="2:16" ht="15" customHeight="1">
      <c r="B90" s="262" t="s">
        <v>442</v>
      </c>
      <c r="C90" s="266">
        <v>4</v>
      </c>
      <c r="D90" s="176" t="s">
        <v>443</v>
      </c>
      <c r="E90" s="279" t="s">
        <v>16</v>
      </c>
      <c r="F90" s="178">
        <v>39</v>
      </c>
      <c r="G90" s="178">
        <v>34163</v>
      </c>
      <c r="H90" s="154">
        <f t="shared" si="2"/>
        <v>0.0014305745547871756</v>
      </c>
      <c r="J90" s="124" t="s">
        <v>317</v>
      </c>
      <c r="K90" s="125">
        <v>2</v>
      </c>
      <c r="L90" s="126" t="s">
        <v>274</v>
      </c>
      <c r="M90" s="127"/>
      <c r="N90" s="128">
        <v>0</v>
      </c>
      <c r="O90" s="128">
        <v>2260997</v>
      </c>
      <c r="P90" s="175">
        <f t="shared" si="3"/>
        <v>0.3527963626281628</v>
      </c>
    </row>
    <row r="91" spans="2:16" ht="15" customHeight="1">
      <c r="B91" s="262" t="s">
        <v>446</v>
      </c>
      <c r="C91" s="266">
        <v>3</v>
      </c>
      <c r="D91" s="176" t="s">
        <v>447</v>
      </c>
      <c r="E91" s="279" t="s">
        <v>33</v>
      </c>
      <c r="F91" s="178">
        <v>3683</v>
      </c>
      <c r="G91" s="178">
        <v>18189</v>
      </c>
      <c r="H91" s="154">
        <f t="shared" si="2"/>
        <v>0.0007616638051993074</v>
      </c>
      <c r="J91" s="179" t="s">
        <v>319</v>
      </c>
      <c r="K91" s="268">
        <v>3</v>
      </c>
      <c r="L91" s="177" t="s">
        <v>1161</v>
      </c>
      <c r="M91" s="279" t="s">
        <v>33</v>
      </c>
      <c r="N91" s="178">
        <v>153518</v>
      </c>
      <c r="O91" s="178">
        <v>64896</v>
      </c>
      <c r="P91" s="155">
        <f t="shared" si="3"/>
        <v>0.01012609603158131</v>
      </c>
    </row>
    <row r="92" spans="2:16" ht="15" customHeight="1">
      <c r="B92" s="262" t="s">
        <v>460</v>
      </c>
      <c r="C92" s="266">
        <v>3</v>
      </c>
      <c r="D92" s="176" t="s">
        <v>461</v>
      </c>
      <c r="E92" s="279" t="s">
        <v>16</v>
      </c>
      <c r="F92" s="178">
        <v>0</v>
      </c>
      <c r="G92" s="178">
        <v>910</v>
      </c>
      <c r="H92" s="154">
        <f t="shared" si="2"/>
        <v>3.81062214927357E-05</v>
      </c>
      <c r="J92" s="179" t="s">
        <v>1165</v>
      </c>
      <c r="K92" s="268">
        <v>4</v>
      </c>
      <c r="L92" s="177" t="s">
        <v>1166</v>
      </c>
      <c r="M92" s="279" t="s">
        <v>33</v>
      </c>
      <c r="N92" s="178">
        <v>153518</v>
      </c>
      <c r="O92" s="178">
        <v>64896</v>
      </c>
      <c r="P92" s="155">
        <f t="shared" si="3"/>
        <v>0.01012609603158131</v>
      </c>
    </row>
    <row r="93" spans="2:16" ht="15" customHeight="1">
      <c r="B93" s="260" t="s">
        <v>464</v>
      </c>
      <c r="C93" s="264">
        <v>1</v>
      </c>
      <c r="D93" s="172" t="s">
        <v>465</v>
      </c>
      <c r="E93" s="120"/>
      <c r="F93" s="121">
        <v>0</v>
      </c>
      <c r="G93" s="121">
        <v>2317419646</v>
      </c>
      <c r="H93" s="157">
        <f t="shared" si="2"/>
        <v>97.04187507922325</v>
      </c>
      <c r="J93" s="179" t="s">
        <v>345</v>
      </c>
      <c r="K93" s="268">
        <v>3</v>
      </c>
      <c r="L93" s="177" t="s">
        <v>1176</v>
      </c>
      <c r="M93" s="279" t="s">
        <v>33</v>
      </c>
      <c r="N93" s="178">
        <v>33744</v>
      </c>
      <c r="O93" s="178">
        <v>16424</v>
      </c>
      <c r="P93" s="155">
        <f t="shared" si="3"/>
        <v>0.002562731157894037</v>
      </c>
    </row>
    <row r="94" spans="2:16" ht="15" customHeight="1">
      <c r="B94" s="261" t="s">
        <v>466</v>
      </c>
      <c r="C94" s="265">
        <v>2</v>
      </c>
      <c r="D94" s="173" t="s">
        <v>467</v>
      </c>
      <c r="E94" s="127"/>
      <c r="F94" s="128">
        <v>0</v>
      </c>
      <c r="G94" s="128">
        <v>7699501</v>
      </c>
      <c r="H94" s="174">
        <f t="shared" si="2"/>
        <v>0.3224163631753187</v>
      </c>
      <c r="J94" s="124" t="s">
        <v>348</v>
      </c>
      <c r="K94" s="125">
        <v>2</v>
      </c>
      <c r="L94" s="126" t="s">
        <v>318</v>
      </c>
      <c r="M94" s="127"/>
      <c r="N94" s="128">
        <v>0</v>
      </c>
      <c r="O94" s="128">
        <v>876818</v>
      </c>
      <c r="P94" s="175">
        <f t="shared" si="3"/>
        <v>0.13681495423784304</v>
      </c>
    </row>
    <row r="95" spans="2:16" ht="15" customHeight="1">
      <c r="B95" s="262" t="s">
        <v>468</v>
      </c>
      <c r="C95" s="266">
        <v>3</v>
      </c>
      <c r="D95" s="176" t="s">
        <v>469</v>
      </c>
      <c r="E95" s="279" t="s">
        <v>33</v>
      </c>
      <c r="F95" s="178">
        <v>52200</v>
      </c>
      <c r="G95" s="178">
        <v>62985</v>
      </c>
      <c r="H95" s="154">
        <f t="shared" si="2"/>
        <v>0.002637494901890064</v>
      </c>
      <c r="J95" s="179" t="s">
        <v>350</v>
      </c>
      <c r="K95" s="268">
        <v>3</v>
      </c>
      <c r="L95" s="177" t="s">
        <v>324</v>
      </c>
      <c r="M95" s="279"/>
      <c r="N95" s="178">
        <v>0</v>
      </c>
      <c r="O95" s="178">
        <v>614</v>
      </c>
      <c r="P95" s="155">
        <f t="shared" si="3"/>
        <v>9.580595049603866E-05</v>
      </c>
    </row>
    <row r="96" spans="2:16" ht="15" customHeight="1">
      <c r="B96" s="262" t="s">
        <v>472</v>
      </c>
      <c r="C96" s="266">
        <v>4</v>
      </c>
      <c r="D96" s="176" t="s">
        <v>473</v>
      </c>
      <c r="E96" s="279" t="s">
        <v>33</v>
      </c>
      <c r="F96" s="178">
        <v>34942</v>
      </c>
      <c r="G96" s="178">
        <v>36450</v>
      </c>
      <c r="H96" s="154">
        <f t="shared" si="2"/>
        <v>0.0015263426081430947</v>
      </c>
      <c r="J96" s="124" t="s">
        <v>392</v>
      </c>
      <c r="K96" s="125">
        <v>2</v>
      </c>
      <c r="L96" s="126" t="s">
        <v>349</v>
      </c>
      <c r="M96" s="127" t="s">
        <v>16</v>
      </c>
      <c r="N96" s="128">
        <v>321931</v>
      </c>
      <c r="O96" s="128">
        <v>21232406</v>
      </c>
      <c r="P96" s="175">
        <f t="shared" si="3"/>
        <v>3.313014394377515</v>
      </c>
    </row>
    <row r="97" spans="2:16" ht="15" customHeight="1">
      <c r="B97" s="262" t="s">
        <v>474</v>
      </c>
      <c r="C97" s="266">
        <v>5</v>
      </c>
      <c r="D97" s="176" t="s">
        <v>475</v>
      </c>
      <c r="E97" s="279" t="s">
        <v>33</v>
      </c>
      <c r="F97" s="178">
        <v>31263</v>
      </c>
      <c r="G97" s="178">
        <v>25378</v>
      </c>
      <c r="H97" s="154">
        <f t="shared" si="2"/>
        <v>0.0010627029549919193</v>
      </c>
      <c r="J97" s="179" t="s">
        <v>404</v>
      </c>
      <c r="K97" s="268">
        <v>3</v>
      </c>
      <c r="L97" s="177" t="s">
        <v>1183</v>
      </c>
      <c r="M97" s="279" t="s">
        <v>16</v>
      </c>
      <c r="N97" s="178">
        <v>8007</v>
      </c>
      <c r="O97" s="178">
        <v>1041708</v>
      </c>
      <c r="P97" s="155">
        <f t="shared" si="3"/>
        <v>0.16254368905427924</v>
      </c>
    </row>
    <row r="98" spans="2:16" ht="15" customHeight="1">
      <c r="B98" s="262" t="s">
        <v>476</v>
      </c>
      <c r="C98" s="266">
        <v>5</v>
      </c>
      <c r="D98" s="176" t="s">
        <v>477</v>
      </c>
      <c r="E98" s="279" t="s">
        <v>33</v>
      </c>
      <c r="F98" s="178">
        <v>3679</v>
      </c>
      <c r="G98" s="178">
        <v>11072</v>
      </c>
      <c r="H98" s="154">
        <f t="shared" si="2"/>
        <v>0.00046363965315117546</v>
      </c>
      <c r="J98" s="179" t="s">
        <v>410</v>
      </c>
      <c r="K98" s="268">
        <v>3</v>
      </c>
      <c r="L98" s="177" t="s">
        <v>359</v>
      </c>
      <c r="M98" s="279" t="s">
        <v>16</v>
      </c>
      <c r="N98" s="178">
        <v>20544</v>
      </c>
      <c r="O98" s="178">
        <v>1233786</v>
      </c>
      <c r="P98" s="155">
        <f t="shared" si="3"/>
        <v>0.19251472384154</v>
      </c>
    </row>
    <row r="99" spans="2:16" ht="15" customHeight="1">
      <c r="B99" s="262" t="s">
        <v>478</v>
      </c>
      <c r="C99" s="266">
        <v>4</v>
      </c>
      <c r="D99" s="176" t="s">
        <v>479</v>
      </c>
      <c r="E99" s="279" t="s">
        <v>33</v>
      </c>
      <c r="F99" s="178">
        <v>5527</v>
      </c>
      <c r="G99" s="178">
        <v>17030</v>
      </c>
      <c r="H99" s="154">
        <f t="shared" si="2"/>
        <v>0.000713130716506911</v>
      </c>
      <c r="J99" s="179" t="s">
        <v>414</v>
      </c>
      <c r="K99" s="268">
        <v>3</v>
      </c>
      <c r="L99" s="177" t="s">
        <v>367</v>
      </c>
      <c r="M99" s="279" t="s">
        <v>16</v>
      </c>
      <c r="N99" s="178">
        <v>292136</v>
      </c>
      <c r="O99" s="178">
        <v>18721473</v>
      </c>
      <c r="P99" s="155">
        <f t="shared" si="3"/>
        <v>2.921219080538965</v>
      </c>
    </row>
    <row r="100" spans="2:16" ht="15" customHeight="1">
      <c r="B100" s="262" t="s">
        <v>480</v>
      </c>
      <c r="C100" s="266">
        <v>3</v>
      </c>
      <c r="D100" s="176" t="s">
        <v>481</v>
      </c>
      <c r="E100" s="279"/>
      <c r="F100" s="178">
        <v>0</v>
      </c>
      <c r="G100" s="178">
        <v>689762</v>
      </c>
      <c r="H100" s="154">
        <f t="shared" si="2"/>
        <v>0.028883762142057543</v>
      </c>
      <c r="J100" s="179" t="s">
        <v>416</v>
      </c>
      <c r="K100" s="268">
        <v>3</v>
      </c>
      <c r="L100" s="177" t="s">
        <v>389</v>
      </c>
      <c r="M100" s="279" t="s">
        <v>16</v>
      </c>
      <c r="N100" s="178">
        <v>1234</v>
      </c>
      <c r="O100" s="178">
        <v>233472</v>
      </c>
      <c r="P100" s="155">
        <f t="shared" si="3"/>
        <v>0.03642997862249371</v>
      </c>
    </row>
    <row r="101" spans="2:16" ht="15" customHeight="1">
      <c r="B101" s="262" t="s">
        <v>482</v>
      </c>
      <c r="C101" s="266">
        <v>4</v>
      </c>
      <c r="D101" s="176" t="s">
        <v>483</v>
      </c>
      <c r="E101" s="279" t="s">
        <v>13</v>
      </c>
      <c r="F101" s="178">
        <v>6</v>
      </c>
      <c r="G101" s="178">
        <v>893</v>
      </c>
      <c r="H101" s="154">
        <f t="shared" si="2"/>
        <v>3.739434702528899E-05</v>
      </c>
      <c r="J101" s="124" t="s">
        <v>418</v>
      </c>
      <c r="K101" s="125">
        <v>2</v>
      </c>
      <c r="L101" s="126" t="s">
        <v>393</v>
      </c>
      <c r="M101" s="127" t="s">
        <v>16</v>
      </c>
      <c r="N101" s="128">
        <v>628</v>
      </c>
      <c r="O101" s="128">
        <v>1227969</v>
      </c>
      <c r="P101" s="175">
        <f t="shared" si="3"/>
        <v>0.19160706388382753</v>
      </c>
    </row>
    <row r="102" spans="2:16" ht="15" customHeight="1">
      <c r="B102" s="262" t="s">
        <v>484</v>
      </c>
      <c r="C102" s="266">
        <v>3</v>
      </c>
      <c r="D102" s="176" t="s">
        <v>485</v>
      </c>
      <c r="E102" s="279"/>
      <c r="F102" s="178">
        <v>0</v>
      </c>
      <c r="G102" s="178">
        <v>349376</v>
      </c>
      <c r="H102" s="154">
        <f t="shared" si="2"/>
        <v>0.014630109055215414</v>
      </c>
      <c r="J102" s="179" t="s">
        <v>430</v>
      </c>
      <c r="K102" s="268">
        <v>3</v>
      </c>
      <c r="L102" s="177" t="s">
        <v>405</v>
      </c>
      <c r="M102" s="279" t="s">
        <v>16</v>
      </c>
      <c r="N102" s="178">
        <v>390</v>
      </c>
      <c r="O102" s="178">
        <v>222207</v>
      </c>
      <c r="P102" s="155">
        <f t="shared" si="3"/>
        <v>0.03467223589881639</v>
      </c>
    </row>
    <row r="103" spans="2:16" ht="15" customHeight="1">
      <c r="B103" s="262" t="s">
        <v>487</v>
      </c>
      <c r="C103" s="266">
        <v>4</v>
      </c>
      <c r="D103" s="176" t="s">
        <v>488</v>
      </c>
      <c r="E103" s="279" t="s">
        <v>13</v>
      </c>
      <c r="F103" s="178">
        <v>927</v>
      </c>
      <c r="G103" s="178">
        <v>159655</v>
      </c>
      <c r="H103" s="154">
        <f t="shared" si="2"/>
        <v>0.006685548123541448</v>
      </c>
      <c r="J103" s="179" t="s">
        <v>454</v>
      </c>
      <c r="K103" s="268">
        <v>3</v>
      </c>
      <c r="L103" s="177" t="s">
        <v>1200</v>
      </c>
      <c r="M103" s="279" t="s">
        <v>16</v>
      </c>
      <c r="N103" s="178">
        <v>237</v>
      </c>
      <c r="O103" s="178">
        <v>1005491</v>
      </c>
      <c r="P103" s="155">
        <f t="shared" si="3"/>
        <v>0.1568925422967629</v>
      </c>
    </row>
    <row r="104" spans="2:16" ht="15" customHeight="1">
      <c r="B104" s="262" t="s">
        <v>491</v>
      </c>
      <c r="C104" s="266">
        <v>5</v>
      </c>
      <c r="D104" s="176" t="s">
        <v>492</v>
      </c>
      <c r="E104" s="279" t="s">
        <v>13</v>
      </c>
      <c r="F104" s="178">
        <v>14</v>
      </c>
      <c r="G104" s="178">
        <v>5629</v>
      </c>
      <c r="H104" s="154">
        <f t="shared" si="2"/>
        <v>0.00023571419866220798</v>
      </c>
      <c r="J104" s="124" t="s">
        <v>1201</v>
      </c>
      <c r="K104" s="125">
        <v>2</v>
      </c>
      <c r="L104" s="126" t="s">
        <v>419</v>
      </c>
      <c r="M104" s="127"/>
      <c r="N104" s="128">
        <v>0</v>
      </c>
      <c r="O104" s="128">
        <v>1761712</v>
      </c>
      <c r="P104" s="175">
        <f t="shared" si="3"/>
        <v>0.274890053192634</v>
      </c>
    </row>
    <row r="105" spans="2:16" ht="15" customHeight="1">
      <c r="B105" s="262" t="s">
        <v>493</v>
      </c>
      <c r="C105" s="266">
        <v>4</v>
      </c>
      <c r="D105" s="176" t="s">
        <v>494</v>
      </c>
      <c r="E105" s="279" t="s">
        <v>33</v>
      </c>
      <c r="F105" s="178">
        <v>29510</v>
      </c>
      <c r="G105" s="178">
        <v>189721</v>
      </c>
      <c r="H105" s="154">
        <f t="shared" si="2"/>
        <v>0.007944560931673967</v>
      </c>
      <c r="J105" s="179" t="s">
        <v>1202</v>
      </c>
      <c r="K105" s="268">
        <v>3</v>
      </c>
      <c r="L105" s="177" t="s">
        <v>1203</v>
      </c>
      <c r="M105" s="279" t="s">
        <v>16</v>
      </c>
      <c r="N105" s="178">
        <v>399</v>
      </c>
      <c r="O105" s="178">
        <v>146224</v>
      </c>
      <c r="P105" s="155">
        <f t="shared" si="3"/>
        <v>0.022816171507056608</v>
      </c>
    </row>
    <row r="106" spans="2:16" ht="15" customHeight="1">
      <c r="B106" s="262" t="s">
        <v>495</v>
      </c>
      <c r="C106" s="266">
        <v>3</v>
      </c>
      <c r="D106" s="176" t="s">
        <v>496</v>
      </c>
      <c r="E106" s="279"/>
      <c r="F106" s="178">
        <v>0</v>
      </c>
      <c r="G106" s="178">
        <v>417292</v>
      </c>
      <c r="H106" s="154">
        <f t="shared" si="2"/>
        <v>0.017474089427633697</v>
      </c>
      <c r="J106" s="179" t="s">
        <v>1204</v>
      </c>
      <c r="K106" s="268">
        <v>3</v>
      </c>
      <c r="L106" s="177" t="s">
        <v>1205</v>
      </c>
      <c r="M106" s="279" t="s">
        <v>16</v>
      </c>
      <c r="N106" s="178">
        <v>167</v>
      </c>
      <c r="O106" s="178">
        <v>37781</v>
      </c>
      <c r="P106" s="155">
        <f t="shared" si="3"/>
        <v>0.005895186670506249</v>
      </c>
    </row>
    <row r="107" spans="2:16" ht="15" customHeight="1">
      <c r="B107" s="262" t="s">
        <v>497</v>
      </c>
      <c r="C107" s="266">
        <v>4</v>
      </c>
      <c r="D107" s="176" t="s">
        <v>498</v>
      </c>
      <c r="E107" s="279" t="s">
        <v>13</v>
      </c>
      <c r="F107" s="178">
        <v>275</v>
      </c>
      <c r="G107" s="178">
        <v>250342</v>
      </c>
      <c r="H107" s="154">
        <f t="shared" si="2"/>
        <v>0.010483063407620265</v>
      </c>
      <c r="J107" s="179" t="s">
        <v>1206</v>
      </c>
      <c r="K107" s="268">
        <v>3</v>
      </c>
      <c r="L107" s="177" t="s">
        <v>447</v>
      </c>
      <c r="M107" s="279" t="s">
        <v>33</v>
      </c>
      <c r="N107" s="178">
        <v>2708</v>
      </c>
      <c r="O107" s="178">
        <v>17504</v>
      </c>
      <c r="P107" s="155">
        <f t="shared" si="3"/>
        <v>0.0027312497678870693</v>
      </c>
    </row>
    <row r="108" spans="2:16" ht="15" customHeight="1">
      <c r="B108" s="262" t="s">
        <v>499</v>
      </c>
      <c r="C108" s="266">
        <v>5</v>
      </c>
      <c r="D108" s="176" t="s">
        <v>500</v>
      </c>
      <c r="E108" s="279" t="s">
        <v>13</v>
      </c>
      <c r="F108" s="178">
        <v>103</v>
      </c>
      <c r="G108" s="178">
        <v>64464</v>
      </c>
      <c r="H108" s="154">
        <f t="shared" si="2"/>
        <v>0.0026994279805579277</v>
      </c>
      <c r="J108" s="179" t="s">
        <v>1208</v>
      </c>
      <c r="K108" s="268">
        <v>3</v>
      </c>
      <c r="L108" s="177" t="s">
        <v>455</v>
      </c>
      <c r="M108" s="279" t="s">
        <v>33</v>
      </c>
      <c r="N108" s="178">
        <v>32470</v>
      </c>
      <c r="O108" s="178">
        <v>17795</v>
      </c>
      <c r="P108" s="155">
        <f t="shared" si="3"/>
        <v>0.002776656171135192</v>
      </c>
    </row>
    <row r="109" spans="2:16" ht="15" customHeight="1">
      <c r="B109" s="262" t="s">
        <v>501</v>
      </c>
      <c r="C109" s="266">
        <v>5</v>
      </c>
      <c r="D109" s="176" t="s">
        <v>502</v>
      </c>
      <c r="E109" s="279" t="s">
        <v>13</v>
      </c>
      <c r="F109" s="178">
        <v>37</v>
      </c>
      <c r="G109" s="178">
        <v>22271</v>
      </c>
      <c r="H109" s="154">
        <f t="shared" si="2"/>
        <v>0.0009325974273238647</v>
      </c>
      <c r="J109" s="117" t="s">
        <v>464</v>
      </c>
      <c r="K109" s="118">
        <v>1</v>
      </c>
      <c r="L109" s="119" t="s">
        <v>465</v>
      </c>
      <c r="M109" s="120"/>
      <c r="N109" s="121">
        <v>0</v>
      </c>
      <c r="O109" s="121">
        <v>574817394</v>
      </c>
      <c r="P109" s="158">
        <f t="shared" si="3"/>
        <v>89.69206318212696</v>
      </c>
    </row>
    <row r="110" spans="2:16" ht="15" customHeight="1">
      <c r="B110" s="262" t="s">
        <v>505</v>
      </c>
      <c r="C110" s="266">
        <v>3</v>
      </c>
      <c r="D110" s="176" t="s">
        <v>506</v>
      </c>
      <c r="E110" s="279"/>
      <c r="F110" s="178">
        <v>0</v>
      </c>
      <c r="G110" s="178">
        <v>18727</v>
      </c>
      <c r="H110" s="154">
        <f t="shared" si="2"/>
        <v>0.000784192538345562</v>
      </c>
      <c r="J110" s="124" t="s">
        <v>466</v>
      </c>
      <c r="K110" s="125">
        <v>2</v>
      </c>
      <c r="L110" s="126" t="s">
        <v>467</v>
      </c>
      <c r="M110" s="127"/>
      <c r="N110" s="128">
        <v>0</v>
      </c>
      <c r="O110" s="128">
        <v>4820323</v>
      </c>
      <c r="P110" s="175">
        <f t="shared" si="3"/>
        <v>0.7521427145161508</v>
      </c>
    </row>
    <row r="111" spans="2:16" ht="15" customHeight="1">
      <c r="B111" s="262" t="s">
        <v>529</v>
      </c>
      <c r="C111" s="266">
        <v>3</v>
      </c>
      <c r="D111" s="176" t="s">
        <v>530</v>
      </c>
      <c r="E111" s="279" t="s">
        <v>16</v>
      </c>
      <c r="F111" s="178">
        <v>16</v>
      </c>
      <c r="G111" s="178">
        <v>3535</v>
      </c>
      <c r="H111" s="154">
        <f t="shared" si="2"/>
        <v>0.00014802801426024254</v>
      </c>
      <c r="J111" s="348" t="s">
        <v>468</v>
      </c>
      <c r="K111" s="129">
        <v>3</v>
      </c>
      <c r="L111" s="130" t="s">
        <v>469</v>
      </c>
      <c r="M111" s="131" t="s">
        <v>16</v>
      </c>
      <c r="N111" s="132">
        <v>4</v>
      </c>
      <c r="O111" s="132">
        <v>8252</v>
      </c>
      <c r="P111" s="155">
        <f t="shared" si="3"/>
        <v>0.0012876070089467605</v>
      </c>
    </row>
    <row r="112" spans="2:16" ht="15" customHeight="1">
      <c r="B112" s="262" t="s">
        <v>531</v>
      </c>
      <c r="C112" s="266">
        <v>3</v>
      </c>
      <c r="D112" s="176" t="s">
        <v>532</v>
      </c>
      <c r="E112" s="279" t="s">
        <v>1290</v>
      </c>
      <c r="F112" s="178">
        <v>0</v>
      </c>
      <c r="G112" s="178">
        <v>67331</v>
      </c>
      <c r="H112" s="154">
        <f t="shared" si="2"/>
        <v>0.002819483515744382</v>
      </c>
      <c r="J112" s="348" t="s">
        <v>1211</v>
      </c>
      <c r="K112" s="129">
        <v>4</v>
      </c>
      <c r="L112" s="130" t="s">
        <v>1212</v>
      </c>
      <c r="M112" s="131" t="s">
        <v>33</v>
      </c>
      <c r="N112" s="132">
        <v>3744</v>
      </c>
      <c r="O112" s="132">
        <v>6298</v>
      </c>
      <c r="P112" s="155">
        <f t="shared" si="3"/>
        <v>0.0009827131534593673</v>
      </c>
    </row>
    <row r="113" spans="2:16" ht="15" customHeight="1">
      <c r="B113" s="262" t="s">
        <v>533</v>
      </c>
      <c r="C113" s="266">
        <v>3</v>
      </c>
      <c r="D113" s="176" t="s">
        <v>534</v>
      </c>
      <c r="E113" s="279" t="s">
        <v>16</v>
      </c>
      <c r="F113" s="178">
        <v>10</v>
      </c>
      <c r="G113" s="178">
        <v>138160</v>
      </c>
      <c r="H113" s="154">
        <f t="shared" si="2"/>
        <v>0.005785445671908093</v>
      </c>
      <c r="J113" s="179" t="s">
        <v>480</v>
      </c>
      <c r="K113" s="268">
        <v>3</v>
      </c>
      <c r="L113" s="177" t="s">
        <v>481</v>
      </c>
      <c r="M113" s="279"/>
      <c r="N113" s="178">
        <v>0</v>
      </c>
      <c r="O113" s="178">
        <v>969705</v>
      </c>
      <c r="P113" s="155">
        <f t="shared" si="3"/>
        <v>0.15130864694749377</v>
      </c>
    </row>
    <row r="114" spans="2:16" ht="15" customHeight="1">
      <c r="B114" s="262" t="s">
        <v>535</v>
      </c>
      <c r="C114" s="266">
        <v>3</v>
      </c>
      <c r="D114" s="176" t="s">
        <v>536</v>
      </c>
      <c r="E114" s="279"/>
      <c r="F114" s="178">
        <v>0</v>
      </c>
      <c r="G114" s="178">
        <v>30565</v>
      </c>
      <c r="H114" s="154">
        <f t="shared" si="2"/>
        <v>0.0012799084175005129</v>
      </c>
      <c r="J114" s="179" t="s">
        <v>482</v>
      </c>
      <c r="K114" s="268">
        <v>4</v>
      </c>
      <c r="L114" s="177" t="s">
        <v>483</v>
      </c>
      <c r="M114" s="279" t="s">
        <v>13</v>
      </c>
      <c r="N114" s="178">
        <v>14</v>
      </c>
      <c r="O114" s="178">
        <v>113732</v>
      </c>
      <c r="P114" s="155">
        <f t="shared" si="3"/>
        <v>0.017746257918266235</v>
      </c>
    </row>
    <row r="115" spans="2:16" ht="15" customHeight="1">
      <c r="B115" s="262" t="s">
        <v>537</v>
      </c>
      <c r="C115" s="266">
        <v>4</v>
      </c>
      <c r="D115" s="176" t="s">
        <v>538</v>
      </c>
      <c r="E115" s="279" t="s">
        <v>13</v>
      </c>
      <c r="F115" s="178">
        <v>5</v>
      </c>
      <c r="G115" s="178">
        <v>684</v>
      </c>
      <c r="H115" s="154">
        <f t="shared" si="2"/>
        <v>2.864247857256178E-05</v>
      </c>
      <c r="J115" s="179" t="s">
        <v>484</v>
      </c>
      <c r="K115" s="268">
        <v>3</v>
      </c>
      <c r="L115" s="177" t="s">
        <v>485</v>
      </c>
      <c r="M115" s="279"/>
      <c r="N115" s="178">
        <v>0</v>
      </c>
      <c r="O115" s="178">
        <v>41919</v>
      </c>
      <c r="P115" s="155">
        <f t="shared" si="3"/>
        <v>0.006540862603979552</v>
      </c>
    </row>
    <row r="116" spans="2:16" ht="15" customHeight="1">
      <c r="B116" s="262" t="s">
        <v>541</v>
      </c>
      <c r="C116" s="266">
        <v>3</v>
      </c>
      <c r="D116" s="176" t="s">
        <v>542</v>
      </c>
      <c r="E116" s="279"/>
      <c r="F116" s="178">
        <v>0</v>
      </c>
      <c r="G116" s="178">
        <v>2280</v>
      </c>
      <c r="H116" s="154">
        <f t="shared" si="2"/>
        <v>9.547492857520593E-05</v>
      </c>
      <c r="J116" s="179" t="s">
        <v>487</v>
      </c>
      <c r="K116" s="268">
        <v>4</v>
      </c>
      <c r="L116" s="177" t="s">
        <v>1215</v>
      </c>
      <c r="M116" s="279" t="s">
        <v>13</v>
      </c>
      <c r="N116" s="178">
        <v>34</v>
      </c>
      <c r="O116" s="178">
        <v>33604</v>
      </c>
      <c r="P116" s="155">
        <f t="shared" si="3"/>
        <v>0.005243425342783198</v>
      </c>
    </row>
    <row r="117" spans="2:16" ht="15" customHeight="1">
      <c r="B117" s="262" t="s">
        <v>547</v>
      </c>
      <c r="C117" s="266">
        <v>4</v>
      </c>
      <c r="D117" s="176" t="s">
        <v>548</v>
      </c>
      <c r="E117" s="279"/>
      <c r="F117" s="178">
        <v>0</v>
      </c>
      <c r="G117" s="178">
        <v>800</v>
      </c>
      <c r="H117" s="154">
        <f t="shared" si="2"/>
        <v>3.349997493866875E-05</v>
      </c>
      <c r="J117" s="179" t="s">
        <v>493</v>
      </c>
      <c r="K117" s="268">
        <v>4</v>
      </c>
      <c r="L117" s="177" t="s">
        <v>494</v>
      </c>
      <c r="M117" s="279" t="s">
        <v>33</v>
      </c>
      <c r="N117" s="178">
        <v>2583</v>
      </c>
      <c r="O117" s="178">
        <v>8315</v>
      </c>
      <c r="P117" s="155">
        <f t="shared" si="3"/>
        <v>0.0012974372611963543</v>
      </c>
    </row>
    <row r="118" spans="2:16" ht="15" customHeight="1">
      <c r="B118" s="262" t="s">
        <v>549</v>
      </c>
      <c r="C118" s="266">
        <v>3</v>
      </c>
      <c r="D118" s="176" t="s">
        <v>550</v>
      </c>
      <c r="E118" s="279"/>
      <c r="F118" s="178">
        <v>0</v>
      </c>
      <c r="G118" s="178">
        <v>40008</v>
      </c>
      <c r="H118" s="154">
        <f t="shared" si="2"/>
        <v>0.0016753337466828243</v>
      </c>
      <c r="J118" s="179" t="s">
        <v>495</v>
      </c>
      <c r="K118" s="268">
        <v>3</v>
      </c>
      <c r="L118" s="177" t="s">
        <v>496</v>
      </c>
      <c r="M118" s="279"/>
      <c r="N118" s="178">
        <v>0</v>
      </c>
      <c r="O118" s="178">
        <v>83977</v>
      </c>
      <c r="P118" s="155">
        <f t="shared" si="3"/>
        <v>0.013103414177208207</v>
      </c>
    </row>
    <row r="119" spans="2:16" ht="15" customHeight="1">
      <c r="B119" s="262" t="s">
        <v>551</v>
      </c>
      <c r="C119" s="266">
        <v>4</v>
      </c>
      <c r="D119" s="176" t="s">
        <v>552</v>
      </c>
      <c r="E119" s="279" t="s">
        <v>16</v>
      </c>
      <c r="F119" s="178">
        <v>17</v>
      </c>
      <c r="G119" s="178">
        <v>13726</v>
      </c>
      <c r="H119" s="154">
        <f t="shared" si="2"/>
        <v>0.0005747758200102091</v>
      </c>
      <c r="J119" s="179" t="s">
        <v>497</v>
      </c>
      <c r="K119" s="268">
        <v>4</v>
      </c>
      <c r="L119" s="177" t="s">
        <v>498</v>
      </c>
      <c r="M119" s="279" t="s">
        <v>13</v>
      </c>
      <c r="N119" s="178">
        <v>10</v>
      </c>
      <c r="O119" s="178">
        <v>26355</v>
      </c>
      <c r="P119" s="155">
        <f t="shared" si="3"/>
        <v>0.004112322191079966</v>
      </c>
    </row>
    <row r="120" spans="2:16" ht="15" customHeight="1">
      <c r="B120" s="262" t="s">
        <v>553</v>
      </c>
      <c r="C120" s="266">
        <v>4</v>
      </c>
      <c r="D120" s="176" t="s">
        <v>554</v>
      </c>
      <c r="E120" s="279" t="s">
        <v>13</v>
      </c>
      <c r="F120" s="178">
        <v>3</v>
      </c>
      <c r="G120" s="178">
        <v>4837</v>
      </c>
      <c r="H120" s="154">
        <f t="shared" si="2"/>
        <v>0.00020254922347292593</v>
      </c>
      <c r="J120" s="179" t="s">
        <v>499</v>
      </c>
      <c r="K120" s="268">
        <v>5</v>
      </c>
      <c r="L120" s="177" t="s">
        <v>500</v>
      </c>
      <c r="M120" s="279" t="s">
        <v>13</v>
      </c>
      <c r="N120" s="178">
        <v>2</v>
      </c>
      <c r="O120" s="178">
        <v>8885</v>
      </c>
      <c r="P120" s="155">
        <f t="shared" si="3"/>
        <v>0.001386377638692677</v>
      </c>
    </row>
    <row r="121" spans="2:16" ht="15" customHeight="1">
      <c r="B121" s="262" t="s">
        <v>555</v>
      </c>
      <c r="C121" s="266">
        <v>3</v>
      </c>
      <c r="D121" s="176" t="s">
        <v>556</v>
      </c>
      <c r="E121" s="279"/>
      <c r="F121" s="178">
        <v>0</v>
      </c>
      <c r="G121" s="178">
        <v>4461004</v>
      </c>
      <c r="H121" s="154">
        <f t="shared" si="2"/>
        <v>0.1868044027516263</v>
      </c>
      <c r="J121" s="179" t="s">
        <v>503</v>
      </c>
      <c r="K121" s="268">
        <v>4</v>
      </c>
      <c r="L121" s="177" t="s">
        <v>1220</v>
      </c>
      <c r="M121" s="279" t="s">
        <v>13</v>
      </c>
      <c r="N121" s="178">
        <v>1</v>
      </c>
      <c r="O121" s="178">
        <v>27741</v>
      </c>
      <c r="P121" s="155">
        <f t="shared" si="3"/>
        <v>0.004328587740571024</v>
      </c>
    </row>
    <row r="122" spans="2:16" ht="15" customHeight="1">
      <c r="B122" s="262" t="s">
        <v>557</v>
      </c>
      <c r="C122" s="266">
        <v>4</v>
      </c>
      <c r="D122" s="176" t="s">
        <v>558</v>
      </c>
      <c r="E122" s="279" t="s">
        <v>13</v>
      </c>
      <c r="F122" s="178">
        <v>2</v>
      </c>
      <c r="G122" s="178">
        <v>131400</v>
      </c>
      <c r="H122" s="154">
        <f t="shared" si="2"/>
        <v>0.005502370883676342</v>
      </c>
      <c r="J122" s="179" t="s">
        <v>1221</v>
      </c>
      <c r="K122" s="268">
        <v>4</v>
      </c>
      <c r="L122" s="177" t="s">
        <v>504</v>
      </c>
      <c r="M122" s="279" t="s">
        <v>33</v>
      </c>
      <c r="N122" s="178">
        <v>300</v>
      </c>
      <c r="O122" s="178">
        <v>1245</v>
      </c>
      <c r="P122" s="155">
        <f t="shared" si="3"/>
        <v>0.00019426450874196764</v>
      </c>
    </row>
    <row r="123" spans="2:16" ht="15" customHeight="1">
      <c r="B123" s="262" t="s">
        <v>559</v>
      </c>
      <c r="C123" s="266">
        <v>4</v>
      </c>
      <c r="D123" s="176" t="s">
        <v>560</v>
      </c>
      <c r="E123" s="279" t="s">
        <v>13</v>
      </c>
      <c r="F123" s="178">
        <v>152</v>
      </c>
      <c r="G123" s="178">
        <v>21255</v>
      </c>
      <c r="H123" s="154">
        <f t="shared" si="2"/>
        <v>0.0008900524591517554</v>
      </c>
      <c r="J123" s="179" t="s">
        <v>505</v>
      </c>
      <c r="K123" s="268">
        <v>3</v>
      </c>
      <c r="L123" s="177" t="s">
        <v>506</v>
      </c>
      <c r="M123" s="279"/>
      <c r="N123" s="178">
        <v>0</v>
      </c>
      <c r="O123" s="178">
        <v>3463</v>
      </c>
      <c r="P123" s="155">
        <f t="shared" si="3"/>
        <v>0.0005403518022276578</v>
      </c>
    </row>
    <row r="124" spans="2:16" ht="15" customHeight="1">
      <c r="B124" s="262" t="s">
        <v>561</v>
      </c>
      <c r="C124" s="266">
        <v>3</v>
      </c>
      <c r="D124" s="176" t="s">
        <v>562</v>
      </c>
      <c r="E124" s="279" t="s">
        <v>16</v>
      </c>
      <c r="F124" s="178">
        <v>0</v>
      </c>
      <c r="G124" s="178">
        <v>1471</v>
      </c>
      <c r="H124" s="154">
        <f t="shared" si="2"/>
        <v>6.159807891847717E-05</v>
      </c>
      <c r="J124" s="179" t="s">
        <v>1223</v>
      </c>
      <c r="K124" s="268">
        <v>3</v>
      </c>
      <c r="L124" s="177" t="s">
        <v>530</v>
      </c>
      <c r="M124" s="279" t="s">
        <v>16</v>
      </c>
      <c r="N124" s="178">
        <v>90</v>
      </c>
      <c r="O124" s="178">
        <v>184320</v>
      </c>
      <c r="P124" s="155">
        <f t="shared" si="3"/>
        <v>0.028760509438810825</v>
      </c>
    </row>
    <row r="125" spans="2:16" ht="15" customHeight="1">
      <c r="B125" s="262" t="s">
        <v>563</v>
      </c>
      <c r="C125" s="266">
        <v>4</v>
      </c>
      <c r="D125" s="176" t="s">
        <v>564</v>
      </c>
      <c r="E125" s="279" t="s">
        <v>16</v>
      </c>
      <c r="F125" s="178">
        <v>0</v>
      </c>
      <c r="G125" s="178">
        <v>1471</v>
      </c>
      <c r="H125" s="154">
        <f t="shared" si="2"/>
        <v>6.159807891847717E-05</v>
      </c>
      <c r="J125" s="179" t="s">
        <v>533</v>
      </c>
      <c r="K125" s="268">
        <v>3</v>
      </c>
      <c r="L125" s="177" t="s">
        <v>536</v>
      </c>
      <c r="M125" s="279" t="s">
        <v>16</v>
      </c>
      <c r="N125" s="178">
        <v>753</v>
      </c>
      <c r="O125" s="178">
        <v>572043</v>
      </c>
      <c r="P125" s="155">
        <f t="shared" si="3"/>
        <v>0.08925915853355935</v>
      </c>
    </row>
    <row r="126" spans="2:16" ht="15" customHeight="1">
      <c r="B126" s="262" t="s">
        <v>567</v>
      </c>
      <c r="C126" s="266">
        <v>3</v>
      </c>
      <c r="D126" s="176" t="s">
        <v>568</v>
      </c>
      <c r="E126" s="279" t="s">
        <v>33</v>
      </c>
      <c r="F126" s="178">
        <v>14670</v>
      </c>
      <c r="G126" s="178">
        <v>141656</v>
      </c>
      <c r="H126" s="154">
        <f t="shared" si="2"/>
        <v>0.005931840562390075</v>
      </c>
      <c r="J126" s="179" t="s">
        <v>535</v>
      </c>
      <c r="K126" s="268">
        <v>3</v>
      </c>
      <c r="L126" s="177" t="s">
        <v>542</v>
      </c>
      <c r="M126" s="279"/>
      <c r="N126" s="178">
        <v>0</v>
      </c>
      <c r="O126" s="178">
        <v>308250</v>
      </c>
      <c r="P126" s="155">
        <f t="shared" si="3"/>
        <v>0.048098019935511264</v>
      </c>
    </row>
    <row r="127" spans="2:16" ht="15" customHeight="1">
      <c r="B127" s="261" t="s">
        <v>571</v>
      </c>
      <c r="C127" s="265">
        <v>2</v>
      </c>
      <c r="D127" s="173" t="s">
        <v>572</v>
      </c>
      <c r="E127" s="127"/>
      <c r="F127" s="128">
        <v>0</v>
      </c>
      <c r="G127" s="128">
        <v>735826</v>
      </c>
      <c r="H127" s="174">
        <f t="shared" si="2"/>
        <v>0.030812690699026087</v>
      </c>
      <c r="J127" s="179" t="s">
        <v>537</v>
      </c>
      <c r="K127" s="268">
        <v>4</v>
      </c>
      <c r="L127" s="177" t="s">
        <v>548</v>
      </c>
      <c r="M127" s="279"/>
      <c r="N127" s="178">
        <v>0</v>
      </c>
      <c r="O127" s="178">
        <v>640</v>
      </c>
      <c r="P127" s="155">
        <f t="shared" si="3"/>
        <v>9.986287999587092E-05</v>
      </c>
    </row>
    <row r="128" spans="2:16" ht="15" customHeight="1">
      <c r="B128" s="262" t="s">
        <v>573</v>
      </c>
      <c r="C128" s="266">
        <v>3</v>
      </c>
      <c r="D128" s="176" t="s">
        <v>574</v>
      </c>
      <c r="E128" s="279"/>
      <c r="F128" s="178">
        <v>0</v>
      </c>
      <c r="G128" s="178">
        <v>210</v>
      </c>
      <c r="H128" s="154">
        <f t="shared" si="2"/>
        <v>8.793743421400548E-06</v>
      </c>
      <c r="J128" s="179" t="s">
        <v>1226</v>
      </c>
      <c r="K128" s="268">
        <v>3</v>
      </c>
      <c r="L128" s="177" t="s">
        <v>550</v>
      </c>
      <c r="M128" s="279"/>
      <c r="N128" s="178">
        <v>0</v>
      </c>
      <c r="O128" s="178">
        <v>900761</v>
      </c>
      <c r="P128" s="155">
        <f t="shared" si="3"/>
        <v>0.14055091819993856</v>
      </c>
    </row>
    <row r="129" spans="2:16" ht="15" customHeight="1">
      <c r="B129" s="262" t="s">
        <v>581</v>
      </c>
      <c r="C129" s="266">
        <v>3</v>
      </c>
      <c r="D129" s="176" t="s">
        <v>582</v>
      </c>
      <c r="E129" s="279"/>
      <c r="F129" s="178">
        <v>0</v>
      </c>
      <c r="G129" s="178">
        <v>98642</v>
      </c>
      <c r="H129" s="154">
        <f t="shared" si="2"/>
        <v>0.004130630659875204</v>
      </c>
      <c r="J129" s="179" t="s">
        <v>1228</v>
      </c>
      <c r="K129" s="268">
        <v>4</v>
      </c>
      <c r="L129" s="177" t="s">
        <v>554</v>
      </c>
      <c r="M129" s="279" t="s">
        <v>13</v>
      </c>
      <c r="N129" s="178">
        <v>4</v>
      </c>
      <c r="O129" s="178">
        <v>2858</v>
      </c>
      <c r="P129" s="155">
        <f t="shared" si="3"/>
        <v>0.00044595017348156106</v>
      </c>
    </row>
    <row r="130" spans="2:16" ht="15" customHeight="1">
      <c r="B130" s="262" t="s">
        <v>583</v>
      </c>
      <c r="C130" s="266">
        <v>4</v>
      </c>
      <c r="D130" s="176" t="s">
        <v>584</v>
      </c>
      <c r="E130" s="279" t="s">
        <v>13</v>
      </c>
      <c r="F130" s="178">
        <v>219</v>
      </c>
      <c r="G130" s="178">
        <v>44789</v>
      </c>
      <c r="H130" s="154">
        <f t="shared" si="2"/>
        <v>0.0018755379719100432</v>
      </c>
      <c r="J130" s="179" t="s">
        <v>541</v>
      </c>
      <c r="K130" s="268">
        <v>3</v>
      </c>
      <c r="L130" s="177" t="s">
        <v>556</v>
      </c>
      <c r="M130" s="279" t="s">
        <v>33</v>
      </c>
      <c r="N130" s="178">
        <v>970206</v>
      </c>
      <c r="O130" s="178">
        <v>824227</v>
      </c>
      <c r="P130" s="155">
        <f t="shared" si="3"/>
        <v>0.12860887810993232</v>
      </c>
    </row>
    <row r="131" spans="2:16" ht="15" customHeight="1">
      <c r="B131" s="262" t="s">
        <v>585</v>
      </c>
      <c r="C131" s="266">
        <v>4</v>
      </c>
      <c r="D131" s="176" t="s">
        <v>586</v>
      </c>
      <c r="E131" s="279" t="s">
        <v>33</v>
      </c>
      <c r="F131" s="178">
        <v>18</v>
      </c>
      <c r="G131" s="178">
        <v>293</v>
      </c>
      <c r="H131" s="154">
        <f t="shared" si="2"/>
        <v>1.2269365821287429E-05</v>
      </c>
      <c r="J131" s="179" t="s">
        <v>543</v>
      </c>
      <c r="K131" s="268">
        <v>4</v>
      </c>
      <c r="L131" s="177" t="s">
        <v>560</v>
      </c>
      <c r="M131" s="279" t="s">
        <v>33</v>
      </c>
      <c r="N131" s="178">
        <v>133769</v>
      </c>
      <c r="O131" s="178">
        <v>117063</v>
      </c>
      <c r="P131" s="155">
        <f t="shared" si="3"/>
        <v>0.018266013001494746</v>
      </c>
    </row>
    <row r="132" spans="2:16" ht="15" customHeight="1">
      <c r="B132" s="262" t="s">
        <v>587</v>
      </c>
      <c r="C132" s="266">
        <v>3</v>
      </c>
      <c r="D132" s="176" t="s">
        <v>588</v>
      </c>
      <c r="E132" s="279" t="s">
        <v>33</v>
      </c>
      <c r="F132" s="178">
        <v>1381</v>
      </c>
      <c r="G132" s="178">
        <v>12904</v>
      </c>
      <c r="H132" s="154">
        <f t="shared" si="2"/>
        <v>0.0005403545957607269</v>
      </c>
      <c r="J132" s="179" t="s">
        <v>549</v>
      </c>
      <c r="K132" s="268">
        <v>3</v>
      </c>
      <c r="L132" s="177" t="s">
        <v>1231</v>
      </c>
      <c r="M132" s="279" t="s">
        <v>33</v>
      </c>
      <c r="N132" s="178">
        <v>18394</v>
      </c>
      <c r="O132" s="178">
        <v>23523</v>
      </c>
      <c r="P132" s="155">
        <f t="shared" si="3"/>
        <v>0.0036704289470982365</v>
      </c>
    </row>
    <row r="133" spans="2:16" ht="15" customHeight="1">
      <c r="B133" s="262" t="s">
        <v>589</v>
      </c>
      <c r="C133" s="266">
        <v>4</v>
      </c>
      <c r="D133" s="176" t="s">
        <v>590</v>
      </c>
      <c r="E133" s="279" t="s">
        <v>33</v>
      </c>
      <c r="F133" s="178">
        <v>102</v>
      </c>
      <c r="G133" s="178">
        <v>697</v>
      </c>
      <c r="H133" s="154">
        <f t="shared" si="2"/>
        <v>2.9186853165315144E-05</v>
      </c>
      <c r="J133" s="179" t="s">
        <v>555</v>
      </c>
      <c r="K133" s="268">
        <v>3</v>
      </c>
      <c r="L133" s="177" t="s">
        <v>1232</v>
      </c>
      <c r="M133" s="279" t="s">
        <v>33</v>
      </c>
      <c r="N133" s="178">
        <v>3</v>
      </c>
      <c r="O133" s="178">
        <v>261</v>
      </c>
      <c r="P133" s="155">
        <f t="shared" si="3"/>
        <v>4.0725330748316106E-05</v>
      </c>
    </row>
    <row r="134" spans="2:16" ht="15" customHeight="1">
      <c r="B134" s="262" t="s">
        <v>595</v>
      </c>
      <c r="C134" s="266">
        <v>3</v>
      </c>
      <c r="D134" s="176" t="s">
        <v>596</v>
      </c>
      <c r="E134" s="279" t="s">
        <v>13</v>
      </c>
      <c r="F134" s="178">
        <v>2188</v>
      </c>
      <c r="G134" s="178">
        <v>445038</v>
      </c>
      <c r="H134" s="154">
        <f t="shared" si="2"/>
        <v>0.01863595230844408</v>
      </c>
      <c r="J134" s="124" t="s">
        <v>571</v>
      </c>
      <c r="K134" s="125">
        <v>2</v>
      </c>
      <c r="L134" s="126" t="s">
        <v>572</v>
      </c>
      <c r="M134" s="127"/>
      <c r="N134" s="128">
        <v>0</v>
      </c>
      <c r="O134" s="128">
        <v>12336794</v>
      </c>
      <c r="P134" s="175">
        <f t="shared" si="3"/>
        <v>1.924980904305907</v>
      </c>
    </row>
    <row r="135" spans="2:16" ht="15" customHeight="1">
      <c r="B135" s="262" t="s">
        <v>597</v>
      </c>
      <c r="C135" s="266">
        <v>4</v>
      </c>
      <c r="D135" s="176" t="s">
        <v>598</v>
      </c>
      <c r="E135" s="279" t="s">
        <v>13</v>
      </c>
      <c r="F135" s="178">
        <v>230</v>
      </c>
      <c r="G135" s="178">
        <v>80822</v>
      </c>
      <c r="H135" s="154">
        <f t="shared" si="2"/>
        <v>0.003384418718116357</v>
      </c>
      <c r="J135" s="179" t="s">
        <v>573</v>
      </c>
      <c r="K135" s="268">
        <v>3</v>
      </c>
      <c r="L135" s="177" t="s">
        <v>574</v>
      </c>
      <c r="M135" s="279"/>
      <c r="N135" s="178">
        <v>0</v>
      </c>
      <c r="O135" s="178">
        <v>1212778</v>
      </c>
      <c r="P135" s="155">
        <f t="shared" si="3"/>
        <v>0.18923672480567552</v>
      </c>
    </row>
    <row r="136" spans="2:16" ht="15" customHeight="1">
      <c r="B136" s="262" t="s">
        <v>599</v>
      </c>
      <c r="C136" s="266">
        <v>4</v>
      </c>
      <c r="D136" s="176" t="s">
        <v>600</v>
      </c>
      <c r="E136" s="279" t="s">
        <v>13</v>
      </c>
      <c r="F136" s="178">
        <v>1958</v>
      </c>
      <c r="G136" s="178">
        <v>364216</v>
      </c>
      <c r="H136" s="154">
        <f t="shared" si="2"/>
        <v>0.015251533590327722</v>
      </c>
      <c r="J136" s="179" t="s">
        <v>575</v>
      </c>
      <c r="K136" s="268">
        <v>4</v>
      </c>
      <c r="L136" s="177" t="s">
        <v>1233</v>
      </c>
      <c r="M136" s="279" t="s">
        <v>13</v>
      </c>
      <c r="N136" s="178">
        <v>70793</v>
      </c>
      <c r="O136" s="178">
        <v>1084128</v>
      </c>
      <c r="P136" s="155">
        <f t="shared" si="3"/>
        <v>0.16916272556900555</v>
      </c>
    </row>
    <row r="137" spans="2:16" ht="15" customHeight="1">
      <c r="B137" s="262" t="s">
        <v>601</v>
      </c>
      <c r="C137" s="266">
        <v>3</v>
      </c>
      <c r="D137" s="176" t="s">
        <v>602</v>
      </c>
      <c r="E137" s="279" t="s">
        <v>13</v>
      </c>
      <c r="F137" s="178">
        <v>791</v>
      </c>
      <c r="G137" s="178">
        <v>14891</v>
      </c>
      <c r="H137" s="154">
        <f aca="true" t="shared" si="4" ref="H137:H176">G137/2388061488*100</f>
        <v>0.0006235601585146454</v>
      </c>
      <c r="J137" s="179" t="s">
        <v>581</v>
      </c>
      <c r="K137" s="268">
        <v>3</v>
      </c>
      <c r="L137" s="177" t="s">
        <v>582</v>
      </c>
      <c r="M137" s="279" t="s">
        <v>33</v>
      </c>
      <c r="N137" s="178">
        <v>6666</v>
      </c>
      <c r="O137" s="178">
        <v>20737</v>
      </c>
      <c r="P137" s="155">
        <f aca="true" t="shared" si="5" ref="P137:P165">O137/640878773*100</f>
        <v>0.0032357133476162113</v>
      </c>
    </row>
    <row r="138" spans="2:16" ht="15" customHeight="1">
      <c r="B138" s="262" t="s">
        <v>605</v>
      </c>
      <c r="C138" s="266">
        <v>4</v>
      </c>
      <c r="D138" s="176" t="s">
        <v>606</v>
      </c>
      <c r="E138" s="279" t="s">
        <v>13</v>
      </c>
      <c r="F138" s="178">
        <v>791</v>
      </c>
      <c r="G138" s="178">
        <v>14891</v>
      </c>
      <c r="H138" s="154">
        <f t="shared" si="4"/>
        <v>0.0006235601585146454</v>
      </c>
      <c r="J138" s="179" t="s">
        <v>585</v>
      </c>
      <c r="K138" s="268">
        <v>4</v>
      </c>
      <c r="L138" s="177" t="s">
        <v>586</v>
      </c>
      <c r="M138" s="279" t="s">
        <v>33</v>
      </c>
      <c r="N138" s="178">
        <v>180</v>
      </c>
      <c r="O138" s="178">
        <v>204</v>
      </c>
      <c r="P138" s="155">
        <f t="shared" si="5"/>
        <v>3.1831292998683855E-05</v>
      </c>
    </row>
    <row r="139" spans="2:16" ht="15" customHeight="1">
      <c r="B139" s="262" t="s">
        <v>607</v>
      </c>
      <c r="C139" s="266">
        <v>3</v>
      </c>
      <c r="D139" s="176" t="s">
        <v>608</v>
      </c>
      <c r="E139" s="279" t="s">
        <v>33</v>
      </c>
      <c r="F139" s="178">
        <v>289</v>
      </c>
      <c r="G139" s="178">
        <v>46244</v>
      </c>
      <c r="H139" s="154">
        <f t="shared" si="4"/>
        <v>0.0019364660513297468</v>
      </c>
      <c r="J139" s="179" t="s">
        <v>1234</v>
      </c>
      <c r="K139" s="268">
        <v>3</v>
      </c>
      <c r="L139" s="177" t="s">
        <v>588</v>
      </c>
      <c r="M139" s="279" t="s">
        <v>33</v>
      </c>
      <c r="N139" s="178">
        <v>4144517</v>
      </c>
      <c r="O139" s="178">
        <v>9590410</v>
      </c>
      <c r="P139" s="155">
        <f t="shared" si="5"/>
        <v>1.4964468170956255</v>
      </c>
    </row>
    <row r="140" spans="2:16" ht="15" customHeight="1">
      <c r="B140" s="262" t="s">
        <v>621</v>
      </c>
      <c r="C140" s="266">
        <v>3</v>
      </c>
      <c r="D140" s="176" t="s">
        <v>622</v>
      </c>
      <c r="E140" s="279"/>
      <c r="F140" s="178">
        <v>0</v>
      </c>
      <c r="G140" s="178">
        <v>29739</v>
      </c>
      <c r="H140" s="154">
        <f t="shared" si="4"/>
        <v>0.0012453196933763374</v>
      </c>
      <c r="J140" s="179" t="s">
        <v>601</v>
      </c>
      <c r="K140" s="268">
        <v>3</v>
      </c>
      <c r="L140" s="177" t="s">
        <v>626</v>
      </c>
      <c r="M140" s="279"/>
      <c r="N140" s="178">
        <v>0</v>
      </c>
      <c r="O140" s="178">
        <v>1359617</v>
      </c>
      <c r="P140" s="155">
        <f t="shared" si="5"/>
        <v>0.21214885829897817</v>
      </c>
    </row>
    <row r="141" spans="2:16" ht="15" customHeight="1">
      <c r="B141" s="262" t="s">
        <v>623</v>
      </c>
      <c r="C141" s="266">
        <v>3</v>
      </c>
      <c r="D141" s="176" t="s">
        <v>624</v>
      </c>
      <c r="E141" s="279"/>
      <c r="F141" s="178">
        <v>0</v>
      </c>
      <c r="G141" s="178">
        <v>2455</v>
      </c>
      <c r="H141" s="154">
        <f t="shared" si="4"/>
        <v>0.00010280304809303972</v>
      </c>
      <c r="J141" s="179" t="s">
        <v>607</v>
      </c>
      <c r="K141" s="268">
        <v>3</v>
      </c>
      <c r="L141" s="177" t="s">
        <v>636</v>
      </c>
      <c r="M141" s="279"/>
      <c r="N141" s="178">
        <v>0</v>
      </c>
      <c r="O141" s="178">
        <v>923</v>
      </c>
      <c r="P141" s="155">
        <f t="shared" si="5"/>
        <v>0.0001440209972440451</v>
      </c>
    </row>
    <row r="142" spans="2:16" ht="15" customHeight="1">
      <c r="B142" s="262" t="s">
        <v>625</v>
      </c>
      <c r="C142" s="266">
        <v>3</v>
      </c>
      <c r="D142" s="176" t="s">
        <v>626</v>
      </c>
      <c r="E142" s="279"/>
      <c r="F142" s="178">
        <v>0</v>
      </c>
      <c r="G142" s="178">
        <v>404</v>
      </c>
      <c r="H142" s="154">
        <f t="shared" si="4"/>
        <v>1.691748734402772E-05</v>
      </c>
      <c r="J142" s="179" t="s">
        <v>609</v>
      </c>
      <c r="K142" s="268">
        <v>3</v>
      </c>
      <c r="L142" s="177" t="s">
        <v>1244</v>
      </c>
      <c r="M142" s="279" t="s">
        <v>33</v>
      </c>
      <c r="N142" s="178">
        <v>19485</v>
      </c>
      <c r="O142" s="178">
        <v>34528</v>
      </c>
      <c r="P142" s="155">
        <f t="shared" si="5"/>
        <v>0.005387602375777236</v>
      </c>
    </row>
    <row r="143" spans="2:16" ht="15" customHeight="1">
      <c r="B143" s="262" t="s">
        <v>629</v>
      </c>
      <c r="C143" s="266">
        <v>4</v>
      </c>
      <c r="D143" s="176" t="s">
        <v>630</v>
      </c>
      <c r="E143" s="279" t="s">
        <v>13</v>
      </c>
      <c r="F143" s="178">
        <v>2500</v>
      </c>
      <c r="G143" s="178">
        <v>404</v>
      </c>
      <c r="H143" s="154">
        <f t="shared" si="4"/>
        <v>1.691748734402772E-05</v>
      </c>
      <c r="J143" s="124" t="s">
        <v>646</v>
      </c>
      <c r="K143" s="125">
        <v>2</v>
      </c>
      <c r="L143" s="126" t="s">
        <v>647</v>
      </c>
      <c r="M143" s="127"/>
      <c r="N143" s="128">
        <v>0</v>
      </c>
      <c r="O143" s="128">
        <v>557660277</v>
      </c>
      <c r="P143" s="175">
        <f t="shared" si="5"/>
        <v>87.0149395633049</v>
      </c>
    </row>
    <row r="144" spans="2:16" ht="15" customHeight="1">
      <c r="B144" s="262" t="s">
        <v>635</v>
      </c>
      <c r="C144" s="266">
        <v>3</v>
      </c>
      <c r="D144" s="176" t="s">
        <v>636</v>
      </c>
      <c r="E144" s="279"/>
      <c r="F144" s="178">
        <v>0</v>
      </c>
      <c r="G144" s="178">
        <v>8094</v>
      </c>
      <c r="H144" s="154">
        <f t="shared" si="4"/>
        <v>0.000338935996441981</v>
      </c>
      <c r="J144" s="179" t="s">
        <v>648</v>
      </c>
      <c r="K144" s="268">
        <v>3</v>
      </c>
      <c r="L144" s="177" t="s">
        <v>655</v>
      </c>
      <c r="M144" s="279" t="s">
        <v>13</v>
      </c>
      <c r="N144" s="178">
        <v>179115</v>
      </c>
      <c r="O144" s="178">
        <v>554202215</v>
      </c>
      <c r="P144" s="155">
        <f t="shared" si="5"/>
        <v>86.47535826561071</v>
      </c>
    </row>
    <row r="145" spans="2:16" ht="15" customHeight="1">
      <c r="B145" s="261" t="s">
        <v>646</v>
      </c>
      <c r="C145" s="265">
        <v>2</v>
      </c>
      <c r="D145" s="173" t="s">
        <v>647</v>
      </c>
      <c r="E145" s="127"/>
      <c r="F145" s="128">
        <v>0</v>
      </c>
      <c r="G145" s="128">
        <v>2308984319</v>
      </c>
      <c r="H145" s="174">
        <f t="shared" si="4"/>
        <v>96.68864602534892</v>
      </c>
      <c r="J145" s="179" t="s">
        <v>650</v>
      </c>
      <c r="K145" s="268">
        <v>4</v>
      </c>
      <c r="L145" s="177" t="s">
        <v>657</v>
      </c>
      <c r="M145" s="279" t="s">
        <v>13</v>
      </c>
      <c r="N145" s="178">
        <v>164410</v>
      </c>
      <c r="O145" s="178">
        <v>534669593</v>
      </c>
      <c r="P145" s="155">
        <f t="shared" si="5"/>
        <v>83.42757094250022</v>
      </c>
    </row>
    <row r="146" spans="2:16" ht="15" customHeight="1">
      <c r="B146" s="262" t="s">
        <v>648</v>
      </c>
      <c r="C146" s="266">
        <v>3</v>
      </c>
      <c r="D146" s="176" t="s">
        <v>649</v>
      </c>
      <c r="E146" s="279"/>
      <c r="F146" s="178">
        <v>0</v>
      </c>
      <c r="G146" s="178">
        <v>960635</v>
      </c>
      <c r="H146" s="154">
        <f t="shared" si="4"/>
        <v>0.04022656053151007</v>
      </c>
      <c r="J146" s="179" t="s">
        <v>654</v>
      </c>
      <c r="K146" s="268">
        <v>3</v>
      </c>
      <c r="L146" s="177" t="s">
        <v>669</v>
      </c>
      <c r="M146" s="279" t="s">
        <v>33</v>
      </c>
      <c r="N146" s="178">
        <v>4711022</v>
      </c>
      <c r="O146" s="178">
        <v>2335238</v>
      </c>
      <c r="P146" s="155">
        <f t="shared" si="5"/>
        <v>0.36438061274343375</v>
      </c>
    </row>
    <row r="147" spans="2:16" ht="15" customHeight="1">
      <c r="B147" s="262" t="s">
        <v>650</v>
      </c>
      <c r="C147" s="266">
        <v>4</v>
      </c>
      <c r="D147" s="176" t="s">
        <v>651</v>
      </c>
      <c r="E147" s="279" t="s">
        <v>16</v>
      </c>
      <c r="F147" s="178">
        <v>341</v>
      </c>
      <c r="G147" s="178">
        <v>960635</v>
      </c>
      <c r="H147" s="154">
        <f t="shared" si="4"/>
        <v>0.04022656053151007</v>
      </c>
      <c r="J147" s="179" t="s">
        <v>1245</v>
      </c>
      <c r="K147" s="268">
        <v>3</v>
      </c>
      <c r="L147" s="177" t="s">
        <v>671</v>
      </c>
      <c r="M147" s="279" t="s">
        <v>1290</v>
      </c>
      <c r="N147" s="178">
        <v>0</v>
      </c>
      <c r="O147" s="178">
        <v>341027</v>
      </c>
      <c r="P147" s="155">
        <f t="shared" si="5"/>
        <v>0.053212403713049805</v>
      </c>
    </row>
    <row r="148" spans="2:16" ht="15" customHeight="1">
      <c r="B148" s="262" t="s">
        <v>654</v>
      </c>
      <c r="C148" s="266">
        <v>3</v>
      </c>
      <c r="D148" s="176" t="s">
        <v>655</v>
      </c>
      <c r="E148" s="279" t="s">
        <v>13</v>
      </c>
      <c r="F148" s="178">
        <v>865725</v>
      </c>
      <c r="G148" s="178">
        <v>2271427186</v>
      </c>
      <c r="H148" s="154">
        <f t="shared" si="4"/>
        <v>95.1159422575136</v>
      </c>
      <c r="J148" s="179" t="s">
        <v>1246</v>
      </c>
      <c r="K148" s="268">
        <v>4</v>
      </c>
      <c r="L148" s="177" t="s">
        <v>673</v>
      </c>
      <c r="M148" s="279" t="s">
        <v>13</v>
      </c>
      <c r="N148" s="178">
        <v>831</v>
      </c>
      <c r="O148" s="178">
        <v>341027</v>
      </c>
      <c r="P148" s="155">
        <f t="shared" si="5"/>
        <v>0.053212403713049805</v>
      </c>
    </row>
    <row r="149" spans="2:16" ht="15" customHeight="1">
      <c r="B149" s="262" t="s">
        <v>656</v>
      </c>
      <c r="C149" s="266">
        <v>4</v>
      </c>
      <c r="D149" s="176" t="s">
        <v>657</v>
      </c>
      <c r="E149" s="279" t="s">
        <v>13</v>
      </c>
      <c r="F149" s="178">
        <v>861391</v>
      </c>
      <c r="G149" s="178">
        <v>2261393536</v>
      </c>
      <c r="H149" s="154">
        <f t="shared" si="4"/>
        <v>94.69578347808438</v>
      </c>
      <c r="J149" s="179" t="s">
        <v>670</v>
      </c>
      <c r="K149" s="268">
        <v>3</v>
      </c>
      <c r="L149" s="177" t="s">
        <v>683</v>
      </c>
      <c r="M149" s="279" t="s">
        <v>13</v>
      </c>
      <c r="N149" s="178">
        <v>31</v>
      </c>
      <c r="O149" s="178">
        <v>122996</v>
      </c>
      <c r="P149" s="155">
        <f t="shared" si="5"/>
        <v>0.019191773106206466</v>
      </c>
    </row>
    <row r="150" spans="2:16" ht="15" customHeight="1">
      <c r="B150" s="262" t="s">
        <v>658</v>
      </c>
      <c r="C150" s="266">
        <v>5</v>
      </c>
      <c r="D150" s="176" t="s">
        <v>659</v>
      </c>
      <c r="E150" s="279" t="s">
        <v>13</v>
      </c>
      <c r="F150" s="178">
        <v>173</v>
      </c>
      <c r="G150" s="178">
        <v>67908</v>
      </c>
      <c r="H150" s="154">
        <f t="shared" si="4"/>
        <v>0.0028436453726688967</v>
      </c>
      <c r="J150" s="117" t="s">
        <v>690</v>
      </c>
      <c r="K150" s="118">
        <v>1</v>
      </c>
      <c r="L150" s="119" t="s">
        <v>691</v>
      </c>
      <c r="M150" s="120"/>
      <c r="N150" s="121">
        <v>0</v>
      </c>
      <c r="O150" s="121">
        <v>1433753</v>
      </c>
      <c r="P150" s="158">
        <f t="shared" si="5"/>
        <v>0.22371672466049985</v>
      </c>
    </row>
    <row r="151" spans="2:16" ht="15" customHeight="1">
      <c r="B151" s="262" t="s">
        <v>660</v>
      </c>
      <c r="C151" s="266">
        <v>4</v>
      </c>
      <c r="D151" s="176" t="s">
        <v>661</v>
      </c>
      <c r="E151" s="279" t="s">
        <v>13</v>
      </c>
      <c r="F151" s="178">
        <v>4334</v>
      </c>
      <c r="G151" s="178">
        <v>10033650</v>
      </c>
      <c r="H151" s="154">
        <f t="shared" si="4"/>
        <v>0.4201587794292171</v>
      </c>
      <c r="J151" s="124" t="s">
        <v>694</v>
      </c>
      <c r="K151" s="125">
        <v>2</v>
      </c>
      <c r="L151" s="126" t="s">
        <v>695</v>
      </c>
      <c r="M151" s="127" t="s">
        <v>33</v>
      </c>
      <c r="N151" s="128">
        <v>563762</v>
      </c>
      <c r="O151" s="128">
        <v>333869</v>
      </c>
      <c r="P151" s="175">
        <f t="shared" si="5"/>
        <v>0.05209549981459598</v>
      </c>
    </row>
    <row r="152" spans="2:16" ht="15" customHeight="1">
      <c r="B152" s="262" t="s">
        <v>662</v>
      </c>
      <c r="C152" s="266">
        <v>5</v>
      </c>
      <c r="D152" s="176" t="s">
        <v>663</v>
      </c>
      <c r="E152" s="279" t="s">
        <v>13</v>
      </c>
      <c r="F152" s="178">
        <v>1378</v>
      </c>
      <c r="G152" s="178">
        <v>2691385</v>
      </c>
      <c r="H152" s="154">
        <f t="shared" si="4"/>
        <v>0.11270166256288623</v>
      </c>
      <c r="J152" s="124" t="s">
        <v>698</v>
      </c>
      <c r="K152" s="125">
        <v>2</v>
      </c>
      <c r="L152" s="126" t="s">
        <v>699</v>
      </c>
      <c r="M152" s="127" t="s">
        <v>33</v>
      </c>
      <c r="N152" s="128">
        <v>1498</v>
      </c>
      <c r="O152" s="128">
        <v>1791</v>
      </c>
      <c r="P152" s="175">
        <f t="shared" si="5"/>
        <v>0.00027946002823844504</v>
      </c>
    </row>
    <row r="153" spans="2:16" ht="15" customHeight="1">
      <c r="B153" s="262" t="s">
        <v>668</v>
      </c>
      <c r="C153" s="266">
        <v>3</v>
      </c>
      <c r="D153" s="176" t="s">
        <v>669</v>
      </c>
      <c r="E153" s="279" t="s">
        <v>33</v>
      </c>
      <c r="F153" s="178">
        <v>6881370</v>
      </c>
      <c r="G153" s="178">
        <v>4562484</v>
      </c>
      <c r="H153" s="154">
        <f t="shared" si="4"/>
        <v>0.19105387457259643</v>
      </c>
      <c r="J153" s="124" t="s">
        <v>700</v>
      </c>
      <c r="K153" s="125">
        <v>2</v>
      </c>
      <c r="L153" s="126" t="s">
        <v>701</v>
      </c>
      <c r="M153" s="127"/>
      <c r="N153" s="128">
        <v>0</v>
      </c>
      <c r="O153" s="128">
        <v>79028</v>
      </c>
      <c r="P153" s="175">
        <f t="shared" si="5"/>
        <v>0.012331193250490136</v>
      </c>
    </row>
    <row r="154" spans="2:16" ht="15" customHeight="1">
      <c r="B154" s="262" t="s">
        <v>670</v>
      </c>
      <c r="C154" s="266">
        <v>3</v>
      </c>
      <c r="D154" s="176" t="s">
        <v>671</v>
      </c>
      <c r="E154" s="279"/>
      <c r="F154" s="178">
        <v>0</v>
      </c>
      <c r="G154" s="178">
        <v>6126</v>
      </c>
      <c r="H154" s="154">
        <f t="shared" si="4"/>
        <v>0.0002565260580928559</v>
      </c>
      <c r="J154" s="179" t="s">
        <v>702</v>
      </c>
      <c r="K154" s="268">
        <v>3</v>
      </c>
      <c r="L154" s="177" t="s">
        <v>1250</v>
      </c>
      <c r="M154" s="279" t="s">
        <v>704</v>
      </c>
      <c r="N154" s="178">
        <v>572</v>
      </c>
      <c r="O154" s="178">
        <v>10456</v>
      </c>
      <c r="P154" s="155">
        <f t="shared" si="5"/>
        <v>0.0016315098019325414</v>
      </c>
    </row>
    <row r="155" spans="2:16" ht="15" customHeight="1">
      <c r="B155" s="262" t="s">
        <v>682</v>
      </c>
      <c r="C155" s="266">
        <v>3</v>
      </c>
      <c r="D155" s="176" t="s">
        <v>683</v>
      </c>
      <c r="E155" s="279" t="s">
        <v>13</v>
      </c>
      <c r="F155" s="178">
        <v>14</v>
      </c>
      <c r="G155" s="178">
        <v>32027558</v>
      </c>
      <c r="H155" s="154">
        <f t="shared" si="4"/>
        <v>1.3411529879334498</v>
      </c>
      <c r="J155" s="179" t="s">
        <v>705</v>
      </c>
      <c r="K155" s="268">
        <v>4</v>
      </c>
      <c r="L155" s="177" t="s">
        <v>1251</v>
      </c>
      <c r="M155" s="279" t="s">
        <v>704</v>
      </c>
      <c r="N155" s="178">
        <v>572</v>
      </c>
      <c r="O155" s="178">
        <v>10456</v>
      </c>
      <c r="P155" s="155">
        <f t="shared" si="5"/>
        <v>0.0016315098019325414</v>
      </c>
    </row>
    <row r="156" spans="2:16" ht="15" customHeight="1">
      <c r="B156" s="262" t="s">
        <v>684</v>
      </c>
      <c r="C156" s="266">
        <v>4</v>
      </c>
      <c r="D156" s="176" t="s">
        <v>685</v>
      </c>
      <c r="E156" s="279" t="s">
        <v>13</v>
      </c>
      <c r="F156" s="178">
        <v>10</v>
      </c>
      <c r="G156" s="178">
        <v>27017158</v>
      </c>
      <c r="H156" s="154">
        <f t="shared" si="4"/>
        <v>1.1313426448925674</v>
      </c>
      <c r="J156" s="179" t="s">
        <v>711</v>
      </c>
      <c r="K156" s="268">
        <v>3</v>
      </c>
      <c r="L156" s="177" t="s">
        <v>1254</v>
      </c>
      <c r="M156" s="279" t="s">
        <v>33</v>
      </c>
      <c r="N156" s="178">
        <v>360</v>
      </c>
      <c r="O156" s="178">
        <v>350</v>
      </c>
      <c r="P156" s="155">
        <f t="shared" si="5"/>
        <v>5.461251249774191E-05</v>
      </c>
    </row>
    <row r="157" spans="2:16" ht="15" customHeight="1">
      <c r="B157" s="262" t="s">
        <v>688</v>
      </c>
      <c r="C157" s="266">
        <v>5</v>
      </c>
      <c r="D157" s="176" t="s">
        <v>689</v>
      </c>
      <c r="E157" s="279" t="s">
        <v>13</v>
      </c>
      <c r="F157" s="178">
        <v>10</v>
      </c>
      <c r="G157" s="178">
        <v>27017158</v>
      </c>
      <c r="H157" s="154">
        <f t="shared" si="4"/>
        <v>1.1313426448925674</v>
      </c>
      <c r="J157" s="179" t="s">
        <v>713</v>
      </c>
      <c r="K157" s="268">
        <v>3</v>
      </c>
      <c r="L157" s="177" t="s">
        <v>718</v>
      </c>
      <c r="M157" s="279"/>
      <c r="N157" s="178">
        <v>0</v>
      </c>
      <c r="O157" s="178">
        <v>66113</v>
      </c>
      <c r="P157" s="155">
        <f t="shared" si="5"/>
        <v>0.01031599153932346</v>
      </c>
    </row>
    <row r="158" spans="2:16" ht="15" customHeight="1">
      <c r="B158" s="260" t="s">
        <v>690</v>
      </c>
      <c r="C158" s="264">
        <v>1</v>
      </c>
      <c r="D158" s="172" t="s">
        <v>691</v>
      </c>
      <c r="E158" s="120"/>
      <c r="F158" s="121">
        <v>0</v>
      </c>
      <c r="G158" s="121">
        <v>2661472</v>
      </c>
      <c r="H158" s="157">
        <f t="shared" si="4"/>
        <v>0.11144905662496074</v>
      </c>
      <c r="J158" s="179" t="s">
        <v>1255</v>
      </c>
      <c r="K158" s="268">
        <v>4</v>
      </c>
      <c r="L158" s="177" t="s">
        <v>722</v>
      </c>
      <c r="M158" s="279" t="s">
        <v>704</v>
      </c>
      <c r="N158" s="178">
        <v>5000</v>
      </c>
      <c r="O158" s="178">
        <v>1142</v>
      </c>
      <c r="P158" s="155">
        <f t="shared" si="5"/>
        <v>0.00017819282649263218</v>
      </c>
    </row>
    <row r="159" spans="2:16" ht="15" customHeight="1">
      <c r="B159" s="261" t="s">
        <v>694</v>
      </c>
      <c r="C159" s="265">
        <v>2</v>
      </c>
      <c r="D159" s="173" t="s">
        <v>695</v>
      </c>
      <c r="E159" s="127" t="s">
        <v>16</v>
      </c>
      <c r="F159" s="128">
        <v>10</v>
      </c>
      <c r="G159" s="128">
        <v>3935</v>
      </c>
      <c r="H159" s="174">
        <f t="shared" si="4"/>
        <v>0.0001647780017295769</v>
      </c>
      <c r="J159" s="179" t="s">
        <v>1256</v>
      </c>
      <c r="K159" s="268">
        <v>4</v>
      </c>
      <c r="L159" s="177" t="s">
        <v>1253</v>
      </c>
      <c r="M159" s="279" t="s">
        <v>704</v>
      </c>
      <c r="N159" s="178">
        <v>4526</v>
      </c>
      <c r="O159" s="178">
        <v>3413</v>
      </c>
      <c r="P159" s="155">
        <f t="shared" si="5"/>
        <v>0.0005325500147279804</v>
      </c>
    </row>
    <row r="160" spans="2:16" ht="15" customHeight="1">
      <c r="B160" s="262" t="s">
        <v>696</v>
      </c>
      <c r="C160" s="266">
        <v>3</v>
      </c>
      <c r="D160" s="176" t="s">
        <v>697</v>
      </c>
      <c r="E160" s="279" t="s">
        <v>16</v>
      </c>
      <c r="F160" s="178">
        <v>3</v>
      </c>
      <c r="G160" s="178">
        <v>475</v>
      </c>
      <c r="H160" s="154">
        <f t="shared" si="4"/>
        <v>1.989061011983457E-05</v>
      </c>
      <c r="J160" s="124" t="s">
        <v>761</v>
      </c>
      <c r="K160" s="125">
        <v>2</v>
      </c>
      <c r="L160" s="126" t="s">
        <v>762</v>
      </c>
      <c r="M160" s="127"/>
      <c r="N160" s="128">
        <v>0</v>
      </c>
      <c r="O160" s="128">
        <v>1019065</v>
      </c>
      <c r="P160" s="175">
        <f t="shared" si="5"/>
        <v>0.1590105715671753</v>
      </c>
    </row>
    <row r="161" spans="2:16" ht="15" customHeight="1">
      <c r="B161" s="261" t="s">
        <v>731</v>
      </c>
      <c r="C161" s="265">
        <v>2</v>
      </c>
      <c r="D161" s="173" t="s">
        <v>732</v>
      </c>
      <c r="E161" s="127"/>
      <c r="F161" s="128">
        <v>0</v>
      </c>
      <c r="G161" s="128">
        <v>221617</v>
      </c>
      <c r="H161" s="174">
        <f t="shared" si="4"/>
        <v>0.00928020493247869</v>
      </c>
      <c r="J161" s="179" t="s">
        <v>771</v>
      </c>
      <c r="K161" s="268">
        <v>3</v>
      </c>
      <c r="L161" s="177" t="s">
        <v>776</v>
      </c>
      <c r="M161" s="279" t="s">
        <v>33</v>
      </c>
      <c r="N161" s="178">
        <v>1217163</v>
      </c>
      <c r="O161" s="178">
        <v>477482</v>
      </c>
      <c r="P161" s="155">
        <f t="shared" si="5"/>
        <v>0.07450426197841943</v>
      </c>
    </row>
    <row r="162" spans="2:16" ht="15" customHeight="1">
      <c r="B162" s="262" t="s">
        <v>733</v>
      </c>
      <c r="C162" s="266">
        <v>3</v>
      </c>
      <c r="D162" s="176" t="s">
        <v>734</v>
      </c>
      <c r="E162" s="279"/>
      <c r="F162" s="178">
        <v>0</v>
      </c>
      <c r="G162" s="178">
        <v>221617</v>
      </c>
      <c r="H162" s="154">
        <f t="shared" si="4"/>
        <v>0.00928020493247869</v>
      </c>
      <c r="J162" s="179" t="s">
        <v>775</v>
      </c>
      <c r="K162" s="268">
        <v>3</v>
      </c>
      <c r="L162" s="177" t="s">
        <v>786</v>
      </c>
      <c r="M162" s="279"/>
      <c r="N162" s="178">
        <v>0</v>
      </c>
      <c r="O162" s="178">
        <v>1262</v>
      </c>
      <c r="P162" s="155">
        <f t="shared" si="5"/>
        <v>0.00019691711649185797</v>
      </c>
    </row>
    <row r="163" spans="2:16" ht="15" customHeight="1">
      <c r="B163" s="262" t="s">
        <v>735</v>
      </c>
      <c r="C163" s="266">
        <v>4</v>
      </c>
      <c r="D163" s="176" t="s">
        <v>736</v>
      </c>
      <c r="E163" s="279" t="s">
        <v>33</v>
      </c>
      <c r="F163" s="178">
        <v>235</v>
      </c>
      <c r="G163" s="178">
        <v>20993</v>
      </c>
      <c r="H163" s="154">
        <f t="shared" si="4"/>
        <v>0.0008790812173593412</v>
      </c>
      <c r="J163" s="117" t="s">
        <v>815</v>
      </c>
      <c r="K163" s="118">
        <v>1</v>
      </c>
      <c r="L163" s="119" t="s">
        <v>816</v>
      </c>
      <c r="M163" s="120"/>
      <c r="N163" s="121">
        <v>0</v>
      </c>
      <c r="O163" s="121">
        <v>266351</v>
      </c>
      <c r="P163" s="158">
        <f t="shared" si="5"/>
        <v>0.04156027804653158</v>
      </c>
    </row>
    <row r="164" spans="2:16" ht="15" customHeight="1" thickBot="1">
      <c r="B164" s="262" t="s">
        <v>751</v>
      </c>
      <c r="C164" s="266">
        <v>4</v>
      </c>
      <c r="D164" s="176" t="s">
        <v>752</v>
      </c>
      <c r="E164" s="279"/>
      <c r="F164" s="178">
        <v>0</v>
      </c>
      <c r="G164" s="178">
        <v>716</v>
      </c>
      <c r="H164" s="154">
        <f t="shared" si="4"/>
        <v>2.9982477570108532E-05</v>
      </c>
      <c r="J164" s="133" t="s">
        <v>817</v>
      </c>
      <c r="K164" s="134">
        <v>2</v>
      </c>
      <c r="L164" s="135" t="s">
        <v>1275</v>
      </c>
      <c r="M164" s="136"/>
      <c r="N164" s="137">
        <v>0</v>
      </c>
      <c r="O164" s="137">
        <v>266351</v>
      </c>
      <c r="P164" s="349">
        <f t="shared" si="5"/>
        <v>0.04156027804653158</v>
      </c>
    </row>
    <row r="165" spans="2:16" ht="15" customHeight="1" thickBot="1">
      <c r="B165" s="261" t="s">
        <v>761</v>
      </c>
      <c r="C165" s="265">
        <v>2</v>
      </c>
      <c r="D165" s="173" t="s">
        <v>762</v>
      </c>
      <c r="E165" s="127"/>
      <c r="F165" s="128">
        <v>0</v>
      </c>
      <c r="G165" s="128">
        <v>2435920</v>
      </c>
      <c r="H165" s="174">
        <f t="shared" si="4"/>
        <v>0.10200407369075247</v>
      </c>
      <c r="J165" s="405" t="s">
        <v>1288</v>
      </c>
      <c r="K165" s="406"/>
      <c r="L165" s="406"/>
      <c r="M165" s="407"/>
      <c r="N165" s="180"/>
      <c r="O165" s="180">
        <f>O8+O33+O59+O64+O80+O109+O150+O163</f>
        <v>640878773</v>
      </c>
      <c r="P165" s="350">
        <f t="shared" si="5"/>
        <v>100</v>
      </c>
    </row>
    <row r="166" spans="2:8" ht="15" customHeight="1">
      <c r="B166" s="262" t="s">
        <v>763</v>
      </c>
      <c r="C166" s="266">
        <v>3</v>
      </c>
      <c r="D166" s="176" t="s">
        <v>764</v>
      </c>
      <c r="E166" s="279"/>
      <c r="F166" s="178">
        <v>0</v>
      </c>
      <c r="G166" s="178">
        <v>672</v>
      </c>
      <c r="H166" s="154">
        <f t="shared" si="4"/>
        <v>2.8139978948481753E-05</v>
      </c>
    </row>
    <row r="167" spans="2:8" ht="15" customHeight="1">
      <c r="B167" s="262" t="s">
        <v>767</v>
      </c>
      <c r="C167" s="266">
        <v>3</v>
      </c>
      <c r="D167" s="176" t="s">
        <v>768</v>
      </c>
      <c r="E167" s="279" t="s">
        <v>13</v>
      </c>
      <c r="F167" s="178">
        <v>8</v>
      </c>
      <c r="G167" s="178">
        <v>1476</v>
      </c>
      <c r="H167" s="154">
        <f t="shared" si="4"/>
        <v>6.180745376184384E-05</v>
      </c>
    </row>
    <row r="168" spans="2:8" ht="15" customHeight="1">
      <c r="B168" s="262" t="s">
        <v>769</v>
      </c>
      <c r="C168" s="266">
        <v>3</v>
      </c>
      <c r="D168" s="176" t="s">
        <v>770</v>
      </c>
      <c r="E168" s="279"/>
      <c r="F168" s="178">
        <v>0</v>
      </c>
      <c r="G168" s="178">
        <v>22687</v>
      </c>
      <c r="H168" s="154">
        <f t="shared" si="4"/>
        <v>0.0009500174142919723</v>
      </c>
    </row>
    <row r="169" spans="2:8" ht="15" customHeight="1">
      <c r="B169" s="262" t="s">
        <v>771</v>
      </c>
      <c r="C169" s="266">
        <v>3</v>
      </c>
      <c r="D169" s="176" t="s">
        <v>772</v>
      </c>
      <c r="E169" s="279" t="s">
        <v>33</v>
      </c>
      <c r="F169" s="178">
        <v>0</v>
      </c>
      <c r="G169" s="178">
        <v>2508</v>
      </c>
      <c r="H169" s="154">
        <f t="shared" si="4"/>
        <v>0.00010502242143272652</v>
      </c>
    </row>
    <row r="170" spans="2:8" ht="15" customHeight="1">
      <c r="B170" s="262" t="s">
        <v>775</v>
      </c>
      <c r="C170" s="266">
        <v>3</v>
      </c>
      <c r="D170" s="176" t="s">
        <v>776</v>
      </c>
      <c r="E170" s="279" t="s">
        <v>33</v>
      </c>
      <c r="F170" s="178">
        <v>261836</v>
      </c>
      <c r="G170" s="178">
        <v>481698</v>
      </c>
      <c r="H170" s="154">
        <f t="shared" si="4"/>
        <v>0.020171088660008572</v>
      </c>
    </row>
    <row r="171" spans="2:8" ht="15" customHeight="1">
      <c r="B171" s="262" t="s">
        <v>777</v>
      </c>
      <c r="C171" s="266">
        <v>4</v>
      </c>
      <c r="D171" s="176" t="s">
        <v>778</v>
      </c>
      <c r="E171" s="279" t="s">
        <v>33</v>
      </c>
      <c r="F171" s="178">
        <v>320</v>
      </c>
      <c r="G171" s="178">
        <v>1727</v>
      </c>
      <c r="H171" s="154">
        <f t="shared" si="4"/>
        <v>7.231807089885116E-05</v>
      </c>
    </row>
    <row r="172" spans="2:8" ht="15" customHeight="1">
      <c r="B172" s="262" t="s">
        <v>779</v>
      </c>
      <c r="C172" s="266">
        <v>4</v>
      </c>
      <c r="D172" s="176" t="s">
        <v>780</v>
      </c>
      <c r="E172" s="279" t="s">
        <v>33</v>
      </c>
      <c r="F172" s="178">
        <v>260285</v>
      </c>
      <c r="G172" s="178">
        <v>478526</v>
      </c>
      <c r="H172" s="154">
        <f t="shared" si="4"/>
        <v>0.02003826125937675</v>
      </c>
    </row>
    <row r="173" spans="2:8" ht="15" customHeight="1">
      <c r="B173" s="262" t="s">
        <v>781</v>
      </c>
      <c r="C173" s="266">
        <v>3</v>
      </c>
      <c r="D173" s="176" t="s">
        <v>782</v>
      </c>
      <c r="E173" s="279" t="s">
        <v>33</v>
      </c>
      <c r="F173" s="178">
        <v>74</v>
      </c>
      <c r="G173" s="178">
        <v>1308</v>
      </c>
      <c r="H173" s="154">
        <f t="shared" si="4"/>
        <v>5.47724590247234E-05</v>
      </c>
    </row>
    <row r="174" spans="2:8" ht="15" customHeight="1">
      <c r="B174" s="260" t="s">
        <v>815</v>
      </c>
      <c r="C174" s="264">
        <v>1</v>
      </c>
      <c r="D174" s="172" t="s">
        <v>816</v>
      </c>
      <c r="E174" s="120"/>
      <c r="F174" s="121">
        <v>0</v>
      </c>
      <c r="G174" s="121">
        <v>927996</v>
      </c>
      <c r="H174" s="157">
        <f t="shared" si="4"/>
        <v>0.03885980342898106</v>
      </c>
    </row>
    <row r="175" spans="2:8" ht="15" customHeight="1" thickBot="1">
      <c r="B175" s="263" t="s">
        <v>817</v>
      </c>
      <c r="C175" s="267">
        <v>2</v>
      </c>
      <c r="D175" s="181" t="s">
        <v>818</v>
      </c>
      <c r="E175" s="136"/>
      <c r="F175" s="137">
        <v>0</v>
      </c>
      <c r="G175" s="137">
        <v>927996</v>
      </c>
      <c r="H175" s="351">
        <f t="shared" si="4"/>
        <v>0.03885980342898106</v>
      </c>
    </row>
    <row r="176" spans="2:8" ht="15" customHeight="1" thickBot="1">
      <c r="B176" s="408" t="s">
        <v>1288</v>
      </c>
      <c r="C176" s="409"/>
      <c r="D176" s="409"/>
      <c r="E176" s="410"/>
      <c r="F176" s="182"/>
      <c r="G176" s="182">
        <f>G8+G12+G14+G25+G29+G32+G47+G93+G158+G174</f>
        <v>2388062496</v>
      </c>
      <c r="H176" s="342">
        <f t="shared" si="4"/>
        <v>100.00004220996843</v>
      </c>
    </row>
    <row r="177" spans="2:7" ht="13.5">
      <c r="B177" s="116"/>
      <c r="C177" s="116"/>
      <c r="E177" s="164"/>
      <c r="F177" s="116"/>
      <c r="G177" s="116"/>
    </row>
    <row r="178" spans="2:7" ht="13.5">
      <c r="B178" s="116"/>
      <c r="C178" s="116"/>
      <c r="F178" s="110"/>
      <c r="G178" s="110"/>
    </row>
    <row r="179" spans="2:7" ht="13.5">
      <c r="B179" s="116"/>
      <c r="C179" s="116"/>
      <c r="F179" s="110"/>
      <c r="G179" s="110"/>
    </row>
    <row r="180" spans="2:7" ht="13.5">
      <c r="B180" s="116"/>
      <c r="C180" s="116"/>
      <c r="F180" s="110"/>
      <c r="G180" s="110"/>
    </row>
    <row r="181" spans="2:7" ht="13.5">
      <c r="B181" s="116"/>
      <c r="C181" s="116"/>
      <c r="F181" s="110"/>
      <c r="G181" s="110"/>
    </row>
    <row r="182" spans="2:7" ht="13.5">
      <c r="B182" s="116"/>
      <c r="C182" s="116"/>
      <c r="F182" s="110"/>
      <c r="G182" s="110"/>
    </row>
    <row r="183" spans="2:7" ht="13.5">
      <c r="B183" s="116"/>
      <c r="C183" s="183"/>
      <c r="D183" s="184"/>
      <c r="E183" s="184"/>
      <c r="F183" s="184"/>
      <c r="G183" s="185"/>
    </row>
    <row r="184" spans="2:7" ht="13.5">
      <c r="B184" s="116"/>
      <c r="C184" s="183"/>
      <c r="D184" s="184"/>
      <c r="E184" s="184"/>
      <c r="F184" s="184"/>
      <c r="G184" s="185"/>
    </row>
    <row r="185" spans="2:7" ht="13.5">
      <c r="B185" s="116"/>
      <c r="C185" s="183"/>
      <c r="D185" s="184"/>
      <c r="E185" s="184"/>
      <c r="F185" s="184"/>
      <c r="G185" s="185"/>
    </row>
    <row r="186" spans="2:7" ht="13.5">
      <c r="B186" s="116"/>
      <c r="C186" s="183"/>
      <c r="D186" s="184"/>
      <c r="E186" s="184"/>
      <c r="F186" s="184"/>
      <c r="G186" s="185"/>
    </row>
    <row r="187" spans="3:7" ht="13.5">
      <c r="C187" s="183"/>
      <c r="D187" s="184"/>
      <c r="E187" s="184"/>
      <c r="F187" s="184"/>
      <c r="G187" s="185"/>
    </row>
    <row r="188" spans="3:7" ht="13.5">
      <c r="C188" s="183"/>
      <c r="D188" s="184"/>
      <c r="E188" s="184"/>
      <c r="F188" s="184"/>
      <c r="G188" s="185"/>
    </row>
    <row r="189" spans="3:7" ht="13.5">
      <c r="C189" s="183"/>
      <c r="D189" s="184"/>
      <c r="E189" s="184"/>
      <c r="F189" s="184"/>
      <c r="G189" s="185"/>
    </row>
    <row r="190" spans="3:7" ht="13.5">
      <c r="C190" s="110"/>
      <c r="D190" s="337"/>
      <c r="F190" s="337"/>
      <c r="G190" s="168"/>
    </row>
    <row r="191" spans="3:7" ht="13.5">
      <c r="C191" s="110"/>
      <c r="D191" s="337"/>
      <c r="F191" s="337"/>
      <c r="G191" s="168"/>
    </row>
    <row r="192" spans="3:7" ht="13.5">
      <c r="C192" s="110"/>
      <c r="D192" s="337"/>
      <c r="F192" s="337"/>
      <c r="G192" s="168"/>
    </row>
    <row r="193" spans="3:7" ht="13.5">
      <c r="C193" s="110"/>
      <c r="D193" s="337"/>
      <c r="F193" s="337"/>
      <c r="G193" s="168"/>
    </row>
    <row r="194" spans="3:7" ht="13.5">
      <c r="C194" s="110"/>
      <c r="D194" s="337"/>
      <c r="F194" s="337"/>
      <c r="G194" s="168"/>
    </row>
    <row r="195" spans="3:7" ht="13.5">
      <c r="C195" s="110"/>
      <c r="D195" s="337"/>
      <c r="F195" s="337"/>
      <c r="G195" s="168"/>
    </row>
    <row r="196" spans="3:7" ht="13.5">
      <c r="C196" s="110"/>
      <c r="D196" s="337"/>
      <c r="F196" s="337"/>
      <c r="G196" s="168"/>
    </row>
    <row r="197" spans="3:7" ht="13.5">
      <c r="C197" s="110"/>
      <c r="D197" s="337"/>
      <c r="F197" s="337"/>
      <c r="G197" s="168"/>
    </row>
    <row r="198" spans="3:7" ht="13.5">
      <c r="C198" s="110"/>
      <c r="D198" s="337"/>
      <c r="F198" s="337"/>
      <c r="G198" s="168"/>
    </row>
    <row r="199" spans="3:7" ht="13.5">
      <c r="C199" s="110"/>
      <c r="D199" s="337"/>
      <c r="F199" s="337"/>
      <c r="G199" s="168"/>
    </row>
    <row r="200" spans="3:7" ht="13.5">
      <c r="C200" s="110"/>
      <c r="D200" s="337"/>
      <c r="F200" s="337"/>
      <c r="G200" s="168"/>
    </row>
    <row r="201" spans="6:7" ht="13.5">
      <c r="F201" s="168"/>
      <c r="G201" s="168"/>
    </row>
    <row r="202" spans="6:7" ht="13.5">
      <c r="F202" s="168"/>
      <c r="G202" s="168"/>
    </row>
    <row r="203" spans="6:7" ht="13.5">
      <c r="F203" s="168"/>
      <c r="G203" s="168"/>
    </row>
    <row r="204" spans="6:7" ht="13.5">
      <c r="F204" s="168"/>
      <c r="G204" s="168"/>
    </row>
    <row r="205" spans="6:7" ht="13.5">
      <c r="F205" s="168"/>
      <c r="G205" s="168"/>
    </row>
    <row r="206" spans="6:7" ht="13.5">
      <c r="F206" s="168"/>
      <c r="G206" s="168"/>
    </row>
    <row r="207" spans="6:7" ht="13.5">
      <c r="F207" s="168"/>
      <c r="G207" s="168"/>
    </row>
    <row r="208" spans="6:7" ht="13.5">
      <c r="F208" s="168"/>
      <c r="G208" s="168"/>
    </row>
    <row r="209" spans="6:7" ht="13.5">
      <c r="F209" s="168"/>
      <c r="G209" s="168"/>
    </row>
    <row r="210" spans="6:7" ht="13.5">
      <c r="F210" s="168"/>
      <c r="G210" s="168"/>
    </row>
    <row r="211" spans="6:7" ht="13.5">
      <c r="F211" s="168"/>
      <c r="G211" s="168"/>
    </row>
    <row r="212" spans="6:7" ht="13.5">
      <c r="F212" s="168"/>
      <c r="G212" s="168"/>
    </row>
    <row r="213" spans="6:7" ht="13.5">
      <c r="F213" s="168"/>
      <c r="G213" s="168"/>
    </row>
    <row r="214" spans="6:7" ht="13.5">
      <c r="F214" s="168"/>
      <c r="G214" s="168"/>
    </row>
    <row r="215" spans="6:7" ht="13.5">
      <c r="F215" s="168"/>
      <c r="G215" s="168"/>
    </row>
    <row r="216" spans="6:7" ht="13.5">
      <c r="F216" s="168"/>
      <c r="G216" s="168"/>
    </row>
    <row r="217" spans="6:7" ht="13.5">
      <c r="F217" s="168"/>
      <c r="G217" s="168"/>
    </row>
    <row r="218" spans="6:7" ht="13.5">
      <c r="F218" s="168"/>
      <c r="G218" s="168"/>
    </row>
    <row r="219" spans="6:7" ht="13.5">
      <c r="F219" s="168"/>
      <c r="G219" s="168"/>
    </row>
    <row r="220" spans="6:7" ht="13.5">
      <c r="F220" s="168"/>
      <c r="G220" s="168"/>
    </row>
    <row r="221" spans="6:7" ht="13.5">
      <c r="F221" s="168"/>
      <c r="G221" s="168"/>
    </row>
    <row r="222" spans="6:7" ht="13.5">
      <c r="F222" s="168"/>
      <c r="G222" s="168"/>
    </row>
    <row r="223" spans="6:7" ht="13.5">
      <c r="F223" s="168"/>
      <c r="G223" s="168"/>
    </row>
    <row r="224" spans="6:7" ht="13.5">
      <c r="F224" s="168"/>
      <c r="G224" s="168"/>
    </row>
    <row r="225" spans="6:7" ht="13.5">
      <c r="F225" s="168"/>
      <c r="G225" s="168"/>
    </row>
    <row r="226" spans="6:7" ht="13.5">
      <c r="F226" s="168"/>
      <c r="G226" s="168"/>
    </row>
    <row r="227" spans="6:7" ht="13.5">
      <c r="F227" s="168"/>
      <c r="G227" s="168"/>
    </row>
    <row r="228" spans="6:7" ht="13.5">
      <c r="F228" s="168"/>
      <c r="G228" s="168"/>
    </row>
    <row r="229" spans="6:7" ht="13.5">
      <c r="F229" s="168"/>
      <c r="G229" s="168"/>
    </row>
    <row r="230" spans="6:7" ht="13.5">
      <c r="F230" s="168"/>
      <c r="G230" s="168"/>
    </row>
    <row r="231" spans="6:7" ht="13.5">
      <c r="F231" s="168"/>
      <c r="G231" s="168"/>
    </row>
    <row r="232" spans="6:7" ht="13.5">
      <c r="F232" s="168"/>
      <c r="G232" s="168"/>
    </row>
    <row r="233" spans="6:7" ht="13.5">
      <c r="F233" s="168"/>
      <c r="G233" s="168"/>
    </row>
    <row r="234" spans="6:7" ht="13.5">
      <c r="F234" s="168"/>
      <c r="G234" s="168"/>
    </row>
    <row r="235" spans="6:7" ht="13.5">
      <c r="F235" s="168"/>
      <c r="G235" s="168"/>
    </row>
    <row r="236" spans="6:7" ht="13.5">
      <c r="F236" s="168"/>
      <c r="G236" s="168"/>
    </row>
    <row r="237" spans="6:7" ht="13.5">
      <c r="F237" s="168"/>
      <c r="G237" s="168"/>
    </row>
    <row r="238" spans="6:7" ht="13.5">
      <c r="F238" s="168"/>
      <c r="G238" s="168"/>
    </row>
    <row r="239" spans="6:7" ht="13.5">
      <c r="F239" s="168"/>
      <c r="G239" s="168"/>
    </row>
    <row r="240" spans="6:7" ht="13.5">
      <c r="F240" s="168"/>
      <c r="G240" s="168"/>
    </row>
    <row r="241" spans="6:7" ht="13.5">
      <c r="F241" s="168"/>
      <c r="G241" s="168"/>
    </row>
    <row r="242" spans="6:7" ht="13.5">
      <c r="F242" s="168"/>
      <c r="G242" s="168"/>
    </row>
    <row r="243" spans="6:7" ht="13.5">
      <c r="F243" s="168"/>
      <c r="G243" s="168"/>
    </row>
    <row r="244" spans="6:7" ht="13.5">
      <c r="F244" s="168"/>
      <c r="G244" s="168"/>
    </row>
    <row r="245" spans="6:7" ht="13.5">
      <c r="F245" s="168"/>
      <c r="G245" s="168"/>
    </row>
    <row r="246" spans="6:7" ht="13.5">
      <c r="F246" s="168"/>
      <c r="G246" s="168"/>
    </row>
    <row r="247" spans="6:7" ht="13.5">
      <c r="F247" s="168"/>
      <c r="G247" s="168"/>
    </row>
    <row r="248" spans="6:7" ht="13.5">
      <c r="F248" s="168"/>
      <c r="G248" s="168"/>
    </row>
    <row r="249" spans="6:7" ht="13.5">
      <c r="F249" s="168"/>
      <c r="G249" s="168"/>
    </row>
    <row r="250" spans="6:7" ht="13.5">
      <c r="F250" s="168"/>
      <c r="G250" s="168"/>
    </row>
    <row r="251" spans="6:7" ht="13.5">
      <c r="F251" s="168"/>
      <c r="G251" s="168"/>
    </row>
    <row r="252" spans="6:7" ht="13.5">
      <c r="F252" s="168"/>
      <c r="G252" s="168"/>
    </row>
    <row r="253" spans="6:7" ht="13.5">
      <c r="F253" s="168"/>
      <c r="G253" s="168"/>
    </row>
    <row r="254" spans="6:7" ht="13.5">
      <c r="F254" s="168"/>
      <c r="G254" s="168"/>
    </row>
    <row r="255" spans="6:7" ht="13.5">
      <c r="F255" s="168"/>
      <c r="G255" s="168"/>
    </row>
    <row r="256" spans="6:7" ht="13.5">
      <c r="F256" s="168"/>
      <c r="G256" s="168"/>
    </row>
    <row r="257" spans="6:7" ht="13.5">
      <c r="F257" s="168"/>
      <c r="G257" s="168"/>
    </row>
    <row r="258" spans="6:7" ht="13.5">
      <c r="F258" s="168"/>
      <c r="G258" s="168"/>
    </row>
    <row r="259" spans="6:7" ht="13.5">
      <c r="F259" s="168"/>
      <c r="G259" s="168"/>
    </row>
    <row r="260" spans="6:7" ht="13.5">
      <c r="F260" s="168"/>
      <c r="G260" s="168"/>
    </row>
    <row r="261" spans="6:7" ht="13.5">
      <c r="F261" s="168"/>
      <c r="G261" s="168"/>
    </row>
    <row r="262" spans="6:7" ht="13.5">
      <c r="F262" s="168"/>
      <c r="G262" s="168"/>
    </row>
    <row r="263" spans="6:7" ht="13.5">
      <c r="F263" s="168"/>
      <c r="G263" s="168"/>
    </row>
    <row r="264" spans="6:7" ht="13.5">
      <c r="F264" s="168"/>
      <c r="G264" s="168"/>
    </row>
    <row r="265" spans="6:7" ht="13.5">
      <c r="F265" s="168"/>
      <c r="G265" s="168"/>
    </row>
    <row r="266" spans="6:7" ht="13.5">
      <c r="F266" s="168"/>
      <c r="G266" s="168"/>
    </row>
    <row r="267" spans="6:7" ht="13.5">
      <c r="F267" s="168"/>
      <c r="G267" s="168"/>
    </row>
    <row r="268" spans="6:7" ht="13.5">
      <c r="F268" s="168"/>
      <c r="G268" s="168"/>
    </row>
    <row r="269" spans="6:7" ht="13.5">
      <c r="F269" s="168"/>
      <c r="G269" s="168"/>
    </row>
    <row r="270" spans="6:7" ht="13.5">
      <c r="F270" s="168"/>
      <c r="G270" s="168"/>
    </row>
    <row r="271" spans="6:7" ht="13.5">
      <c r="F271" s="168"/>
      <c r="G271" s="168"/>
    </row>
    <row r="272" spans="6:7" ht="13.5">
      <c r="F272" s="168"/>
      <c r="G272" s="168"/>
    </row>
    <row r="273" spans="6:7" ht="13.5">
      <c r="F273" s="168"/>
      <c r="G273" s="168"/>
    </row>
    <row r="274" spans="6:7" ht="13.5">
      <c r="F274" s="168"/>
      <c r="G274" s="168"/>
    </row>
    <row r="275" spans="6:7" ht="13.5">
      <c r="F275" s="168"/>
      <c r="G275" s="168"/>
    </row>
    <row r="276" spans="6:7" ht="13.5">
      <c r="F276" s="168"/>
      <c r="G276" s="168"/>
    </row>
    <row r="277" spans="6:7" ht="13.5">
      <c r="F277" s="168"/>
      <c r="G277" s="168"/>
    </row>
    <row r="278" spans="6:7" ht="13.5">
      <c r="F278" s="168"/>
      <c r="G278" s="168"/>
    </row>
    <row r="279" spans="6:7" ht="13.5">
      <c r="F279" s="168"/>
      <c r="G279" s="168"/>
    </row>
    <row r="280" spans="6:7" ht="13.5">
      <c r="F280" s="168"/>
      <c r="G280" s="168"/>
    </row>
    <row r="281" spans="6:7" ht="13.5">
      <c r="F281" s="168"/>
      <c r="G281" s="168"/>
    </row>
    <row r="282" spans="6:7" ht="13.5">
      <c r="F282" s="168"/>
      <c r="G282" s="168"/>
    </row>
    <row r="283" spans="6:7" ht="13.5">
      <c r="F283" s="168"/>
      <c r="G283" s="168"/>
    </row>
    <row r="284" spans="6:7" ht="13.5">
      <c r="F284" s="168"/>
      <c r="G284" s="168"/>
    </row>
    <row r="285" spans="6:7" ht="13.5">
      <c r="F285" s="168"/>
      <c r="G285" s="168"/>
    </row>
    <row r="286" spans="6:7" ht="13.5">
      <c r="F286" s="168"/>
      <c r="G286" s="168"/>
    </row>
    <row r="287" spans="6:7" ht="13.5">
      <c r="F287" s="168"/>
      <c r="G287" s="168"/>
    </row>
    <row r="288" spans="6:7" ht="13.5">
      <c r="F288" s="168"/>
      <c r="G288" s="168"/>
    </row>
    <row r="289" spans="6:7" ht="13.5">
      <c r="F289" s="168"/>
      <c r="G289" s="168"/>
    </row>
    <row r="290" spans="6:7" ht="13.5">
      <c r="F290" s="168"/>
      <c r="G290" s="168"/>
    </row>
    <row r="291" spans="6:7" ht="13.5">
      <c r="F291" s="168"/>
      <c r="G291" s="168"/>
    </row>
    <row r="292" spans="6:7" ht="13.5">
      <c r="F292" s="168"/>
      <c r="G292" s="168"/>
    </row>
    <row r="293" spans="6:7" ht="13.5">
      <c r="F293" s="168"/>
      <c r="G293" s="168"/>
    </row>
    <row r="294" spans="6:7" ht="13.5">
      <c r="F294" s="168"/>
      <c r="G294" s="168"/>
    </row>
    <row r="295" spans="6:7" ht="13.5">
      <c r="F295" s="168"/>
      <c r="G295" s="168"/>
    </row>
    <row r="296" spans="6:7" ht="13.5">
      <c r="F296" s="168"/>
      <c r="G296" s="168"/>
    </row>
    <row r="297" spans="6:7" ht="13.5">
      <c r="F297" s="168"/>
      <c r="G297" s="168"/>
    </row>
    <row r="298" spans="6:7" ht="13.5">
      <c r="F298" s="168"/>
      <c r="G298" s="168"/>
    </row>
    <row r="299" spans="6:7" ht="13.5">
      <c r="F299" s="168"/>
      <c r="G299" s="168"/>
    </row>
    <row r="300" spans="6:7" ht="13.5">
      <c r="F300" s="168"/>
      <c r="G300" s="168"/>
    </row>
    <row r="301" spans="6:7" ht="13.5">
      <c r="F301" s="168"/>
      <c r="G301" s="168"/>
    </row>
    <row r="302" spans="6:7" ht="13.5">
      <c r="F302" s="168"/>
      <c r="G302" s="168"/>
    </row>
    <row r="303" spans="6:7" ht="13.5">
      <c r="F303" s="168"/>
      <c r="G303" s="168"/>
    </row>
    <row r="304" spans="6:7" ht="13.5">
      <c r="F304" s="168"/>
      <c r="G304" s="168"/>
    </row>
    <row r="305" spans="6:7" ht="13.5">
      <c r="F305" s="168"/>
      <c r="G305" s="168"/>
    </row>
    <row r="306" spans="6:7" ht="13.5">
      <c r="F306" s="168"/>
      <c r="G306" s="168"/>
    </row>
    <row r="307" spans="6:7" ht="13.5">
      <c r="F307" s="168"/>
      <c r="G307" s="168"/>
    </row>
    <row r="308" spans="6:7" ht="13.5">
      <c r="F308" s="168"/>
      <c r="G308" s="168"/>
    </row>
    <row r="309" spans="6:7" ht="13.5">
      <c r="F309" s="168"/>
      <c r="G309" s="168"/>
    </row>
    <row r="310" spans="6:7" ht="13.5">
      <c r="F310" s="168"/>
      <c r="G310" s="168"/>
    </row>
    <row r="311" spans="6:7" ht="13.5">
      <c r="F311" s="168"/>
      <c r="G311" s="168"/>
    </row>
    <row r="312" spans="6:7" ht="13.5">
      <c r="F312" s="168"/>
      <c r="G312" s="168"/>
    </row>
    <row r="313" spans="6:7" ht="13.5">
      <c r="F313" s="168"/>
      <c r="G313" s="168"/>
    </row>
    <row r="314" spans="6:7" ht="13.5">
      <c r="F314" s="168"/>
      <c r="G314" s="168"/>
    </row>
    <row r="315" spans="6:7" ht="13.5">
      <c r="F315" s="168"/>
      <c r="G315" s="168"/>
    </row>
    <row r="316" spans="6:7" ht="13.5">
      <c r="F316" s="168"/>
      <c r="G316" s="168"/>
    </row>
    <row r="317" spans="6:7" ht="13.5">
      <c r="F317" s="168"/>
      <c r="G317" s="168"/>
    </row>
    <row r="318" spans="6:7" ht="13.5">
      <c r="F318" s="168"/>
      <c r="G318" s="168"/>
    </row>
    <row r="319" spans="6:7" ht="13.5">
      <c r="F319" s="168"/>
      <c r="G319" s="168"/>
    </row>
    <row r="320" spans="6:7" ht="13.5">
      <c r="F320" s="168"/>
      <c r="G320" s="168"/>
    </row>
    <row r="321" spans="6:7" ht="13.5">
      <c r="F321" s="168"/>
      <c r="G321" s="168"/>
    </row>
    <row r="322" spans="6:7" ht="13.5">
      <c r="F322" s="168"/>
      <c r="G322" s="168"/>
    </row>
    <row r="323" spans="6:7" ht="13.5">
      <c r="F323" s="168"/>
      <c r="G323" s="168"/>
    </row>
    <row r="324" spans="6:7" ht="13.5">
      <c r="F324" s="168"/>
      <c r="G324" s="168"/>
    </row>
    <row r="325" spans="6:7" ht="13.5">
      <c r="F325" s="168"/>
      <c r="G325" s="168"/>
    </row>
    <row r="326" spans="6:7" ht="13.5">
      <c r="F326" s="168"/>
      <c r="G326" s="168"/>
    </row>
    <row r="327" spans="6:7" ht="13.5">
      <c r="F327" s="168"/>
      <c r="G327" s="168"/>
    </row>
    <row r="328" spans="6:7" ht="13.5">
      <c r="F328" s="168"/>
      <c r="G328" s="168"/>
    </row>
    <row r="329" spans="6:7" ht="13.5">
      <c r="F329" s="168"/>
      <c r="G329" s="168"/>
    </row>
    <row r="330" spans="6:7" ht="13.5">
      <c r="F330" s="168"/>
      <c r="G330" s="168"/>
    </row>
    <row r="331" spans="6:7" ht="13.5">
      <c r="F331" s="168"/>
      <c r="G331" s="168"/>
    </row>
    <row r="332" spans="6:7" ht="13.5">
      <c r="F332" s="168"/>
      <c r="G332" s="168"/>
    </row>
    <row r="333" spans="6:7" ht="13.5">
      <c r="F333" s="168"/>
      <c r="G333" s="168"/>
    </row>
    <row r="334" spans="6:7" ht="13.5">
      <c r="F334" s="168"/>
      <c r="G334" s="168"/>
    </row>
    <row r="335" spans="6:7" ht="13.5">
      <c r="F335" s="168"/>
      <c r="G335" s="168"/>
    </row>
    <row r="336" spans="6:7" ht="13.5">
      <c r="F336" s="168"/>
      <c r="G336" s="168"/>
    </row>
    <row r="337" spans="6:7" ht="13.5">
      <c r="F337" s="168"/>
      <c r="G337" s="168"/>
    </row>
    <row r="338" spans="6:7" ht="13.5">
      <c r="F338" s="168"/>
      <c r="G338" s="168"/>
    </row>
    <row r="339" spans="6:7" ht="13.5">
      <c r="F339" s="168"/>
      <c r="G339" s="168"/>
    </row>
    <row r="340" spans="6:7" ht="13.5">
      <c r="F340" s="168"/>
      <c r="G340" s="168"/>
    </row>
    <row r="341" spans="6:7" ht="13.5">
      <c r="F341" s="168"/>
      <c r="G341" s="168"/>
    </row>
    <row r="342" spans="6:7" ht="13.5">
      <c r="F342" s="168"/>
      <c r="G342" s="168"/>
    </row>
    <row r="343" spans="6:7" ht="13.5">
      <c r="F343" s="168"/>
      <c r="G343" s="168"/>
    </row>
    <row r="344" spans="6:7" ht="13.5">
      <c r="F344" s="168"/>
      <c r="G344" s="168"/>
    </row>
    <row r="345" spans="6:7" ht="13.5">
      <c r="F345" s="168"/>
      <c r="G345" s="168"/>
    </row>
    <row r="346" spans="6:7" ht="13.5">
      <c r="F346" s="168"/>
      <c r="G346" s="168"/>
    </row>
    <row r="347" spans="6:7" ht="13.5">
      <c r="F347" s="168"/>
      <c r="G347" s="168"/>
    </row>
    <row r="348" spans="6:7" ht="13.5">
      <c r="F348" s="168"/>
      <c r="G348" s="168"/>
    </row>
    <row r="349" spans="6:7" ht="13.5">
      <c r="F349" s="168"/>
      <c r="G349" s="168"/>
    </row>
    <row r="350" spans="6:7" ht="13.5">
      <c r="F350" s="168"/>
      <c r="G350" s="168"/>
    </row>
    <row r="351" spans="6:7" ht="13.5">
      <c r="F351" s="168"/>
      <c r="G351" s="168"/>
    </row>
    <row r="352" spans="6:7" ht="13.5">
      <c r="F352" s="168"/>
      <c r="G352" s="168"/>
    </row>
    <row r="353" spans="6:7" ht="13.5">
      <c r="F353" s="168"/>
      <c r="G353" s="168"/>
    </row>
    <row r="354" spans="6:7" ht="13.5">
      <c r="F354" s="168"/>
      <c r="G354" s="168"/>
    </row>
    <row r="355" spans="6:7" ht="13.5">
      <c r="F355" s="168"/>
      <c r="G355" s="168"/>
    </row>
    <row r="356" spans="6:7" ht="13.5">
      <c r="F356" s="168"/>
      <c r="G356" s="168"/>
    </row>
    <row r="357" spans="6:7" ht="13.5">
      <c r="F357" s="168"/>
      <c r="G357" s="168"/>
    </row>
    <row r="358" spans="6:7" ht="13.5">
      <c r="F358" s="168"/>
      <c r="G358" s="168"/>
    </row>
    <row r="359" spans="6:7" ht="13.5">
      <c r="F359" s="168"/>
      <c r="G359" s="168"/>
    </row>
    <row r="360" spans="6:7" ht="13.5">
      <c r="F360" s="168"/>
      <c r="G360" s="168"/>
    </row>
    <row r="361" spans="6:7" ht="13.5">
      <c r="F361" s="168"/>
      <c r="G361" s="168"/>
    </row>
    <row r="362" spans="6:7" ht="13.5">
      <c r="F362" s="168"/>
      <c r="G362" s="168"/>
    </row>
    <row r="363" spans="6:7" ht="13.5">
      <c r="F363" s="168"/>
      <c r="G363" s="168"/>
    </row>
    <row r="364" spans="6:7" ht="13.5">
      <c r="F364" s="168"/>
      <c r="G364" s="168"/>
    </row>
    <row r="365" spans="6:7" ht="13.5">
      <c r="F365" s="168"/>
      <c r="G365" s="168"/>
    </row>
    <row r="366" spans="6:7" ht="13.5">
      <c r="F366" s="168"/>
      <c r="G366" s="168"/>
    </row>
    <row r="367" spans="6:7" ht="13.5">
      <c r="F367" s="168"/>
      <c r="G367" s="168"/>
    </row>
    <row r="368" spans="6:7" ht="13.5">
      <c r="F368" s="168"/>
      <c r="G368" s="168"/>
    </row>
    <row r="369" spans="6:7" ht="13.5">
      <c r="F369" s="168"/>
      <c r="G369" s="168"/>
    </row>
    <row r="370" spans="6:7" ht="13.5">
      <c r="F370" s="168"/>
      <c r="G370" s="168"/>
    </row>
    <row r="371" spans="6:7" ht="13.5">
      <c r="F371" s="168"/>
      <c r="G371" s="168"/>
    </row>
    <row r="372" spans="6:7" ht="13.5">
      <c r="F372" s="168"/>
      <c r="G372" s="168"/>
    </row>
    <row r="373" spans="6:7" ht="13.5">
      <c r="F373" s="168"/>
      <c r="G373" s="168"/>
    </row>
    <row r="374" spans="6:7" ht="13.5">
      <c r="F374" s="168"/>
      <c r="G374" s="168"/>
    </row>
    <row r="375" spans="6:7" ht="13.5">
      <c r="F375" s="168"/>
      <c r="G375" s="168"/>
    </row>
    <row r="376" spans="6:7" ht="13.5">
      <c r="F376" s="168"/>
      <c r="G376" s="168"/>
    </row>
    <row r="377" spans="6:7" ht="13.5">
      <c r="F377" s="168"/>
      <c r="G377" s="168"/>
    </row>
    <row r="378" spans="6:7" ht="13.5">
      <c r="F378" s="168"/>
      <c r="G378" s="168"/>
    </row>
    <row r="379" spans="6:7" ht="13.5">
      <c r="F379" s="168"/>
      <c r="G379" s="168"/>
    </row>
    <row r="380" spans="6:7" ht="13.5">
      <c r="F380" s="168"/>
      <c r="G380" s="168"/>
    </row>
    <row r="381" spans="6:7" ht="13.5">
      <c r="F381" s="168"/>
      <c r="G381" s="168"/>
    </row>
    <row r="382" spans="6:7" ht="13.5">
      <c r="F382" s="168"/>
      <c r="G382" s="168"/>
    </row>
    <row r="383" spans="6:7" ht="13.5">
      <c r="F383" s="168"/>
      <c r="G383" s="168"/>
    </row>
    <row r="384" spans="6:7" ht="13.5">
      <c r="F384" s="168"/>
      <c r="G384" s="168"/>
    </row>
    <row r="385" spans="6:7" ht="13.5">
      <c r="F385" s="168"/>
      <c r="G385" s="168"/>
    </row>
    <row r="386" spans="6:7" ht="13.5">
      <c r="F386" s="168"/>
      <c r="G386" s="168"/>
    </row>
    <row r="387" spans="6:7" ht="13.5">
      <c r="F387" s="168"/>
      <c r="G387" s="168"/>
    </row>
    <row r="388" spans="6:7" ht="13.5">
      <c r="F388" s="168"/>
      <c r="G388" s="168"/>
    </row>
    <row r="389" spans="6:7" ht="13.5">
      <c r="F389" s="168"/>
      <c r="G389" s="168"/>
    </row>
    <row r="390" spans="6:7" ht="13.5">
      <c r="F390" s="168"/>
      <c r="G390" s="168"/>
    </row>
    <row r="391" spans="6:7" ht="13.5">
      <c r="F391" s="168"/>
      <c r="G391" s="168"/>
    </row>
    <row r="392" spans="6:7" ht="13.5">
      <c r="F392" s="168"/>
      <c r="G392" s="168"/>
    </row>
    <row r="393" spans="6:7" ht="13.5">
      <c r="F393" s="168"/>
      <c r="G393" s="168"/>
    </row>
    <row r="394" spans="6:7" ht="13.5">
      <c r="F394" s="168"/>
      <c r="G394" s="168"/>
    </row>
    <row r="395" spans="6:7" ht="13.5">
      <c r="F395" s="168"/>
      <c r="G395" s="168"/>
    </row>
    <row r="396" spans="6:7" ht="13.5">
      <c r="F396" s="168"/>
      <c r="G396" s="168"/>
    </row>
    <row r="397" spans="6:7" ht="13.5">
      <c r="F397" s="168"/>
      <c r="G397" s="168"/>
    </row>
    <row r="398" spans="2:7" ht="13.5">
      <c r="B398" s="411"/>
      <c r="C398" s="412"/>
      <c r="D398" s="412"/>
      <c r="E398" s="412"/>
      <c r="F398" s="168"/>
      <c r="G398" s="186"/>
    </row>
    <row r="399" spans="2:7" ht="13.5">
      <c r="B399" s="169"/>
      <c r="C399" s="170"/>
      <c r="D399" s="171"/>
      <c r="E399" s="338"/>
      <c r="F399" s="140"/>
      <c r="G399" s="140"/>
    </row>
    <row r="400" spans="2:7" ht="13.5">
      <c r="B400" s="169"/>
      <c r="C400" s="170"/>
      <c r="D400" s="171"/>
      <c r="E400" s="338"/>
      <c r="F400" s="140"/>
      <c r="G400" s="140"/>
    </row>
    <row r="401" spans="2:7" ht="13.5">
      <c r="B401" s="169"/>
      <c r="C401" s="170"/>
      <c r="D401" s="171"/>
      <c r="E401" s="338"/>
      <c r="F401" s="140"/>
      <c r="G401" s="140"/>
    </row>
    <row r="402" spans="2:7" ht="13.5">
      <c r="B402" s="169"/>
      <c r="C402" s="170"/>
      <c r="D402" s="171"/>
      <c r="E402" s="338"/>
      <c r="F402" s="140"/>
      <c r="G402" s="140"/>
    </row>
    <row r="403" spans="2:7" ht="13.5">
      <c r="B403" s="169"/>
      <c r="C403" s="170"/>
      <c r="D403" s="171"/>
      <c r="E403" s="338"/>
      <c r="F403" s="140"/>
      <c r="G403" s="140"/>
    </row>
    <row r="404" spans="2:7" ht="13.5">
      <c r="B404" s="169"/>
      <c r="C404" s="170"/>
      <c r="D404" s="171"/>
      <c r="E404" s="338"/>
      <c r="F404" s="140"/>
      <c r="G404" s="140"/>
    </row>
    <row r="405" spans="2:7" ht="13.5">
      <c r="B405" s="169"/>
      <c r="C405" s="170"/>
      <c r="D405" s="171"/>
      <c r="E405" s="338"/>
      <c r="F405" s="140"/>
      <c r="G405" s="140"/>
    </row>
    <row r="406" spans="2:7" ht="13.5">
      <c r="B406" s="338"/>
      <c r="C406" s="338"/>
      <c r="D406" s="338"/>
      <c r="E406" s="338"/>
      <c r="F406" s="140"/>
      <c r="G406" s="140"/>
    </row>
    <row r="407" spans="2:7" ht="13.5">
      <c r="B407" s="169"/>
      <c r="C407" s="170"/>
      <c r="D407" s="171"/>
      <c r="E407" s="338"/>
      <c r="F407" s="140"/>
      <c r="G407" s="140"/>
    </row>
    <row r="408" spans="2:7" ht="13.5">
      <c r="B408" s="169"/>
      <c r="C408" s="170"/>
      <c r="D408" s="171"/>
      <c r="E408" s="338"/>
      <c r="F408" s="140"/>
      <c r="G408" s="140"/>
    </row>
    <row r="409" spans="2:7" ht="13.5">
      <c r="B409" s="169"/>
      <c r="C409" s="170"/>
      <c r="D409" s="171"/>
      <c r="E409" s="338"/>
      <c r="F409" s="140"/>
      <c r="G409" s="140"/>
    </row>
    <row r="410" spans="2:7" ht="13.5">
      <c r="B410" s="169"/>
      <c r="C410" s="170"/>
      <c r="D410" s="171"/>
      <c r="E410" s="338"/>
      <c r="F410" s="140"/>
      <c r="G410" s="140"/>
    </row>
    <row r="411" spans="2:7" ht="13.5">
      <c r="B411" s="338"/>
      <c r="C411" s="338"/>
      <c r="D411" s="338"/>
      <c r="E411" s="338"/>
      <c r="F411" s="142"/>
      <c r="G411" s="140"/>
    </row>
  </sheetData>
  <sheetProtection/>
  <mergeCells count="3">
    <mergeCell ref="J165:M165"/>
    <mergeCell ref="B176:E176"/>
    <mergeCell ref="B398:E398"/>
  </mergeCells>
  <printOptions/>
  <pageMargins left="0.7086614173228347" right="0.31496062992125984" top="0.7480314960629921" bottom="0.6692913385826772" header="0.31496062992125984" footer="0.31496062992125984"/>
  <pageSetup fitToHeight="4" fitToWidth="1" horizontalDpi="600" verticalDpi="600" orientation="portrait" paperSize="9" scale="48" r:id="rId1"/>
  <headerFoot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P90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2.421875" style="110" customWidth="1"/>
    <col min="2" max="2" width="11.57421875" style="110" customWidth="1"/>
    <col min="3" max="3" width="4.7109375" style="343" customWidth="1"/>
    <col min="4" max="4" width="32.140625" style="110" customWidth="1"/>
    <col min="5" max="5" width="5.7109375" style="343" customWidth="1"/>
    <col min="6" max="6" width="12.7109375" style="141" customWidth="1"/>
    <col min="7" max="7" width="15.7109375" style="141" customWidth="1"/>
    <col min="8" max="8" width="7.421875" style="110" customWidth="1"/>
    <col min="9" max="9" width="3.28125" style="110" customWidth="1"/>
    <col min="10" max="10" width="12.00390625" style="110" bestFit="1" customWidth="1"/>
    <col min="11" max="11" width="5.28125" style="110" bestFit="1" customWidth="1"/>
    <col min="12" max="12" width="33.8515625" style="110" bestFit="1" customWidth="1"/>
    <col min="13" max="13" width="5.28125" style="110" bestFit="1" customWidth="1"/>
    <col min="14" max="14" width="11.421875" style="110" bestFit="1" customWidth="1"/>
    <col min="15" max="15" width="14.00390625" style="110" bestFit="1" customWidth="1"/>
    <col min="16" max="16" width="8.140625" style="110" customWidth="1"/>
    <col min="17" max="16384" width="9.00390625" style="110" customWidth="1"/>
  </cols>
  <sheetData>
    <row r="1" spans="2:7" s="93" customFormat="1" ht="17.25">
      <c r="B1" s="93" t="s">
        <v>1304</v>
      </c>
      <c r="C1" s="94"/>
      <c r="E1" s="94"/>
      <c r="F1" s="95"/>
      <c r="G1" s="95"/>
    </row>
    <row r="2" spans="2:7" s="98" customFormat="1" ht="7.5" customHeight="1">
      <c r="B2" s="96"/>
      <c r="C2" s="97"/>
      <c r="E2" s="97"/>
      <c r="F2" s="99"/>
      <c r="G2" s="99"/>
    </row>
    <row r="3" spans="2:7" s="100" customFormat="1" ht="15" customHeight="1">
      <c r="B3" s="100" t="s">
        <v>1294</v>
      </c>
      <c r="C3" s="101"/>
      <c r="E3" s="101"/>
      <c r="F3" s="102"/>
      <c r="G3" s="102"/>
    </row>
    <row r="4" spans="3:7" s="100" customFormat="1" ht="15" customHeight="1">
      <c r="C4" s="101"/>
      <c r="E4" s="101"/>
      <c r="F4" s="102"/>
      <c r="G4" s="102"/>
    </row>
    <row r="5" spans="2:7" s="98" customFormat="1" ht="7.5" customHeight="1">
      <c r="B5" s="96"/>
      <c r="C5" s="97"/>
      <c r="E5" s="97"/>
      <c r="F5" s="99"/>
      <c r="G5" s="99"/>
    </row>
    <row r="6" spans="2:16" ht="15" thickBot="1">
      <c r="B6" s="103" t="s">
        <v>1291</v>
      </c>
      <c r="C6" s="104"/>
      <c r="D6" s="105"/>
      <c r="E6" s="104"/>
      <c r="F6" s="106"/>
      <c r="G6" s="106"/>
      <c r="H6" s="107" t="s">
        <v>1278</v>
      </c>
      <c r="J6" s="103" t="s">
        <v>1279</v>
      </c>
      <c r="K6" s="104"/>
      <c r="L6" s="105"/>
      <c r="M6" s="104"/>
      <c r="N6" s="108"/>
      <c r="O6" s="108"/>
      <c r="P6" s="109" t="s">
        <v>1278</v>
      </c>
    </row>
    <row r="7" spans="2:16" s="116" customFormat="1" ht="15" customHeight="1">
      <c r="B7" s="111" t="s">
        <v>1280</v>
      </c>
      <c r="C7" s="112" t="s">
        <v>1331</v>
      </c>
      <c r="D7" s="112" t="s">
        <v>1332</v>
      </c>
      <c r="E7" s="112" t="s">
        <v>1333</v>
      </c>
      <c r="F7" s="113" t="s">
        <v>1284</v>
      </c>
      <c r="G7" s="113" t="s">
        <v>1285</v>
      </c>
      <c r="H7" s="114" t="s">
        <v>1292</v>
      </c>
      <c r="J7" s="111" t="s">
        <v>1295</v>
      </c>
      <c r="K7" s="112" t="s">
        <v>1334</v>
      </c>
      <c r="L7" s="112" t="s">
        <v>1335</v>
      </c>
      <c r="M7" s="112" t="s">
        <v>1333</v>
      </c>
      <c r="N7" s="113" t="s">
        <v>1336</v>
      </c>
      <c r="O7" s="113" t="s">
        <v>1287</v>
      </c>
      <c r="P7" s="115" t="s">
        <v>1337</v>
      </c>
    </row>
    <row r="8" spans="2:16" ht="15" customHeight="1">
      <c r="B8" s="269" t="s">
        <v>85</v>
      </c>
      <c r="C8" s="264">
        <v>1</v>
      </c>
      <c r="D8" s="172" t="s">
        <v>86</v>
      </c>
      <c r="E8" s="280"/>
      <c r="F8" s="123">
        <v>0</v>
      </c>
      <c r="G8" s="123">
        <v>10123950</v>
      </c>
      <c r="H8" s="157">
        <f>G8/126364159*100</f>
        <v>8.011725856538165</v>
      </c>
      <c r="J8" s="269" t="s">
        <v>9</v>
      </c>
      <c r="K8" s="264">
        <v>1</v>
      </c>
      <c r="L8" s="172" t="s">
        <v>10</v>
      </c>
      <c r="M8" s="280"/>
      <c r="N8" s="123">
        <v>0</v>
      </c>
      <c r="O8" s="123">
        <v>27524373</v>
      </c>
      <c r="P8" s="158">
        <f>O8/153757839*100</f>
        <v>17.901118524435038</v>
      </c>
    </row>
    <row r="9" spans="2:16" ht="15" customHeight="1">
      <c r="B9" s="270" t="s">
        <v>115</v>
      </c>
      <c r="C9" s="273">
        <v>2</v>
      </c>
      <c r="D9" s="187" t="s">
        <v>116</v>
      </c>
      <c r="E9" s="281" t="s">
        <v>16</v>
      </c>
      <c r="F9" s="188">
        <v>443682</v>
      </c>
      <c r="G9" s="188">
        <v>10123950</v>
      </c>
      <c r="H9" s="152">
        <f aca="true" t="shared" si="0" ref="H9:H48">G9/126364159*100</f>
        <v>8.011725856538165</v>
      </c>
      <c r="J9" s="270" t="s">
        <v>21</v>
      </c>
      <c r="K9" s="273">
        <v>2</v>
      </c>
      <c r="L9" s="187" t="s">
        <v>22</v>
      </c>
      <c r="M9" s="281" t="s">
        <v>16</v>
      </c>
      <c r="N9" s="188">
        <v>1251</v>
      </c>
      <c r="O9" s="188">
        <v>600738</v>
      </c>
      <c r="P9" s="153">
        <f aca="true" t="shared" si="1" ref="P9:P72">O9/153757839*100</f>
        <v>0.3907039822535487</v>
      </c>
    </row>
    <row r="10" spans="2:16" ht="15" customHeight="1">
      <c r="B10" s="271" t="s">
        <v>117</v>
      </c>
      <c r="C10" s="266">
        <v>3</v>
      </c>
      <c r="D10" s="176" t="s">
        <v>118</v>
      </c>
      <c r="E10" s="282" t="s">
        <v>16</v>
      </c>
      <c r="F10" s="189">
        <v>443682</v>
      </c>
      <c r="G10" s="189">
        <v>10123950</v>
      </c>
      <c r="H10" s="154">
        <f t="shared" si="0"/>
        <v>8.011725856538165</v>
      </c>
      <c r="J10" s="271" t="s">
        <v>23</v>
      </c>
      <c r="K10" s="266">
        <v>3</v>
      </c>
      <c r="L10" s="176" t="s">
        <v>843</v>
      </c>
      <c r="M10" s="282" t="s">
        <v>33</v>
      </c>
      <c r="N10" s="189">
        <v>1224087</v>
      </c>
      <c r="O10" s="189">
        <v>576355</v>
      </c>
      <c r="P10" s="155">
        <f t="shared" si="1"/>
        <v>0.37484592899357805</v>
      </c>
    </row>
    <row r="11" spans="2:16" ht="15" customHeight="1">
      <c r="B11" s="269" t="s">
        <v>123</v>
      </c>
      <c r="C11" s="264">
        <v>1</v>
      </c>
      <c r="D11" s="172" t="s">
        <v>124</v>
      </c>
      <c r="E11" s="280"/>
      <c r="F11" s="123">
        <v>0</v>
      </c>
      <c r="G11" s="123">
        <v>13688</v>
      </c>
      <c r="H11" s="157">
        <f t="shared" si="0"/>
        <v>0.010832185414220184</v>
      </c>
      <c r="J11" s="271" t="s">
        <v>856</v>
      </c>
      <c r="K11" s="266">
        <v>4</v>
      </c>
      <c r="L11" s="176" t="s">
        <v>857</v>
      </c>
      <c r="M11" s="282" t="s">
        <v>33</v>
      </c>
      <c r="N11" s="189">
        <v>1152336</v>
      </c>
      <c r="O11" s="189">
        <v>557576</v>
      </c>
      <c r="P11" s="155">
        <f t="shared" si="1"/>
        <v>0.3626325679564214</v>
      </c>
    </row>
    <row r="12" spans="2:16" ht="15" customHeight="1">
      <c r="B12" s="270" t="s">
        <v>125</v>
      </c>
      <c r="C12" s="273">
        <v>2</v>
      </c>
      <c r="D12" s="187" t="s">
        <v>126</v>
      </c>
      <c r="E12" s="281" t="s">
        <v>16</v>
      </c>
      <c r="F12" s="188">
        <v>294</v>
      </c>
      <c r="G12" s="188">
        <v>13688</v>
      </c>
      <c r="H12" s="152">
        <f t="shared" si="0"/>
        <v>0.010832185414220184</v>
      </c>
      <c r="J12" s="271" t="s">
        <v>858</v>
      </c>
      <c r="K12" s="266">
        <v>5</v>
      </c>
      <c r="L12" s="176" t="s">
        <v>859</v>
      </c>
      <c r="M12" s="282" t="s">
        <v>33</v>
      </c>
      <c r="N12" s="189">
        <v>606469</v>
      </c>
      <c r="O12" s="189">
        <v>338957</v>
      </c>
      <c r="P12" s="155">
        <f t="shared" si="1"/>
        <v>0.22044859774596595</v>
      </c>
    </row>
    <row r="13" spans="2:16" ht="15" customHeight="1">
      <c r="B13" s="271" t="s">
        <v>127</v>
      </c>
      <c r="C13" s="266">
        <v>3</v>
      </c>
      <c r="D13" s="176" t="s">
        <v>128</v>
      </c>
      <c r="E13" s="282" t="s">
        <v>16</v>
      </c>
      <c r="F13" s="189">
        <v>294</v>
      </c>
      <c r="G13" s="189">
        <v>13688</v>
      </c>
      <c r="H13" s="154">
        <f t="shared" si="0"/>
        <v>0.010832185414220184</v>
      </c>
      <c r="J13" s="271" t="s">
        <v>864</v>
      </c>
      <c r="K13" s="266">
        <v>5</v>
      </c>
      <c r="L13" s="176" t="s">
        <v>865</v>
      </c>
      <c r="M13" s="282" t="s">
        <v>33</v>
      </c>
      <c r="N13" s="189">
        <v>147055</v>
      </c>
      <c r="O13" s="189">
        <v>57787</v>
      </c>
      <c r="P13" s="155">
        <f t="shared" si="1"/>
        <v>0.03758312446105593</v>
      </c>
    </row>
    <row r="14" spans="2:16" ht="15" customHeight="1">
      <c r="B14" s="269" t="s">
        <v>151</v>
      </c>
      <c r="C14" s="264">
        <v>1</v>
      </c>
      <c r="D14" s="172" t="s">
        <v>152</v>
      </c>
      <c r="E14" s="280"/>
      <c r="F14" s="123">
        <v>0</v>
      </c>
      <c r="G14" s="123">
        <v>4015952</v>
      </c>
      <c r="H14" s="157">
        <f t="shared" si="0"/>
        <v>3.1780783663506993</v>
      </c>
      <c r="J14" s="271" t="s">
        <v>866</v>
      </c>
      <c r="K14" s="266">
        <v>5</v>
      </c>
      <c r="L14" s="176" t="s">
        <v>867</v>
      </c>
      <c r="M14" s="282" t="s">
        <v>33</v>
      </c>
      <c r="N14" s="189">
        <v>398812</v>
      </c>
      <c r="O14" s="189">
        <v>160832</v>
      </c>
      <c r="P14" s="155">
        <f t="shared" si="1"/>
        <v>0.10460084574939948</v>
      </c>
    </row>
    <row r="15" spans="2:16" ht="15" customHeight="1">
      <c r="B15" s="270" t="s">
        <v>153</v>
      </c>
      <c r="C15" s="273">
        <v>2</v>
      </c>
      <c r="D15" s="187" t="s">
        <v>154</v>
      </c>
      <c r="E15" s="281"/>
      <c r="F15" s="188">
        <v>0</v>
      </c>
      <c r="G15" s="188">
        <v>2695073</v>
      </c>
      <c r="H15" s="152">
        <f t="shared" si="0"/>
        <v>2.132782761605686</v>
      </c>
      <c r="J15" s="271" t="s">
        <v>872</v>
      </c>
      <c r="K15" s="266">
        <v>3</v>
      </c>
      <c r="L15" s="176" t="s">
        <v>37</v>
      </c>
      <c r="M15" s="282" t="s">
        <v>16</v>
      </c>
      <c r="N15" s="189">
        <v>29</v>
      </c>
      <c r="O15" s="189">
        <v>24383</v>
      </c>
      <c r="P15" s="155">
        <f t="shared" si="1"/>
        <v>0.0158580532599707</v>
      </c>
    </row>
    <row r="16" spans="2:16" ht="15" customHeight="1">
      <c r="B16" s="271" t="s">
        <v>155</v>
      </c>
      <c r="C16" s="266">
        <v>3</v>
      </c>
      <c r="D16" s="176" t="s">
        <v>156</v>
      </c>
      <c r="E16" s="282"/>
      <c r="F16" s="189">
        <v>0</v>
      </c>
      <c r="G16" s="189">
        <v>2695073</v>
      </c>
      <c r="H16" s="154">
        <f t="shared" si="0"/>
        <v>2.132782761605686</v>
      </c>
      <c r="J16" s="270" t="s">
        <v>44</v>
      </c>
      <c r="K16" s="273">
        <v>2</v>
      </c>
      <c r="L16" s="187" t="s">
        <v>45</v>
      </c>
      <c r="M16" s="281" t="s">
        <v>16</v>
      </c>
      <c r="N16" s="188">
        <v>1178082</v>
      </c>
      <c r="O16" s="188">
        <v>26458167</v>
      </c>
      <c r="P16" s="153">
        <f t="shared" si="1"/>
        <v>17.207686562244152</v>
      </c>
    </row>
    <row r="17" spans="2:16" ht="15" customHeight="1">
      <c r="B17" s="270" t="s">
        <v>175</v>
      </c>
      <c r="C17" s="273">
        <v>2</v>
      </c>
      <c r="D17" s="187" t="s">
        <v>176</v>
      </c>
      <c r="E17" s="281" t="s">
        <v>16</v>
      </c>
      <c r="F17" s="188">
        <v>47</v>
      </c>
      <c r="G17" s="188">
        <v>181305</v>
      </c>
      <c r="H17" s="152">
        <f t="shared" si="0"/>
        <v>0.14347818355677894</v>
      </c>
      <c r="J17" s="271" t="s">
        <v>46</v>
      </c>
      <c r="K17" s="266">
        <v>3</v>
      </c>
      <c r="L17" s="176" t="s">
        <v>873</v>
      </c>
      <c r="M17" s="282" t="s">
        <v>16</v>
      </c>
      <c r="N17" s="189">
        <v>4379</v>
      </c>
      <c r="O17" s="189">
        <v>97599</v>
      </c>
      <c r="P17" s="155">
        <f t="shared" si="1"/>
        <v>0.06347578805396713</v>
      </c>
    </row>
    <row r="18" spans="2:16" ht="15" customHeight="1">
      <c r="B18" s="271" t="s">
        <v>179</v>
      </c>
      <c r="C18" s="266">
        <v>3</v>
      </c>
      <c r="D18" s="176" t="s">
        <v>180</v>
      </c>
      <c r="E18" s="282" t="s">
        <v>16</v>
      </c>
      <c r="F18" s="189">
        <v>47</v>
      </c>
      <c r="G18" s="189">
        <v>181305</v>
      </c>
      <c r="H18" s="154">
        <f t="shared" si="0"/>
        <v>0.14347818355677894</v>
      </c>
      <c r="J18" s="271" t="s">
        <v>874</v>
      </c>
      <c r="K18" s="266">
        <v>3</v>
      </c>
      <c r="L18" s="176" t="s">
        <v>875</v>
      </c>
      <c r="M18" s="282" t="s">
        <v>16</v>
      </c>
      <c r="N18" s="189">
        <v>54537</v>
      </c>
      <c r="O18" s="189">
        <v>1363648</v>
      </c>
      <c r="P18" s="155">
        <f t="shared" si="1"/>
        <v>0.8868803105381833</v>
      </c>
    </row>
    <row r="19" spans="2:16" ht="15" customHeight="1">
      <c r="B19" s="270" t="s">
        <v>207</v>
      </c>
      <c r="C19" s="273">
        <v>2</v>
      </c>
      <c r="D19" s="187" t="s">
        <v>208</v>
      </c>
      <c r="E19" s="281" t="s">
        <v>16</v>
      </c>
      <c r="F19" s="188">
        <v>265</v>
      </c>
      <c r="G19" s="188">
        <v>210202</v>
      </c>
      <c r="H19" s="152">
        <f t="shared" si="0"/>
        <v>0.1663462184716475</v>
      </c>
      <c r="J19" s="271" t="s">
        <v>876</v>
      </c>
      <c r="K19" s="266">
        <v>3</v>
      </c>
      <c r="L19" s="176" t="s">
        <v>877</v>
      </c>
      <c r="M19" s="282" t="s">
        <v>16</v>
      </c>
      <c r="N19" s="189">
        <v>1112473</v>
      </c>
      <c r="O19" s="189">
        <v>24856197</v>
      </c>
      <c r="P19" s="155">
        <f t="shared" si="1"/>
        <v>16.165807975488</v>
      </c>
    </row>
    <row r="20" spans="2:16" ht="15" customHeight="1">
      <c r="B20" s="271" t="s">
        <v>219</v>
      </c>
      <c r="C20" s="266">
        <v>3</v>
      </c>
      <c r="D20" s="176" t="s">
        <v>220</v>
      </c>
      <c r="E20" s="282" t="s">
        <v>33</v>
      </c>
      <c r="F20" s="189">
        <v>29000</v>
      </c>
      <c r="G20" s="189">
        <v>13142</v>
      </c>
      <c r="H20" s="154">
        <f t="shared" si="0"/>
        <v>0.010400100870374171</v>
      </c>
      <c r="J20" s="271" t="s">
        <v>878</v>
      </c>
      <c r="K20" s="266">
        <v>4</v>
      </c>
      <c r="L20" s="176" t="s">
        <v>879</v>
      </c>
      <c r="M20" s="282" t="s">
        <v>16</v>
      </c>
      <c r="N20" s="189">
        <v>144300</v>
      </c>
      <c r="O20" s="189">
        <v>3114960</v>
      </c>
      <c r="P20" s="155">
        <f t="shared" si="1"/>
        <v>2.025886953314946</v>
      </c>
    </row>
    <row r="21" spans="2:16" ht="15" customHeight="1">
      <c r="B21" s="270" t="s">
        <v>221</v>
      </c>
      <c r="C21" s="273">
        <v>2</v>
      </c>
      <c r="D21" s="187" t="s">
        <v>222</v>
      </c>
      <c r="E21" s="281" t="s">
        <v>16</v>
      </c>
      <c r="F21" s="188">
        <v>724</v>
      </c>
      <c r="G21" s="188">
        <v>929372</v>
      </c>
      <c r="H21" s="152">
        <f t="shared" si="0"/>
        <v>0.7354712027165868</v>
      </c>
      <c r="J21" s="271" t="s">
        <v>882</v>
      </c>
      <c r="K21" s="266">
        <v>3</v>
      </c>
      <c r="L21" s="176" t="s">
        <v>883</v>
      </c>
      <c r="M21" s="282" t="s">
        <v>16</v>
      </c>
      <c r="N21" s="189">
        <v>6693</v>
      </c>
      <c r="O21" s="189">
        <v>140723</v>
      </c>
      <c r="P21" s="155">
        <f t="shared" si="1"/>
        <v>0.09152248816400184</v>
      </c>
    </row>
    <row r="22" spans="2:16" ht="15" customHeight="1">
      <c r="B22" s="269" t="s">
        <v>223</v>
      </c>
      <c r="C22" s="264">
        <v>1</v>
      </c>
      <c r="D22" s="172" t="s">
        <v>224</v>
      </c>
      <c r="E22" s="280"/>
      <c r="F22" s="123">
        <v>0</v>
      </c>
      <c r="G22" s="123">
        <v>33757972</v>
      </c>
      <c r="H22" s="157">
        <f t="shared" si="0"/>
        <v>26.714831378729787</v>
      </c>
      <c r="J22" s="270" t="s">
        <v>50</v>
      </c>
      <c r="K22" s="273">
        <v>2</v>
      </c>
      <c r="L22" s="187" t="s">
        <v>51</v>
      </c>
      <c r="M22" s="281" t="s">
        <v>33</v>
      </c>
      <c r="N22" s="188">
        <v>39000</v>
      </c>
      <c r="O22" s="188">
        <v>4344</v>
      </c>
      <c r="P22" s="153">
        <f t="shared" si="1"/>
        <v>0.0028252218086910028</v>
      </c>
    </row>
    <row r="23" spans="2:16" ht="15" customHeight="1">
      <c r="B23" s="270" t="s">
        <v>348</v>
      </c>
      <c r="C23" s="273">
        <v>2</v>
      </c>
      <c r="D23" s="187" t="s">
        <v>349</v>
      </c>
      <c r="E23" s="281" t="s">
        <v>16</v>
      </c>
      <c r="F23" s="188">
        <v>170095</v>
      </c>
      <c r="G23" s="188">
        <v>33757972</v>
      </c>
      <c r="H23" s="152">
        <f t="shared" si="0"/>
        <v>26.714831378729787</v>
      </c>
      <c r="J23" s="271" t="s">
        <v>60</v>
      </c>
      <c r="K23" s="266">
        <v>3</v>
      </c>
      <c r="L23" s="176" t="s">
        <v>61</v>
      </c>
      <c r="M23" s="282" t="s">
        <v>33</v>
      </c>
      <c r="N23" s="189">
        <v>39000</v>
      </c>
      <c r="O23" s="189">
        <v>4344</v>
      </c>
      <c r="P23" s="155">
        <f t="shared" si="1"/>
        <v>0.0028252218086910028</v>
      </c>
    </row>
    <row r="24" spans="2:16" ht="15" customHeight="1">
      <c r="B24" s="271" t="s">
        <v>366</v>
      </c>
      <c r="C24" s="266">
        <v>3</v>
      </c>
      <c r="D24" s="176" t="s">
        <v>367</v>
      </c>
      <c r="E24" s="282" t="s">
        <v>16</v>
      </c>
      <c r="F24" s="189">
        <v>24384</v>
      </c>
      <c r="G24" s="189">
        <v>4247524</v>
      </c>
      <c r="H24" s="154">
        <f t="shared" si="0"/>
        <v>3.3613360256684808</v>
      </c>
      <c r="J24" s="270" t="s">
        <v>70</v>
      </c>
      <c r="K24" s="273">
        <v>2</v>
      </c>
      <c r="L24" s="187" t="s">
        <v>71</v>
      </c>
      <c r="M24" s="281" t="s">
        <v>16</v>
      </c>
      <c r="N24" s="188">
        <v>10597</v>
      </c>
      <c r="O24" s="188">
        <v>461124</v>
      </c>
      <c r="P24" s="153">
        <f t="shared" si="1"/>
        <v>0.2999027581286441</v>
      </c>
    </row>
    <row r="25" spans="2:16" ht="15" customHeight="1">
      <c r="B25" s="271" t="s">
        <v>368</v>
      </c>
      <c r="C25" s="266">
        <v>4</v>
      </c>
      <c r="D25" s="176" t="s">
        <v>369</v>
      </c>
      <c r="E25" s="282" t="s">
        <v>16</v>
      </c>
      <c r="F25" s="189">
        <v>19650</v>
      </c>
      <c r="G25" s="189">
        <v>4124335</v>
      </c>
      <c r="H25" s="154">
        <f t="shared" si="0"/>
        <v>3.2638487310313997</v>
      </c>
      <c r="J25" s="271" t="s">
        <v>72</v>
      </c>
      <c r="K25" s="266">
        <v>3</v>
      </c>
      <c r="L25" s="176" t="s">
        <v>935</v>
      </c>
      <c r="M25" s="282" t="s">
        <v>16</v>
      </c>
      <c r="N25" s="189">
        <v>10597</v>
      </c>
      <c r="O25" s="189">
        <v>461124</v>
      </c>
      <c r="P25" s="155">
        <f t="shared" si="1"/>
        <v>0.2999027581286441</v>
      </c>
    </row>
    <row r="26" spans="2:16" ht="15" customHeight="1">
      <c r="B26" s="271" t="s">
        <v>370</v>
      </c>
      <c r="C26" s="266">
        <v>5</v>
      </c>
      <c r="D26" s="176" t="s">
        <v>371</v>
      </c>
      <c r="E26" s="282" t="s">
        <v>16</v>
      </c>
      <c r="F26" s="189">
        <v>1269</v>
      </c>
      <c r="G26" s="189">
        <v>344216</v>
      </c>
      <c r="H26" s="154">
        <f t="shared" si="0"/>
        <v>0.27240002444047445</v>
      </c>
      <c r="J26" s="269" t="s">
        <v>76</v>
      </c>
      <c r="K26" s="264">
        <v>1</v>
      </c>
      <c r="L26" s="172" t="s">
        <v>77</v>
      </c>
      <c r="M26" s="280"/>
      <c r="N26" s="123">
        <v>0</v>
      </c>
      <c r="O26" s="123">
        <v>176008</v>
      </c>
      <c r="P26" s="158">
        <f t="shared" si="1"/>
        <v>0.11447091162617082</v>
      </c>
    </row>
    <row r="27" spans="2:16" ht="15" customHeight="1">
      <c r="B27" s="271" t="s">
        <v>380</v>
      </c>
      <c r="C27" s="266">
        <v>4</v>
      </c>
      <c r="D27" s="176" t="s">
        <v>381</v>
      </c>
      <c r="E27" s="282" t="s">
        <v>16</v>
      </c>
      <c r="F27" s="189">
        <v>4734</v>
      </c>
      <c r="G27" s="189">
        <v>123189</v>
      </c>
      <c r="H27" s="154">
        <f t="shared" si="0"/>
        <v>0.09748729463708139</v>
      </c>
      <c r="J27" s="270" t="s">
        <v>78</v>
      </c>
      <c r="K27" s="273">
        <v>2</v>
      </c>
      <c r="L27" s="187" t="s">
        <v>79</v>
      </c>
      <c r="M27" s="281" t="s">
        <v>80</v>
      </c>
      <c r="N27" s="188">
        <v>354</v>
      </c>
      <c r="O27" s="188">
        <v>176008</v>
      </c>
      <c r="P27" s="153">
        <f t="shared" si="1"/>
        <v>0.11447091162617082</v>
      </c>
    </row>
    <row r="28" spans="2:16" ht="15" customHeight="1">
      <c r="B28" s="271" t="s">
        <v>388</v>
      </c>
      <c r="C28" s="266">
        <v>3</v>
      </c>
      <c r="D28" s="176" t="s">
        <v>389</v>
      </c>
      <c r="E28" s="282" t="s">
        <v>16</v>
      </c>
      <c r="F28" s="189">
        <v>145709</v>
      </c>
      <c r="G28" s="189">
        <v>29510448</v>
      </c>
      <c r="H28" s="154">
        <f t="shared" si="0"/>
        <v>23.35349535306131</v>
      </c>
      <c r="J28" s="271" t="s">
        <v>938</v>
      </c>
      <c r="K28" s="266">
        <v>3</v>
      </c>
      <c r="L28" s="176" t="s">
        <v>939</v>
      </c>
      <c r="M28" s="282" t="s">
        <v>940</v>
      </c>
      <c r="N28" s="189">
        <v>356847</v>
      </c>
      <c r="O28" s="189">
        <v>176008</v>
      </c>
      <c r="P28" s="155">
        <f t="shared" si="1"/>
        <v>0.11447091162617082</v>
      </c>
    </row>
    <row r="29" spans="2:16" ht="15" customHeight="1">
      <c r="B29" s="271" t="s">
        <v>390</v>
      </c>
      <c r="C29" s="266">
        <v>4</v>
      </c>
      <c r="D29" s="176" t="s">
        <v>391</v>
      </c>
      <c r="E29" s="282" t="s">
        <v>16</v>
      </c>
      <c r="F29" s="189">
        <v>145545</v>
      </c>
      <c r="G29" s="189">
        <v>29300072</v>
      </c>
      <c r="H29" s="154">
        <f t="shared" si="0"/>
        <v>23.18701143731744</v>
      </c>
      <c r="J29" s="271" t="s">
        <v>941</v>
      </c>
      <c r="K29" s="266">
        <v>4</v>
      </c>
      <c r="L29" s="176" t="s">
        <v>942</v>
      </c>
      <c r="M29" s="282" t="s">
        <v>940</v>
      </c>
      <c r="N29" s="189">
        <v>238938</v>
      </c>
      <c r="O29" s="189">
        <v>146579</v>
      </c>
      <c r="P29" s="155">
        <f t="shared" si="1"/>
        <v>0.09533107446964054</v>
      </c>
    </row>
    <row r="30" spans="2:16" ht="15" customHeight="1">
      <c r="B30" s="269" t="s">
        <v>464</v>
      </c>
      <c r="C30" s="264">
        <v>1</v>
      </c>
      <c r="D30" s="172" t="s">
        <v>465</v>
      </c>
      <c r="E30" s="280"/>
      <c r="F30" s="123">
        <v>0</v>
      </c>
      <c r="G30" s="123">
        <v>78371047</v>
      </c>
      <c r="H30" s="157">
        <f t="shared" si="0"/>
        <v>62.019996508661926</v>
      </c>
      <c r="J30" s="271" t="s">
        <v>943</v>
      </c>
      <c r="K30" s="266">
        <v>5</v>
      </c>
      <c r="L30" s="176" t="s">
        <v>944</v>
      </c>
      <c r="M30" s="282" t="s">
        <v>940</v>
      </c>
      <c r="N30" s="189">
        <v>92290</v>
      </c>
      <c r="O30" s="189">
        <v>55045</v>
      </c>
      <c r="P30" s="155">
        <f t="shared" si="1"/>
        <v>0.03579980075032142</v>
      </c>
    </row>
    <row r="31" spans="2:16" ht="15" customHeight="1">
      <c r="B31" s="270" t="s">
        <v>466</v>
      </c>
      <c r="C31" s="273">
        <v>2</v>
      </c>
      <c r="D31" s="187" t="s">
        <v>467</v>
      </c>
      <c r="E31" s="281"/>
      <c r="F31" s="188">
        <v>0</v>
      </c>
      <c r="G31" s="188">
        <v>134165</v>
      </c>
      <c r="H31" s="152">
        <f t="shared" si="0"/>
        <v>0.10617330187747302</v>
      </c>
      <c r="J31" s="271" t="s">
        <v>947</v>
      </c>
      <c r="K31" s="266">
        <v>4</v>
      </c>
      <c r="L31" s="176" t="s">
        <v>948</v>
      </c>
      <c r="M31" s="282" t="s">
        <v>940</v>
      </c>
      <c r="N31" s="189">
        <v>90945</v>
      </c>
      <c r="O31" s="189">
        <v>23152</v>
      </c>
      <c r="P31" s="155">
        <f t="shared" si="1"/>
        <v>0.015057443672839342</v>
      </c>
    </row>
    <row r="32" spans="2:16" ht="15" customHeight="1">
      <c r="B32" s="271" t="s">
        <v>480</v>
      </c>
      <c r="C32" s="266">
        <v>3</v>
      </c>
      <c r="D32" s="176" t="s">
        <v>481</v>
      </c>
      <c r="E32" s="282"/>
      <c r="F32" s="189">
        <v>0</v>
      </c>
      <c r="G32" s="189">
        <v>1015</v>
      </c>
      <c r="H32" s="154">
        <f t="shared" si="0"/>
        <v>0.0008032340879188696</v>
      </c>
      <c r="J32" s="269" t="s">
        <v>85</v>
      </c>
      <c r="K32" s="264">
        <v>1</v>
      </c>
      <c r="L32" s="172" t="s">
        <v>86</v>
      </c>
      <c r="M32" s="280"/>
      <c r="N32" s="123">
        <v>0</v>
      </c>
      <c r="O32" s="123">
        <v>1534771</v>
      </c>
      <c r="P32" s="158">
        <f t="shared" si="1"/>
        <v>0.998174148376266</v>
      </c>
    </row>
    <row r="33" spans="2:16" ht="15" customHeight="1">
      <c r="B33" s="271" t="s">
        <v>535</v>
      </c>
      <c r="C33" s="266">
        <v>3</v>
      </c>
      <c r="D33" s="176" t="s">
        <v>536</v>
      </c>
      <c r="E33" s="282"/>
      <c r="F33" s="189">
        <v>0</v>
      </c>
      <c r="G33" s="189">
        <v>1144</v>
      </c>
      <c r="H33" s="154">
        <f t="shared" si="0"/>
        <v>0.0009053199966297406</v>
      </c>
      <c r="J33" s="270" t="s">
        <v>95</v>
      </c>
      <c r="K33" s="273">
        <v>2</v>
      </c>
      <c r="L33" s="187" t="s">
        <v>96</v>
      </c>
      <c r="M33" s="281"/>
      <c r="N33" s="188">
        <v>0</v>
      </c>
      <c r="O33" s="188">
        <v>728741</v>
      </c>
      <c r="P33" s="153">
        <f t="shared" si="1"/>
        <v>0.47395372147497467</v>
      </c>
    </row>
    <row r="34" spans="2:16" ht="15" customHeight="1">
      <c r="B34" s="271" t="s">
        <v>537</v>
      </c>
      <c r="C34" s="266">
        <v>4</v>
      </c>
      <c r="D34" s="176" t="s">
        <v>538</v>
      </c>
      <c r="E34" s="282" t="s">
        <v>13</v>
      </c>
      <c r="F34" s="189">
        <v>2</v>
      </c>
      <c r="G34" s="189">
        <v>1144</v>
      </c>
      <c r="H34" s="154">
        <f t="shared" si="0"/>
        <v>0.0009053199966297406</v>
      </c>
      <c r="J34" s="270" t="s">
        <v>111</v>
      </c>
      <c r="K34" s="273">
        <v>2</v>
      </c>
      <c r="L34" s="187" t="s">
        <v>112</v>
      </c>
      <c r="M34" s="281" t="s">
        <v>16</v>
      </c>
      <c r="N34" s="188">
        <v>130227</v>
      </c>
      <c r="O34" s="188">
        <v>765662</v>
      </c>
      <c r="P34" s="153">
        <f t="shared" si="1"/>
        <v>0.4979661557288146</v>
      </c>
    </row>
    <row r="35" spans="2:16" ht="15" customHeight="1">
      <c r="B35" s="271" t="s">
        <v>555</v>
      </c>
      <c r="C35" s="266">
        <v>3</v>
      </c>
      <c r="D35" s="176" t="s">
        <v>556</v>
      </c>
      <c r="E35" s="282"/>
      <c r="F35" s="189">
        <v>0</v>
      </c>
      <c r="G35" s="189">
        <v>132006</v>
      </c>
      <c r="H35" s="154">
        <f t="shared" si="0"/>
        <v>0.10446474779292443</v>
      </c>
      <c r="J35" s="271" t="s">
        <v>1035</v>
      </c>
      <c r="K35" s="266">
        <v>3</v>
      </c>
      <c r="L35" s="176" t="s">
        <v>1036</v>
      </c>
      <c r="M35" s="282" t="s">
        <v>16</v>
      </c>
      <c r="N35" s="189">
        <v>130227</v>
      </c>
      <c r="O35" s="189">
        <v>765662</v>
      </c>
      <c r="P35" s="155">
        <f t="shared" si="1"/>
        <v>0.4979661557288146</v>
      </c>
    </row>
    <row r="36" spans="2:16" ht="15" customHeight="1">
      <c r="B36" s="271" t="s">
        <v>557</v>
      </c>
      <c r="C36" s="266">
        <v>4</v>
      </c>
      <c r="D36" s="176" t="s">
        <v>558</v>
      </c>
      <c r="E36" s="282" t="s">
        <v>13</v>
      </c>
      <c r="F36" s="189">
        <v>2</v>
      </c>
      <c r="G36" s="189">
        <v>132006</v>
      </c>
      <c r="H36" s="154">
        <f t="shared" si="0"/>
        <v>0.10446474779292443</v>
      </c>
      <c r="J36" s="271" t="s">
        <v>1037</v>
      </c>
      <c r="K36" s="266">
        <v>4</v>
      </c>
      <c r="L36" s="176" t="s">
        <v>1038</v>
      </c>
      <c r="M36" s="282" t="s">
        <v>16</v>
      </c>
      <c r="N36" s="189">
        <v>108060</v>
      </c>
      <c r="O36" s="189">
        <v>532732</v>
      </c>
      <c r="P36" s="155">
        <f t="shared" si="1"/>
        <v>0.3464746925846168</v>
      </c>
    </row>
    <row r="37" spans="2:16" ht="15" customHeight="1">
      <c r="B37" s="270" t="s">
        <v>571</v>
      </c>
      <c r="C37" s="273">
        <v>2</v>
      </c>
      <c r="D37" s="187" t="s">
        <v>572</v>
      </c>
      <c r="E37" s="281"/>
      <c r="F37" s="188">
        <v>0</v>
      </c>
      <c r="G37" s="188">
        <v>450</v>
      </c>
      <c r="H37" s="152">
        <f t="shared" si="0"/>
        <v>0.00035611363503792245</v>
      </c>
      <c r="J37" s="271" t="s">
        <v>1041</v>
      </c>
      <c r="K37" s="266">
        <v>5</v>
      </c>
      <c r="L37" s="176" t="s">
        <v>1042</v>
      </c>
      <c r="M37" s="282" t="s">
        <v>16</v>
      </c>
      <c r="N37" s="189">
        <v>108060</v>
      </c>
      <c r="O37" s="189">
        <v>532732</v>
      </c>
      <c r="P37" s="155">
        <f t="shared" si="1"/>
        <v>0.3464746925846168</v>
      </c>
    </row>
    <row r="38" spans="2:16" ht="15" customHeight="1">
      <c r="B38" s="271" t="s">
        <v>573</v>
      </c>
      <c r="C38" s="266">
        <v>3</v>
      </c>
      <c r="D38" s="176" t="s">
        <v>574</v>
      </c>
      <c r="E38" s="282"/>
      <c r="F38" s="189">
        <v>0</v>
      </c>
      <c r="G38" s="189">
        <v>450</v>
      </c>
      <c r="H38" s="154">
        <f t="shared" si="0"/>
        <v>0.00035611363503792245</v>
      </c>
      <c r="J38" s="271" t="s">
        <v>1045</v>
      </c>
      <c r="K38" s="266">
        <v>4</v>
      </c>
      <c r="L38" s="176" t="s">
        <v>1046</v>
      </c>
      <c r="M38" s="282" t="s">
        <v>16</v>
      </c>
      <c r="N38" s="189">
        <v>9722</v>
      </c>
      <c r="O38" s="189">
        <v>139401</v>
      </c>
      <c r="P38" s="155">
        <f t="shared" si="1"/>
        <v>0.09066269460251714</v>
      </c>
    </row>
    <row r="39" spans="2:16" ht="15" customHeight="1">
      <c r="B39" s="271" t="s">
        <v>575</v>
      </c>
      <c r="C39" s="266">
        <v>4</v>
      </c>
      <c r="D39" s="176" t="s">
        <v>576</v>
      </c>
      <c r="E39" s="282" t="s">
        <v>13</v>
      </c>
      <c r="F39" s="189">
        <v>6</v>
      </c>
      <c r="G39" s="189">
        <v>450</v>
      </c>
      <c r="H39" s="154">
        <f t="shared" si="0"/>
        <v>0.00035611363503792245</v>
      </c>
      <c r="J39" s="270" t="s">
        <v>115</v>
      </c>
      <c r="K39" s="273">
        <v>2</v>
      </c>
      <c r="L39" s="187" t="s">
        <v>116</v>
      </c>
      <c r="M39" s="281" t="s">
        <v>16</v>
      </c>
      <c r="N39" s="188">
        <v>1331</v>
      </c>
      <c r="O39" s="188">
        <v>39108</v>
      </c>
      <c r="P39" s="153">
        <f t="shared" si="1"/>
        <v>0.02543480075835353</v>
      </c>
    </row>
    <row r="40" spans="2:16" ht="15" customHeight="1">
      <c r="B40" s="270" t="s">
        <v>646</v>
      </c>
      <c r="C40" s="273">
        <v>2</v>
      </c>
      <c r="D40" s="187" t="s">
        <v>647</v>
      </c>
      <c r="E40" s="281"/>
      <c r="F40" s="188">
        <v>0</v>
      </c>
      <c r="G40" s="188">
        <v>78236432</v>
      </c>
      <c r="H40" s="152">
        <f t="shared" si="0"/>
        <v>61.91346709314941</v>
      </c>
      <c r="J40" s="271" t="s">
        <v>1056</v>
      </c>
      <c r="K40" s="266">
        <v>3</v>
      </c>
      <c r="L40" s="176" t="s">
        <v>1057</v>
      </c>
      <c r="M40" s="282" t="s">
        <v>16</v>
      </c>
      <c r="N40" s="189">
        <v>1331</v>
      </c>
      <c r="O40" s="189">
        <v>39108</v>
      </c>
      <c r="P40" s="155">
        <f t="shared" si="1"/>
        <v>0.02543480075835353</v>
      </c>
    </row>
    <row r="41" spans="2:16" ht="15" customHeight="1">
      <c r="B41" s="271" t="s">
        <v>678</v>
      </c>
      <c r="C41" s="266">
        <v>3</v>
      </c>
      <c r="D41" s="176" t="s">
        <v>679</v>
      </c>
      <c r="E41" s="282"/>
      <c r="F41" s="189">
        <v>0</v>
      </c>
      <c r="G41" s="189">
        <v>78234902</v>
      </c>
      <c r="H41" s="154">
        <f t="shared" si="0"/>
        <v>61.91225630679028</v>
      </c>
      <c r="J41" s="271" t="s">
        <v>1066</v>
      </c>
      <c r="K41" s="266">
        <v>4</v>
      </c>
      <c r="L41" s="176" t="s">
        <v>1067</v>
      </c>
      <c r="M41" s="282" t="s">
        <v>16</v>
      </c>
      <c r="N41" s="189">
        <v>1331</v>
      </c>
      <c r="O41" s="189">
        <v>39108</v>
      </c>
      <c r="P41" s="155">
        <f t="shared" si="1"/>
        <v>0.02543480075835353</v>
      </c>
    </row>
    <row r="42" spans="2:16" ht="15" customHeight="1">
      <c r="B42" s="271" t="s">
        <v>682</v>
      </c>
      <c r="C42" s="266">
        <v>3</v>
      </c>
      <c r="D42" s="176" t="s">
        <v>683</v>
      </c>
      <c r="E42" s="282" t="s">
        <v>13</v>
      </c>
      <c r="F42" s="189">
        <v>3</v>
      </c>
      <c r="G42" s="189">
        <v>1530</v>
      </c>
      <c r="H42" s="154">
        <f t="shared" si="0"/>
        <v>0.0012107863591289362</v>
      </c>
      <c r="J42" s="271" t="s">
        <v>119</v>
      </c>
      <c r="K42" s="266">
        <v>2</v>
      </c>
      <c r="L42" s="176" t="s">
        <v>120</v>
      </c>
      <c r="M42" s="282"/>
      <c r="N42" s="189">
        <v>0</v>
      </c>
      <c r="O42" s="189">
        <v>1260</v>
      </c>
      <c r="P42" s="155">
        <f t="shared" si="1"/>
        <v>0.000819470414123081</v>
      </c>
    </row>
    <row r="43" spans="2:16" ht="15" customHeight="1">
      <c r="B43" s="269" t="s">
        <v>690</v>
      </c>
      <c r="C43" s="264">
        <v>1</v>
      </c>
      <c r="D43" s="172" t="s">
        <v>691</v>
      </c>
      <c r="E43" s="280"/>
      <c r="F43" s="123">
        <v>0</v>
      </c>
      <c r="G43" s="123">
        <v>13211</v>
      </c>
      <c r="H43" s="157">
        <f t="shared" si="0"/>
        <v>0.010454704961079985</v>
      </c>
      <c r="J43" s="271" t="s">
        <v>121</v>
      </c>
      <c r="K43" s="266">
        <v>3</v>
      </c>
      <c r="L43" s="176" t="s">
        <v>1078</v>
      </c>
      <c r="M43" s="282" t="s">
        <v>16</v>
      </c>
      <c r="N43" s="189">
        <v>13</v>
      </c>
      <c r="O43" s="189">
        <v>1260</v>
      </c>
      <c r="P43" s="155">
        <f t="shared" si="1"/>
        <v>0.000819470414123081</v>
      </c>
    </row>
    <row r="44" spans="2:16" ht="15" customHeight="1">
      <c r="B44" s="270" t="s">
        <v>761</v>
      </c>
      <c r="C44" s="273">
        <v>2</v>
      </c>
      <c r="D44" s="187" t="s">
        <v>762</v>
      </c>
      <c r="E44" s="281"/>
      <c r="F44" s="188">
        <v>0</v>
      </c>
      <c r="G44" s="188">
        <v>13211</v>
      </c>
      <c r="H44" s="152">
        <f t="shared" si="0"/>
        <v>0.010454704961079985</v>
      </c>
      <c r="J44" s="269" t="s">
        <v>123</v>
      </c>
      <c r="K44" s="264">
        <v>1</v>
      </c>
      <c r="L44" s="172" t="s">
        <v>124</v>
      </c>
      <c r="M44" s="280"/>
      <c r="N44" s="123">
        <v>0</v>
      </c>
      <c r="O44" s="123">
        <v>93421104</v>
      </c>
      <c r="P44" s="158">
        <f t="shared" si="1"/>
        <v>60.75859585929795</v>
      </c>
    </row>
    <row r="45" spans="2:16" ht="15" customHeight="1">
      <c r="B45" s="271" t="s">
        <v>775</v>
      </c>
      <c r="C45" s="266">
        <v>3</v>
      </c>
      <c r="D45" s="176" t="s">
        <v>776</v>
      </c>
      <c r="E45" s="282" t="s">
        <v>33</v>
      </c>
      <c r="F45" s="189">
        <v>40746</v>
      </c>
      <c r="G45" s="189">
        <v>13211</v>
      </c>
      <c r="H45" s="154">
        <f t="shared" si="0"/>
        <v>0.010454704961079985</v>
      </c>
      <c r="J45" s="270" t="s">
        <v>125</v>
      </c>
      <c r="K45" s="273">
        <v>2</v>
      </c>
      <c r="L45" s="187" t="s">
        <v>1087</v>
      </c>
      <c r="M45" s="281" t="s">
        <v>16</v>
      </c>
      <c r="N45" s="188">
        <v>10015470</v>
      </c>
      <c r="O45" s="188">
        <v>78663080</v>
      </c>
      <c r="P45" s="153">
        <f t="shared" si="1"/>
        <v>51.16037043158496</v>
      </c>
    </row>
    <row r="46" spans="2:16" ht="15" customHeight="1">
      <c r="B46" s="269" t="s">
        <v>815</v>
      </c>
      <c r="C46" s="264">
        <v>1</v>
      </c>
      <c r="D46" s="172" t="s">
        <v>816</v>
      </c>
      <c r="E46" s="280"/>
      <c r="F46" s="123">
        <v>0</v>
      </c>
      <c r="G46" s="123">
        <v>68339</v>
      </c>
      <c r="H46" s="157">
        <f t="shared" si="0"/>
        <v>0.05408099934412574</v>
      </c>
      <c r="J46" s="271" t="s">
        <v>127</v>
      </c>
      <c r="K46" s="266">
        <v>3</v>
      </c>
      <c r="L46" s="176" t="s">
        <v>1088</v>
      </c>
      <c r="M46" s="282" t="s">
        <v>16</v>
      </c>
      <c r="N46" s="189">
        <v>9984242</v>
      </c>
      <c r="O46" s="189">
        <v>77660091</v>
      </c>
      <c r="P46" s="155">
        <f t="shared" si="1"/>
        <v>50.50805312111599</v>
      </c>
    </row>
    <row r="47" spans="2:16" ht="15" customHeight="1" thickBot="1">
      <c r="B47" s="272" t="s">
        <v>817</v>
      </c>
      <c r="C47" s="274">
        <v>2</v>
      </c>
      <c r="D47" s="190" t="s">
        <v>818</v>
      </c>
      <c r="E47" s="283"/>
      <c r="F47" s="191">
        <v>0</v>
      </c>
      <c r="G47" s="191">
        <v>68339</v>
      </c>
      <c r="H47" s="352">
        <f t="shared" si="0"/>
        <v>0.05408099934412574</v>
      </c>
      <c r="J47" s="271" t="s">
        <v>1091</v>
      </c>
      <c r="K47" s="266">
        <v>4</v>
      </c>
      <c r="L47" s="176" t="s">
        <v>1092</v>
      </c>
      <c r="M47" s="282" t="s">
        <v>16</v>
      </c>
      <c r="N47" s="189">
        <v>3756664</v>
      </c>
      <c r="O47" s="189">
        <v>28992606</v>
      </c>
      <c r="P47" s="155">
        <f t="shared" si="1"/>
        <v>18.85601813121216</v>
      </c>
    </row>
    <row r="48" spans="2:16" ht="15" customHeight="1" thickBot="1">
      <c r="B48" s="413" t="s">
        <v>1288</v>
      </c>
      <c r="C48" s="414"/>
      <c r="D48" s="414"/>
      <c r="E48" s="414"/>
      <c r="F48" s="192"/>
      <c r="G48" s="192">
        <f>G8+G11+G14+G22+G30+G43+G46</f>
        <v>126364159</v>
      </c>
      <c r="H48" s="342">
        <f t="shared" si="0"/>
        <v>100</v>
      </c>
      <c r="J48" s="271" t="s">
        <v>1095</v>
      </c>
      <c r="K48" s="266">
        <v>5</v>
      </c>
      <c r="L48" s="176" t="s">
        <v>1096</v>
      </c>
      <c r="M48" s="282" t="s">
        <v>16</v>
      </c>
      <c r="N48" s="189">
        <v>3756664</v>
      </c>
      <c r="O48" s="189">
        <v>28992606</v>
      </c>
      <c r="P48" s="155">
        <f t="shared" si="1"/>
        <v>18.85601813121216</v>
      </c>
    </row>
    <row r="49" spans="6:16" ht="15" customHeight="1">
      <c r="F49" s="168"/>
      <c r="G49" s="168"/>
      <c r="J49" s="271" t="s">
        <v>1097</v>
      </c>
      <c r="K49" s="266">
        <v>4</v>
      </c>
      <c r="L49" s="176" t="s">
        <v>1098</v>
      </c>
      <c r="M49" s="282" t="s">
        <v>16</v>
      </c>
      <c r="N49" s="189">
        <v>6227578</v>
      </c>
      <c r="O49" s="189">
        <v>48667485</v>
      </c>
      <c r="P49" s="155">
        <f t="shared" si="1"/>
        <v>31.652034989903832</v>
      </c>
    </row>
    <row r="50" spans="6:16" ht="15" customHeight="1">
      <c r="F50" s="168"/>
      <c r="G50" s="168"/>
      <c r="J50" s="270" t="s">
        <v>141</v>
      </c>
      <c r="K50" s="273">
        <v>2</v>
      </c>
      <c r="L50" s="187" t="s">
        <v>142</v>
      </c>
      <c r="M50" s="281" t="s">
        <v>16</v>
      </c>
      <c r="N50" s="188">
        <v>361404</v>
      </c>
      <c r="O50" s="188">
        <v>14758024</v>
      </c>
      <c r="P50" s="153">
        <f t="shared" si="1"/>
        <v>9.59822542771299</v>
      </c>
    </row>
    <row r="51" spans="6:16" ht="15" customHeight="1">
      <c r="F51" s="168"/>
      <c r="G51" s="168"/>
      <c r="J51" s="271" t="s">
        <v>1110</v>
      </c>
      <c r="K51" s="266">
        <v>3</v>
      </c>
      <c r="L51" s="176" t="s">
        <v>1111</v>
      </c>
      <c r="M51" s="282" t="s">
        <v>16</v>
      </c>
      <c r="N51" s="189">
        <v>361404</v>
      </c>
      <c r="O51" s="189">
        <v>14758024</v>
      </c>
      <c r="P51" s="155">
        <f t="shared" si="1"/>
        <v>9.59822542771299</v>
      </c>
    </row>
    <row r="52" spans="6:16" ht="15" customHeight="1">
      <c r="F52" s="168"/>
      <c r="G52" s="168"/>
      <c r="J52" s="271" t="s">
        <v>1112</v>
      </c>
      <c r="K52" s="266">
        <v>4</v>
      </c>
      <c r="L52" s="176" t="s">
        <v>1113</v>
      </c>
      <c r="M52" s="282" t="s">
        <v>16</v>
      </c>
      <c r="N52" s="189">
        <v>361404</v>
      </c>
      <c r="O52" s="189">
        <v>14758024</v>
      </c>
      <c r="P52" s="155">
        <f t="shared" si="1"/>
        <v>9.59822542771299</v>
      </c>
    </row>
    <row r="53" spans="6:16" ht="15" customHeight="1">
      <c r="F53" s="168"/>
      <c r="G53" s="168"/>
      <c r="J53" s="269" t="s">
        <v>151</v>
      </c>
      <c r="K53" s="264">
        <v>1</v>
      </c>
      <c r="L53" s="172" t="s">
        <v>152</v>
      </c>
      <c r="M53" s="280"/>
      <c r="N53" s="123">
        <v>0</v>
      </c>
      <c r="O53" s="123">
        <v>6464284</v>
      </c>
      <c r="P53" s="158">
        <f t="shared" si="1"/>
        <v>4.204198005150164</v>
      </c>
    </row>
    <row r="54" spans="6:16" ht="15" customHeight="1">
      <c r="F54" s="168"/>
      <c r="G54" s="168"/>
      <c r="J54" s="270" t="s">
        <v>153</v>
      </c>
      <c r="K54" s="273">
        <v>2</v>
      </c>
      <c r="L54" s="187" t="s">
        <v>154</v>
      </c>
      <c r="M54" s="281"/>
      <c r="N54" s="188">
        <v>0</v>
      </c>
      <c r="O54" s="188">
        <v>529068</v>
      </c>
      <c r="P54" s="153">
        <f t="shared" si="1"/>
        <v>0.3440917246502144</v>
      </c>
    </row>
    <row r="55" spans="6:16" ht="15" customHeight="1">
      <c r="F55" s="168"/>
      <c r="G55" s="168"/>
      <c r="J55" s="271" t="s">
        <v>155</v>
      </c>
      <c r="K55" s="266">
        <v>3</v>
      </c>
      <c r="L55" s="176" t="s">
        <v>156</v>
      </c>
      <c r="M55" s="282"/>
      <c r="N55" s="189">
        <v>0</v>
      </c>
      <c r="O55" s="189">
        <v>447160</v>
      </c>
      <c r="P55" s="155">
        <f t="shared" si="1"/>
        <v>0.29082094474545783</v>
      </c>
    </row>
    <row r="56" spans="6:16" ht="15" customHeight="1">
      <c r="F56" s="168"/>
      <c r="G56" s="168"/>
      <c r="J56" s="271" t="s">
        <v>163</v>
      </c>
      <c r="K56" s="266">
        <v>3</v>
      </c>
      <c r="L56" s="176" t="s">
        <v>164</v>
      </c>
      <c r="M56" s="282" t="s">
        <v>16</v>
      </c>
      <c r="N56" s="189">
        <v>642</v>
      </c>
      <c r="O56" s="189">
        <v>81908</v>
      </c>
      <c r="P56" s="155">
        <f t="shared" si="1"/>
        <v>0.05327077990475659</v>
      </c>
    </row>
    <row r="57" spans="6:16" ht="15" customHeight="1">
      <c r="F57" s="168"/>
      <c r="G57" s="168"/>
      <c r="J57" s="270" t="s">
        <v>173</v>
      </c>
      <c r="K57" s="273">
        <v>2</v>
      </c>
      <c r="L57" s="187" t="s">
        <v>174</v>
      </c>
      <c r="M57" s="281" t="s">
        <v>16</v>
      </c>
      <c r="N57" s="188">
        <v>76028</v>
      </c>
      <c r="O57" s="188">
        <v>1981882</v>
      </c>
      <c r="P57" s="153">
        <f t="shared" si="1"/>
        <v>1.288963224827841</v>
      </c>
    </row>
    <row r="58" spans="6:16" ht="15" customHeight="1">
      <c r="F58" s="168"/>
      <c r="G58" s="168"/>
      <c r="J58" s="270" t="s">
        <v>197</v>
      </c>
      <c r="K58" s="273">
        <v>2</v>
      </c>
      <c r="L58" s="187" t="s">
        <v>198</v>
      </c>
      <c r="M58" s="281" t="s">
        <v>16</v>
      </c>
      <c r="N58" s="188">
        <v>9264</v>
      </c>
      <c r="O58" s="188">
        <v>413529</v>
      </c>
      <c r="P58" s="153">
        <f t="shared" si="1"/>
        <v>0.2689482387951615</v>
      </c>
    </row>
    <row r="59" spans="6:16" ht="15" customHeight="1">
      <c r="F59" s="168"/>
      <c r="G59" s="168"/>
      <c r="J59" s="271" t="s">
        <v>199</v>
      </c>
      <c r="K59" s="266">
        <v>3</v>
      </c>
      <c r="L59" s="176" t="s">
        <v>1137</v>
      </c>
      <c r="M59" s="282" t="s">
        <v>16</v>
      </c>
      <c r="N59" s="189">
        <v>3041</v>
      </c>
      <c r="O59" s="189">
        <v>169701</v>
      </c>
      <c r="P59" s="155">
        <f t="shared" si="1"/>
        <v>0.1103690069421436</v>
      </c>
    </row>
    <row r="60" spans="6:16" ht="15" customHeight="1">
      <c r="F60" s="168"/>
      <c r="G60" s="168"/>
      <c r="J60" s="353" t="s">
        <v>203</v>
      </c>
      <c r="K60" s="346">
        <v>4</v>
      </c>
      <c r="L60" s="347" t="s">
        <v>1139</v>
      </c>
      <c r="M60" s="282" t="s">
        <v>16</v>
      </c>
      <c r="N60" s="189">
        <v>3041</v>
      </c>
      <c r="O60" s="189">
        <v>169701</v>
      </c>
      <c r="P60" s="155">
        <f t="shared" si="1"/>
        <v>0.1103690069421436</v>
      </c>
    </row>
    <row r="61" spans="6:16" ht="15" customHeight="1">
      <c r="F61" s="168"/>
      <c r="G61" s="168"/>
      <c r="J61" s="270" t="s">
        <v>205</v>
      </c>
      <c r="K61" s="273">
        <v>2</v>
      </c>
      <c r="L61" s="187" t="s">
        <v>206</v>
      </c>
      <c r="M61" s="281" t="s">
        <v>16</v>
      </c>
      <c r="N61" s="188">
        <v>622</v>
      </c>
      <c r="O61" s="188">
        <v>3055005</v>
      </c>
      <c r="P61" s="153">
        <f t="shared" si="1"/>
        <v>1.9868938194429229</v>
      </c>
    </row>
    <row r="62" spans="6:16" ht="15" customHeight="1">
      <c r="F62" s="168"/>
      <c r="G62" s="168"/>
      <c r="J62" s="353" t="s">
        <v>207</v>
      </c>
      <c r="K62" s="346">
        <v>2</v>
      </c>
      <c r="L62" s="347" t="s">
        <v>208</v>
      </c>
      <c r="M62" s="354" t="s">
        <v>16</v>
      </c>
      <c r="N62" s="355">
        <v>6</v>
      </c>
      <c r="O62" s="355">
        <v>1682</v>
      </c>
      <c r="P62" s="155">
        <f t="shared" si="1"/>
        <v>0.001093927965519859</v>
      </c>
    </row>
    <row r="63" spans="6:16" ht="15" customHeight="1">
      <c r="F63" s="168"/>
      <c r="G63" s="168"/>
      <c r="J63" s="270" t="s">
        <v>221</v>
      </c>
      <c r="K63" s="273">
        <v>2</v>
      </c>
      <c r="L63" s="187" t="s">
        <v>222</v>
      </c>
      <c r="M63" s="281" t="s">
        <v>16</v>
      </c>
      <c r="N63" s="188">
        <v>2824</v>
      </c>
      <c r="O63" s="188">
        <v>483118</v>
      </c>
      <c r="P63" s="153">
        <f t="shared" si="1"/>
        <v>0.31420706946850363</v>
      </c>
    </row>
    <row r="64" spans="6:16" ht="15" customHeight="1">
      <c r="F64" s="168"/>
      <c r="G64" s="168"/>
      <c r="J64" s="271" t="s">
        <v>1149</v>
      </c>
      <c r="K64" s="266">
        <v>3</v>
      </c>
      <c r="L64" s="176" t="s">
        <v>1150</v>
      </c>
      <c r="M64" s="282" t="s">
        <v>16</v>
      </c>
      <c r="N64" s="189">
        <v>1568</v>
      </c>
      <c r="O64" s="189">
        <v>461269</v>
      </c>
      <c r="P64" s="155">
        <f t="shared" si="1"/>
        <v>0.29999706226360273</v>
      </c>
    </row>
    <row r="65" spans="6:16" ht="15" customHeight="1">
      <c r="F65" s="168"/>
      <c r="G65" s="168"/>
      <c r="J65" s="269" t="s">
        <v>223</v>
      </c>
      <c r="K65" s="264">
        <v>1</v>
      </c>
      <c r="L65" s="172" t="s">
        <v>224</v>
      </c>
      <c r="M65" s="280"/>
      <c r="N65" s="123">
        <v>0</v>
      </c>
      <c r="O65" s="123">
        <v>13765496</v>
      </c>
      <c r="P65" s="158">
        <f t="shared" si="1"/>
        <v>8.95271167280128</v>
      </c>
    </row>
    <row r="66" spans="6:16" ht="15" customHeight="1">
      <c r="F66" s="168"/>
      <c r="G66" s="168"/>
      <c r="J66" s="270" t="s">
        <v>239</v>
      </c>
      <c r="K66" s="273">
        <v>2</v>
      </c>
      <c r="L66" s="187" t="s">
        <v>240</v>
      </c>
      <c r="M66" s="281"/>
      <c r="N66" s="188">
        <v>0</v>
      </c>
      <c r="O66" s="188">
        <v>9186278</v>
      </c>
      <c r="P66" s="153">
        <f t="shared" si="1"/>
        <v>5.9745103467537675</v>
      </c>
    </row>
    <row r="67" spans="6:16" ht="15" customHeight="1">
      <c r="F67" s="168"/>
      <c r="G67" s="168"/>
      <c r="J67" s="271" t="s">
        <v>248</v>
      </c>
      <c r="K67" s="266">
        <v>3</v>
      </c>
      <c r="L67" s="176" t="s">
        <v>1157</v>
      </c>
      <c r="M67" s="282" t="s">
        <v>16</v>
      </c>
      <c r="N67" s="189">
        <v>478524</v>
      </c>
      <c r="O67" s="189">
        <v>9186278</v>
      </c>
      <c r="P67" s="155">
        <f t="shared" si="1"/>
        <v>5.9745103467537675</v>
      </c>
    </row>
    <row r="68" spans="6:16" ht="15" customHeight="1">
      <c r="F68" s="168"/>
      <c r="G68" s="168"/>
      <c r="J68" s="271" t="s">
        <v>250</v>
      </c>
      <c r="K68" s="266">
        <v>4</v>
      </c>
      <c r="L68" s="176" t="s">
        <v>1158</v>
      </c>
      <c r="M68" s="282" t="s">
        <v>16</v>
      </c>
      <c r="N68" s="189">
        <v>478524</v>
      </c>
      <c r="O68" s="189">
        <v>9186278</v>
      </c>
      <c r="P68" s="155">
        <f t="shared" si="1"/>
        <v>5.9745103467537675</v>
      </c>
    </row>
    <row r="69" spans="6:16" ht="15" customHeight="1">
      <c r="F69" s="168"/>
      <c r="G69" s="168"/>
      <c r="J69" s="271" t="s">
        <v>273</v>
      </c>
      <c r="K69" s="266">
        <v>2</v>
      </c>
      <c r="L69" s="176" t="s">
        <v>253</v>
      </c>
      <c r="M69" s="282" t="s">
        <v>16</v>
      </c>
      <c r="N69" s="189">
        <v>2</v>
      </c>
      <c r="O69" s="189">
        <v>267</v>
      </c>
      <c r="P69" s="155">
        <f t="shared" si="1"/>
        <v>0.0001736496829927481</v>
      </c>
    </row>
    <row r="70" spans="6:16" ht="15" customHeight="1">
      <c r="F70" s="168"/>
      <c r="G70" s="168"/>
      <c r="J70" s="271" t="s">
        <v>275</v>
      </c>
      <c r="K70" s="266">
        <v>3</v>
      </c>
      <c r="L70" s="176" t="s">
        <v>255</v>
      </c>
      <c r="M70" s="282" t="s">
        <v>16</v>
      </c>
      <c r="N70" s="189">
        <v>2</v>
      </c>
      <c r="O70" s="189">
        <v>267</v>
      </c>
      <c r="P70" s="155">
        <f t="shared" si="1"/>
        <v>0.0001736496829927481</v>
      </c>
    </row>
    <row r="71" spans="6:16" ht="15" customHeight="1">
      <c r="F71" s="168"/>
      <c r="G71" s="168"/>
      <c r="J71" s="271" t="s">
        <v>317</v>
      </c>
      <c r="K71" s="266">
        <v>2</v>
      </c>
      <c r="L71" s="176" t="s">
        <v>274</v>
      </c>
      <c r="M71" s="282"/>
      <c r="N71" s="189">
        <v>0</v>
      </c>
      <c r="O71" s="189">
        <v>2944</v>
      </c>
      <c r="P71" s="155">
        <f t="shared" si="1"/>
        <v>0.001914699126332024</v>
      </c>
    </row>
    <row r="72" spans="6:16" ht="15" customHeight="1">
      <c r="F72" s="168"/>
      <c r="G72" s="168"/>
      <c r="J72" s="270" t="s">
        <v>348</v>
      </c>
      <c r="K72" s="273">
        <v>2</v>
      </c>
      <c r="L72" s="187" t="s">
        <v>318</v>
      </c>
      <c r="M72" s="281"/>
      <c r="N72" s="188">
        <v>0</v>
      </c>
      <c r="O72" s="188">
        <v>346615</v>
      </c>
      <c r="P72" s="153">
        <f t="shared" si="1"/>
        <v>0.2254291568184696</v>
      </c>
    </row>
    <row r="73" spans="6:16" ht="15" customHeight="1">
      <c r="F73" s="168"/>
      <c r="G73" s="168"/>
      <c r="J73" s="270" t="s">
        <v>392</v>
      </c>
      <c r="K73" s="273">
        <v>2</v>
      </c>
      <c r="L73" s="187" t="s">
        <v>349</v>
      </c>
      <c r="M73" s="281" t="s">
        <v>16</v>
      </c>
      <c r="N73" s="188">
        <v>27034</v>
      </c>
      <c r="O73" s="188">
        <v>2509139</v>
      </c>
      <c r="P73" s="153">
        <f aca="true" t="shared" si="2" ref="P73:P90">O73/153757839*100</f>
        <v>1.6318771233510898</v>
      </c>
    </row>
    <row r="74" spans="6:16" ht="15" customHeight="1">
      <c r="F74" s="168"/>
      <c r="G74" s="168"/>
      <c r="J74" s="271" t="s">
        <v>394</v>
      </c>
      <c r="K74" s="266">
        <v>3</v>
      </c>
      <c r="L74" s="176" t="s">
        <v>351</v>
      </c>
      <c r="M74" s="282" t="s">
        <v>16</v>
      </c>
      <c r="N74" s="189">
        <v>5130</v>
      </c>
      <c r="O74" s="189">
        <v>155220</v>
      </c>
      <c r="P74" s="155">
        <f t="shared" si="2"/>
        <v>0.10095095053982907</v>
      </c>
    </row>
    <row r="75" spans="6:16" ht="15" customHeight="1">
      <c r="F75" s="168"/>
      <c r="G75" s="168"/>
      <c r="J75" s="271" t="s">
        <v>404</v>
      </c>
      <c r="K75" s="266">
        <v>3</v>
      </c>
      <c r="L75" s="176" t="s">
        <v>1183</v>
      </c>
      <c r="M75" s="282" t="s">
        <v>16</v>
      </c>
      <c r="N75" s="189">
        <v>21904</v>
      </c>
      <c r="O75" s="189">
        <v>2353919</v>
      </c>
      <c r="P75" s="155">
        <f t="shared" si="2"/>
        <v>1.5309261728112609</v>
      </c>
    </row>
    <row r="76" spans="6:16" ht="15" customHeight="1">
      <c r="F76" s="168"/>
      <c r="G76" s="168"/>
      <c r="J76" s="270" t="s">
        <v>418</v>
      </c>
      <c r="K76" s="273">
        <v>2</v>
      </c>
      <c r="L76" s="187" t="s">
        <v>393</v>
      </c>
      <c r="M76" s="281" t="s">
        <v>16</v>
      </c>
      <c r="N76" s="188">
        <v>99</v>
      </c>
      <c r="O76" s="188">
        <v>33869</v>
      </c>
      <c r="P76" s="153">
        <f t="shared" si="2"/>
        <v>0.022027494806297322</v>
      </c>
    </row>
    <row r="77" spans="6:16" ht="15" customHeight="1">
      <c r="F77" s="168"/>
      <c r="G77" s="168"/>
      <c r="J77" s="270" t="s">
        <v>1201</v>
      </c>
      <c r="K77" s="273">
        <v>2</v>
      </c>
      <c r="L77" s="187" t="s">
        <v>419</v>
      </c>
      <c r="M77" s="281"/>
      <c r="N77" s="188">
        <v>0</v>
      </c>
      <c r="O77" s="188">
        <v>1686384</v>
      </c>
      <c r="P77" s="153">
        <f t="shared" si="2"/>
        <v>1.0967792022623315</v>
      </c>
    </row>
    <row r="78" spans="6:16" ht="15" customHeight="1">
      <c r="F78" s="168"/>
      <c r="G78" s="168"/>
      <c r="J78" s="271" t="s">
        <v>1202</v>
      </c>
      <c r="K78" s="266">
        <v>3</v>
      </c>
      <c r="L78" s="176" t="s">
        <v>1203</v>
      </c>
      <c r="M78" s="282" t="s">
        <v>16</v>
      </c>
      <c r="N78" s="189">
        <v>4381</v>
      </c>
      <c r="O78" s="189">
        <v>1224440</v>
      </c>
      <c r="P78" s="155">
        <f t="shared" si="2"/>
        <v>0.7963431379911629</v>
      </c>
    </row>
    <row r="79" spans="6:16" ht="15" customHeight="1">
      <c r="F79" s="168"/>
      <c r="G79" s="168"/>
      <c r="J79" s="269" t="s">
        <v>464</v>
      </c>
      <c r="K79" s="264">
        <v>1</v>
      </c>
      <c r="L79" s="172" t="s">
        <v>465</v>
      </c>
      <c r="M79" s="280"/>
      <c r="N79" s="123">
        <v>0</v>
      </c>
      <c r="O79" s="123">
        <v>1678683</v>
      </c>
      <c r="P79" s="158">
        <f t="shared" si="2"/>
        <v>1.0917706771360125</v>
      </c>
    </row>
    <row r="80" spans="6:16" ht="15" customHeight="1">
      <c r="F80" s="168"/>
      <c r="G80" s="168"/>
      <c r="J80" s="270" t="s">
        <v>466</v>
      </c>
      <c r="K80" s="273">
        <v>2</v>
      </c>
      <c r="L80" s="187" t="s">
        <v>467</v>
      </c>
      <c r="M80" s="281"/>
      <c r="N80" s="188">
        <v>0</v>
      </c>
      <c r="O80" s="188">
        <v>1627336</v>
      </c>
      <c r="P80" s="153">
        <f t="shared" si="2"/>
        <v>1.0583759570138078</v>
      </c>
    </row>
    <row r="81" spans="2:16" ht="15" customHeight="1">
      <c r="B81" s="169"/>
      <c r="C81" s="170"/>
      <c r="D81" s="171"/>
      <c r="E81" s="344"/>
      <c r="F81" s="140"/>
      <c r="G81" s="140"/>
      <c r="J81" s="271" t="s">
        <v>468</v>
      </c>
      <c r="K81" s="266">
        <v>3</v>
      </c>
      <c r="L81" s="176" t="s">
        <v>469</v>
      </c>
      <c r="M81" s="282" t="s">
        <v>16</v>
      </c>
      <c r="N81" s="189">
        <v>2041</v>
      </c>
      <c r="O81" s="189">
        <v>1380951</v>
      </c>
      <c r="P81" s="155">
        <f t="shared" si="2"/>
        <v>0.8981337205187958</v>
      </c>
    </row>
    <row r="82" spans="2:16" ht="15" customHeight="1">
      <c r="B82" s="169"/>
      <c r="C82" s="170"/>
      <c r="D82" s="171"/>
      <c r="E82" s="344"/>
      <c r="F82" s="140"/>
      <c r="G82" s="140"/>
      <c r="J82" s="271" t="s">
        <v>470</v>
      </c>
      <c r="K82" s="266">
        <v>4</v>
      </c>
      <c r="L82" s="176" t="s">
        <v>471</v>
      </c>
      <c r="M82" s="282" t="s">
        <v>33</v>
      </c>
      <c r="N82" s="189">
        <v>2040798</v>
      </c>
      <c r="O82" s="189">
        <v>1380951</v>
      </c>
      <c r="P82" s="155">
        <f t="shared" si="2"/>
        <v>0.8981337205187958</v>
      </c>
    </row>
    <row r="83" spans="2:16" ht="15" customHeight="1">
      <c r="B83" s="344"/>
      <c r="C83" s="344"/>
      <c r="D83" s="344"/>
      <c r="E83" s="344"/>
      <c r="F83" s="140"/>
      <c r="G83" s="140"/>
      <c r="J83" s="271" t="s">
        <v>533</v>
      </c>
      <c r="K83" s="266">
        <v>3</v>
      </c>
      <c r="L83" s="176" t="s">
        <v>536</v>
      </c>
      <c r="M83" s="282" t="s">
        <v>16</v>
      </c>
      <c r="N83" s="189">
        <v>3</v>
      </c>
      <c r="O83" s="189">
        <v>828</v>
      </c>
      <c r="P83" s="155">
        <f t="shared" si="2"/>
        <v>0.0005385091292808817</v>
      </c>
    </row>
    <row r="84" spans="2:16" ht="15" customHeight="1">
      <c r="B84" s="169"/>
      <c r="C84" s="170"/>
      <c r="D84" s="171"/>
      <c r="E84" s="344"/>
      <c r="F84" s="140"/>
      <c r="G84" s="140"/>
      <c r="J84" s="271" t="s">
        <v>1226</v>
      </c>
      <c r="K84" s="266">
        <v>3</v>
      </c>
      <c r="L84" s="176" t="s">
        <v>550</v>
      </c>
      <c r="M84" s="282"/>
      <c r="N84" s="189">
        <v>0</v>
      </c>
      <c r="O84" s="189">
        <v>133834</v>
      </c>
      <c r="P84" s="155">
        <f t="shared" si="2"/>
        <v>0.08704206619345112</v>
      </c>
    </row>
    <row r="85" spans="2:16" ht="15" customHeight="1">
      <c r="B85" s="169"/>
      <c r="C85" s="170"/>
      <c r="D85" s="171"/>
      <c r="E85" s="344"/>
      <c r="F85" s="140"/>
      <c r="G85" s="140"/>
      <c r="J85" s="271" t="s">
        <v>541</v>
      </c>
      <c r="K85" s="266">
        <v>3</v>
      </c>
      <c r="L85" s="176" t="s">
        <v>556</v>
      </c>
      <c r="M85" s="282" t="s">
        <v>33</v>
      </c>
      <c r="N85" s="189">
        <v>300068</v>
      </c>
      <c r="O85" s="189">
        <v>111723</v>
      </c>
      <c r="P85" s="155">
        <f t="shared" si="2"/>
        <v>0.07266166117228014</v>
      </c>
    </row>
    <row r="86" spans="2:16" ht="15" customHeight="1">
      <c r="B86" s="169"/>
      <c r="C86" s="170"/>
      <c r="D86" s="171"/>
      <c r="E86" s="344"/>
      <c r="F86" s="140"/>
      <c r="G86" s="140"/>
      <c r="J86" s="271" t="s">
        <v>543</v>
      </c>
      <c r="K86" s="266">
        <v>4</v>
      </c>
      <c r="L86" s="176" t="s">
        <v>560</v>
      </c>
      <c r="M86" s="282" t="s">
        <v>33</v>
      </c>
      <c r="N86" s="189">
        <v>300068</v>
      </c>
      <c r="O86" s="189">
        <v>111723</v>
      </c>
      <c r="P86" s="155">
        <f t="shared" si="2"/>
        <v>0.07266166117228014</v>
      </c>
    </row>
    <row r="87" spans="2:16" ht="15" customHeight="1">
      <c r="B87" s="169"/>
      <c r="C87" s="170"/>
      <c r="D87" s="171"/>
      <c r="E87" s="344"/>
      <c r="F87" s="140"/>
      <c r="G87" s="140"/>
      <c r="J87" s="270" t="s">
        <v>646</v>
      </c>
      <c r="K87" s="273">
        <v>2</v>
      </c>
      <c r="L87" s="187" t="s">
        <v>647</v>
      </c>
      <c r="M87" s="281"/>
      <c r="N87" s="188">
        <v>0</v>
      </c>
      <c r="O87" s="188">
        <v>51347</v>
      </c>
      <c r="P87" s="153">
        <f t="shared" si="2"/>
        <v>0.03339472012220463</v>
      </c>
    </row>
    <row r="88" spans="2:16" ht="15" customHeight="1">
      <c r="B88" s="344"/>
      <c r="C88" s="344"/>
      <c r="D88" s="344"/>
      <c r="E88" s="344"/>
      <c r="F88" s="142"/>
      <c r="G88" s="140"/>
      <c r="J88" s="269" t="s">
        <v>815</v>
      </c>
      <c r="K88" s="264">
        <v>1</v>
      </c>
      <c r="L88" s="172" t="s">
        <v>816</v>
      </c>
      <c r="M88" s="280"/>
      <c r="N88" s="123">
        <v>0</v>
      </c>
      <c r="O88" s="123">
        <v>9193120</v>
      </c>
      <c r="P88" s="158">
        <f t="shared" si="2"/>
        <v>5.978960201177125</v>
      </c>
    </row>
    <row r="89" spans="10:16" ht="15" customHeight="1" thickBot="1">
      <c r="J89" s="272" t="s">
        <v>817</v>
      </c>
      <c r="K89" s="274">
        <v>2</v>
      </c>
      <c r="L89" s="190" t="s">
        <v>1275</v>
      </c>
      <c r="M89" s="283"/>
      <c r="N89" s="191">
        <v>0</v>
      </c>
      <c r="O89" s="191">
        <v>9193120</v>
      </c>
      <c r="P89" s="356">
        <f t="shared" si="2"/>
        <v>5.978960201177125</v>
      </c>
    </row>
    <row r="90" spans="10:16" ht="15" customHeight="1" thickBot="1">
      <c r="J90" s="413" t="s">
        <v>1288</v>
      </c>
      <c r="K90" s="414"/>
      <c r="L90" s="414"/>
      <c r="M90" s="414"/>
      <c r="N90" s="192"/>
      <c r="O90" s="192">
        <f>O8+O26+O32+O44+O53+O65+O79+O88</f>
        <v>153757839</v>
      </c>
      <c r="P90" s="350">
        <f t="shared" si="2"/>
        <v>100</v>
      </c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2">
    <mergeCell ref="B48:E48"/>
    <mergeCell ref="J90:M90"/>
  </mergeCells>
  <printOptions/>
  <pageMargins left="0.7086614173228347" right="0.4330708661417323" top="0.7480314960629921" bottom="0.7480314960629921" header="0.31496062992125984" footer="0.31496062992125984"/>
  <pageSetup fitToHeight="1" fitToWidth="1" horizontalDpi="600" verticalDpi="600" orientation="portrait" paperSize="9" scale="50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2017-07-26T04:55:41Z</dcterms:modified>
  <cp:category/>
  <cp:version/>
  <cp:contentType/>
  <cp:contentStatus/>
</cp:coreProperties>
</file>