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340" activeTab="0"/>
  </bookViews>
  <sheets>
    <sheet name="(1)県内国別輸出" sheetId="1" r:id="rId1"/>
    <sheet name="(1)県内国別輸入" sheetId="2" r:id="rId2"/>
  </sheets>
  <definedNames>
    <definedName name="_xlnm.Print_Titles" localSheetId="0">'(1)県内国別輸出'!$3:$7</definedName>
    <definedName name="_xlnm.Print_Titles" localSheetId="1">'(1)県内国別輸入'!$3:$7</definedName>
  </definedNames>
  <calcPr fullCalcOnLoad="1"/>
</workbook>
</file>

<file path=xl/sharedStrings.xml><?xml version="1.0" encoding="utf-8"?>
<sst xmlns="http://schemas.openxmlformats.org/spreadsheetml/2006/main" count="599" uniqueCount="309">
  <si>
    <t>国名</t>
  </si>
  <si>
    <t>アジア</t>
  </si>
  <si>
    <t>アジア 合計</t>
  </si>
  <si>
    <t>大洋州</t>
  </si>
  <si>
    <t>北米</t>
  </si>
  <si>
    <t>北米 合計</t>
  </si>
  <si>
    <t>中南米</t>
  </si>
  <si>
    <t>中南米 合計</t>
  </si>
  <si>
    <t>西欧</t>
  </si>
  <si>
    <t>西欧 合計</t>
  </si>
  <si>
    <t>中東</t>
  </si>
  <si>
    <t>中東 合計</t>
  </si>
  <si>
    <t>アフリカ</t>
  </si>
  <si>
    <t>アフリカ 合計</t>
  </si>
  <si>
    <t>大韓民国</t>
  </si>
  <si>
    <t>中華人民共和国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</si>
  <si>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</si>
  <si>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</si>
  <si>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</si>
  <si>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</si>
  <si>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</si>
  <si>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</si>
  <si>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</si>
  <si>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</si>
  <si>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</si>
  <si>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</si>
  <si>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</si>
  <si>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</si>
  <si>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</si>
  <si>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</si>
  <si>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</si>
  <si>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</si>
  <si>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</si>
  <si>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</si>
  <si>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</si>
  <si>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</si>
  <si>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</si>
  <si>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</si>
  <si>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</si>
  <si>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オーストラリア</t>
  </si>
  <si>
    <t>パプアニューギニア</t>
  </si>
  <si>
    <t>その他のオーストラリア領</t>
  </si>
  <si>
    <t>ニュージーランド</t>
  </si>
  <si>
    <t>クック諸島(ニュージーランド）</t>
  </si>
  <si>
    <t>トケラウ諸島(ニュージーランド）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</si>
  <si>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</si>
  <si>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</si>
  <si>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</si>
  <si>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</si>
  <si>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</si>
  <si>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</si>
  <si>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</si>
  <si>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</si>
  <si>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</si>
  <si>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</si>
  <si>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</si>
  <si>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</si>
  <si>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米領オセアニア</t>
  </si>
  <si>
    <t>ツバル</t>
  </si>
  <si>
    <t>マーシャル</t>
  </si>
  <si>
    <t>ミクロネシア</t>
  </si>
  <si>
    <t>北マリアナ諸島(米)</t>
  </si>
  <si>
    <t>パラオ</t>
  </si>
  <si>
    <t>カナダ</t>
  </si>
  <si>
    <t>サンピエール及びミクロン(仏)</t>
  </si>
  <si>
    <t>アメリカ合衆国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</si>
  <si>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</si>
  <si>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</si>
  <si>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</si>
  <si>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</si>
  <si>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</si>
  <si>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</si>
  <si>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</si>
  <si>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</si>
  <si>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</si>
  <si>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</si>
  <si>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</si>
  <si>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</si>
  <si>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</si>
  <si>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</si>
  <si>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</si>
  <si>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</si>
  <si>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</si>
  <si>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</si>
  <si>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</si>
  <si>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</si>
  <si>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</si>
  <si>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</si>
  <si>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</si>
  <si>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</si>
  <si>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</si>
  <si>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</si>
  <si>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</si>
  <si>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</si>
  <si>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</si>
  <si>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</si>
  <si>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</si>
  <si>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</si>
  <si>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</si>
  <si>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</si>
  <si>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</si>
  <si>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</si>
  <si>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</si>
  <si>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</si>
  <si>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</si>
  <si>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</si>
  <si>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</si>
  <si>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</si>
  <si>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</si>
  <si>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</si>
  <si>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</si>
  <si>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アイスランド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</si>
  <si>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</si>
  <si>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</si>
  <si>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</si>
  <si>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</si>
  <si>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</si>
  <si>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</si>
  <si>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</si>
  <si>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</si>
  <si>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</si>
  <si>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モナコ</t>
  </si>
  <si>
    <t>アンドラ</t>
  </si>
  <si>
    <t>ドイツ</t>
  </si>
  <si>
    <t>スイス</t>
  </si>
  <si>
    <t>ポルトガル</t>
  </si>
  <si>
    <t>スペイン</t>
  </si>
  <si>
    <t>ジブラルタル(英)</t>
  </si>
  <si>
    <t>イタリア</t>
  </si>
  <si>
    <t>マルタ</t>
  </si>
  <si>
    <t>フィンランド</t>
  </si>
  <si>
    <t>オーストリア</t>
  </si>
  <si>
    <t>ギリシャ</t>
  </si>
  <si>
    <t>キプロス</t>
  </si>
  <si>
    <t>トルコ</t>
  </si>
  <si>
    <t>クロアチア</t>
  </si>
  <si>
    <t>スロベニア</t>
  </si>
  <si>
    <t>ボスニア・ヘルツェゴビナ</t>
  </si>
  <si>
    <t>マケドニア旧ユーゴスラビア共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</si>
  <si>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</si>
  <si>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</si>
  <si>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</si>
  <si>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</si>
  <si>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</si>
  <si>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</si>
  <si>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</si>
  <si>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グルジア</t>
  </si>
  <si>
    <t>ポーランド</t>
  </si>
  <si>
    <t>ロシア</t>
  </si>
  <si>
    <t>ハンガリー</t>
  </si>
  <si>
    <t>アルバニア</t>
  </si>
  <si>
    <t>ルーマニア</t>
  </si>
  <si>
    <t>ブルガリア</t>
  </si>
  <si>
    <t>エストニア</t>
  </si>
  <si>
    <t>ラトビア</t>
  </si>
  <si>
    <t>リトアニア</t>
  </si>
  <si>
    <t>ウクライナ</t>
  </si>
  <si>
    <t>ベラルーシ</t>
  </si>
  <si>
    <t>モルドバ</t>
  </si>
  <si>
    <t>チェコ</t>
  </si>
  <si>
    <t>スロバキア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</si>
  <si>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</si>
  <si>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</si>
  <si>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</si>
  <si>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</si>
  <si>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</si>
  <si>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</si>
  <si>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</si>
  <si>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</si>
  <si>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</si>
  <si>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</si>
  <si>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</si>
  <si>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</si>
  <si>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</si>
  <si>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ヨルダン川西岸及びガザ</t>
  </si>
  <si>
    <t>モロッコ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</si>
  <si>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</si>
  <si>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</si>
  <si>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</si>
  <si>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</si>
  <si>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</si>
  <si>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</si>
  <si>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</si>
  <si>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</si>
  <si>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</si>
  <si>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</si>
  <si>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</si>
  <si>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</si>
  <si>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</si>
  <si>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</si>
  <si>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</si>
  <si>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</si>
  <si>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</si>
  <si>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</si>
  <si>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</si>
  <si>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</si>
  <si>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</si>
  <si>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</si>
  <si>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</si>
  <si>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</si>
  <si>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</si>
  <si>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</si>
  <si>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</si>
  <si>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</si>
  <si>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</si>
  <si>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</si>
  <si>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</si>
  <si>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</si>
  <si>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</si>
  <si>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</si>
  <si>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</si>
  <si>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</si>
  <si>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</si>
  <si>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</si>
  <si>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</si>
  <si>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</si>
  <si>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</si>
  <si>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</si>
  <si>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</si>
  <si>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</si>
  <si>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</si>
  <si>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</si>
  <si>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</si>
  <si>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</si>
  <si>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</si>
  <si>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</si>
  <si>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</si>
  <si>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</si>
  <si>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</si>
  <si>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</si>
  <si>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</si>
  <si>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コモロ</t>
  </si>
  <si>
    <t>エリトリア</t>
  </si>
  <si>
    <t>第５表　県内港及び全国の地域（国）別輸出入額</t>
  </si>
  <si>
    <t>（１）県内港全体</t>
  </si>
  <si>
    <t>&lt;２&gt;輸入</t>
  </si>
  <si>
    <t>(単位：百万円、%)</t>
  </si>
  <si>
    <t>県内港</t>
  </si>
  <si>
    <t>県内港</t>
  </si>
  <si>
    <t>全国</t>
  </si>
  <si>
    <t>全国</t>
  </si>
  <si>
    <t>本県の割合</t>
  </si>
  <si>
    <t>前年比</t>
  </si>
  <si>
    <t>構成比</t>
  </si>
  <si>
    <t>総　　額</t>
  </si>
  <si>
    <t>（その他）</t>
  </si>
  <si>
    <t>ピットケルン（英）</t>
  </si>
  <si>
    <t>グリーンランド(デンマーク）</t>
  </si>
  <si>
    <t>(その他）</t>
  </si>
  <si>
    <t>中東欧・ロシア等 合計</t>
  </si>
  <si>
    <t>特殊地域</t>
  </si>
  <si>
    <t>不明</t>
  </si>
  <si>
    <t>特殊地域合計</t>
  </si>
  <si>
    <t>国コード</t>
  </si>
  <si>
    <t>地域分類</t>
  </si>
  <si>
    <t>a</t>
  </si>
  <si>
    <t>大洋州 合計</t>
  </si>
  <si>
    <t>b</t>
  </si>
  <si>
    <t>c</t>
  </si>
  <si>
    <t>d</t>
  </si>
  <si>
    <t>モンテネグロ</t>
  </si>
  <si>
    <t>(EU)</t>
  </si>
  <si>
    <t>(EFTA)</t>
  </si>
  <si>
    <t>e1</t>
  </si>
  <si>
    <t>中東欧・</t>
  </si>
  <si>
    <t>ロシア等</t>
  </si>
  <si>
    <t>（EU)</t>
  </si>
  <si>
    <t>e2</t>
  </si>
  <si>
    <t>f</t>
  </si>
  <si>
    <t>g</t>
  </si>
  <si>
    <t>h</t>
  </si>
  <si>
    <t>（１）県内港全体</t>
  </si>
  <si>
    <t>&lt;1&gt;輸出</t>
  </si>
  <si>
    <t>(単位：百万円、%)</t>
  </si>
  <si>
    <t>本県の割合</t>
  </si>
  <si>
    <t>前年比</t>
  </si>
  <si>
    <t>構成比</t>
  </si>
  <si>
    <t>総　　額</t>
  </si>
  <si>
    <t>(その他）</t>
  </si>
  <si>
    <t>a</t>
  </si>
  <si>
    <t>ピットケルン(英）</t>
  </si>
  <si>
    <t>(その他）</t>
  </si>
  <si>
    <t>e1</t>
  </si>
  <si>
    <t>中東欧・</t>
  </si>
  <si>
    <t>ロシア等</t>
  </si>
  <si>
    <t>(その他)</t>
  </si>
  <si>
    <t>中東欧・ロシア等</t>
  </si>
  <si>
    <t>e2</t>
  </si>
  <si>
    <t>英領インド洋地域</t>
  </si>
  <si>
    <t>(ASEAN)</t>
  </si>
  <si>
    <t>(ASEAN)</t>
  </si>
  <si>
    <t>グリーンランド(デンマーク領）</t>
  </si>
  <si>
    <t>皆減</t>
  </si>
  <si>
    <t>マケドニア旧ユーゴスラビア</t>
  </si>
  <si>
    <t>第５表　県内港及び全国の地域（国）別輸出入額</t>
  </si>
  <si>
    <t>コソボ</t>
  </si>
  <si>
    <t>皆増</t>
  </si>
  <si>
    <t>コソボ</t>
  </si>
  <si>
    <r>
      <t>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</t>
    </r>
  </si>
  <si>
    <t>セルビア</t>
  </si>
  <si>
    <t>南スーダン</t>
  </si>
  <si>
    <t>サンピエール及びミクロン（仏）</t>
  </si>
  <si>
    <t>皆減</t>
  </si>
  <si>
    <t>皆増</t>
  </si>
  <si>
    <t>2011年</t>
  </si>
  <si>
    <t>2011年</t>
  </si>
  <si>
    <r>
      <t>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</t>
    </r>
  </si>
  <si>
    <t>セルビア</t>
  </si>
  <si>
    <t>英領南極地域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</si>
</sst>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;&quot;△ &quot;0.0"/>
    <numFmt numFmtId="179" formatCode="#,##0;&quot;△ &quot;#,##0"/>
    <numFmt numFmtId="180" formatCode="#,##0.0;&quot;△ &quot;#,##0.0"/>
    <numFmt numFmtId="181" formatCode="0.0%"/>
    <numFmt numFmtId="182" formatCode="0.0%;[Red]\-0.0%"/>
    <numFmt numFmtId="183" formatCode="#,##0.0;[Red]\-#,##0.0"/>
    <numFmt numFmtId="184" formatCode="#,###,"/>
    <numFmt numFmtId="185" formatCode="0.0_ "/>
    <numFmt numFmtId="186" formatCode="0.0_);[Red]\(0.0\)"/>
    <numFmt numFmtId="187" formatCode="0.0"/>
    <numFmt numFmtId="188" formatCode="0_ ;[Red]\-0\ "/>
    <numFmt numFmtId="189" formatCode="[&lt;=999]000;000\-00"/>
    <numFmt numFmtId="190" formatCode="#,##0.000;[Red]\-#,##0.000"/>
    <numFmt numFmtId="191" formatCode="[&lt;=999]000;[&lt;=99999]000\-00;000\-0000"/>
    <numFmt numFmtId="192" formatCode="0_);[Red]\(0\)"/>
    <numFmt numFmtId="193" formatCode="0.000_);[Red]\(0.000\)"/>
    <numFmt numFmtId="194" formatCode="0.00_);[Red]\(0.00\)"/>
    <numFmt numFmtId="195" formatCode="#,##0.00;&quot;△ &quot;#,##0.00"/>
    <numFmt numFmtId="196" formatCode="##########"/>
    <numFmt numFmtId="197" formatCode="\'##########"/>
    <numFmt numFmtId="198" formatCode="#,##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_ ;[Red]\-#,##0\ "/>
    <numFmt numFmtId="204" formatCode="#,##0.0_ "/>
    <numFmt numFmtId="205" formatCode="0.0000_ "/>
    <numFmt numFmtId="206" formatCode="0.000_ "/>
    <numFmt numFmtId="207" formatCode="0.00_ "/>
    <numFmt numFmtId="208" formatCode="#,##0.0_);[Red]\(#,##0.0\)"/>
    <numFmt numFmtId="209" formatCode="#,###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System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" fillId="0" borderId="0">
      <alignment/>
      <protection/>
    </xf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0" fillId="33" borderId="10" xfId="0" applyNumberFormat="1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180" fontId="0" fillId="34" borderId="15" xfId="0" applyNumberFormat="1" applyFont="1" applyFill="1" applyBorder="1" applyAlignment="1">
      <alignment vertical="center" shrinkToFit="1"/>
    </xf>
    <xf numFmtId="180" fontId="0" fillId="34" borderId="11" xfId="0" applyNumberFormat="1" applyFont="1" applyFill="1" applyBorder="1" applyAlignment="1">
      <alignment vertical="center" shrinkToFit="1"/>
    </xf>
    <xf numFmtId="180" fontId="0" fillId="34" borderId="16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180" fontId="0" fillId="0" borderId="18" xfId="0" applyNumberFormat="1" applyFont="1" applyFill="1" applyBorder="1" applyAlignment="1">
      <alignment horizontal="right" vertical="center" shrinkToFit="1"/>
    </xf>
    <xf numFmtId="180" fontId="0" fillId="0" borderId="19" xfId="0" applyNumberFormat="1" applyFont="1" applyFill="1" applyBorder="1" applyAlignment="1">
      <alignment vertical="center" shrinkToFit="1"/>
    </xf>
    <xf numFmtId="180" fontId="0" fillId="0" borderId="18" xfId="0" applyNumberFormat="1" applyFont="1" applyFill="1" applyBorder="1" applyAlignment="1">
      <alignment vertical="center" shrinkToFit="1"/>
    </xf>
    <xf numFmtId="180" fontId="0" fillId="0" borderId="11" xfId="0" applyNumberFormat="1" applyFont="1" applyBorder="1" applyAlignment="1">
      <alignment horizontal="right" vertical="center" shrinkToFit="1"/>
    </xf>
    <xf numFmtId="180" fontId="0" fillId="0" borderId="15" xfId="0" applyNumberFormat="1" applyFont="1" applyBorder="1" applyAlignment="1">
      <alignment vertical="center" shrinkToFit="1"/>
    </xf>
    <xf numFmtId="180" fontId="0" fillId="0" borderId="11" xfId="0" applyNumberFormat="1" applyFont="1" applyBorder="1" applyAlignment="1">
      <alignment vertical="center" shrinkToFit="1"/>
    </xf>
    <xf numFmtId="180" fontId="0" fillId="0" borderId="16" xfId="0" applyNumberFormat="1" applyFont="1" applyBorder="1" applyAlignment="1">
      <alignment vertical="center" shrinkToFit="1"/>
    </xf>
    <xf numFmtId="180" fontId="0" fillId="35" borderId="11" xfId="0" applyNumberFormat="1" applyFont="1" applyFill="1" applyBorder="1" applyAlignment="1">
      <alignment horizontal="right" vertical="center" shrinkToFit="1"/>
    </xf>
    <xf numFmtId="180" fontId="0" fillId="35" borderId="15" xfId="0" applyNumberFormat="1" applyFont="1" applyFill="1" applyBorder="1" applyAlignment="1">
      <alignment vertical="center" shrinkToFit="1"/>
    </xf>
    <xf numFmtId="180" fontId="0" fillId="35" borderId="11" xfId="0" applyNumberFormat="1" applyFont="1" applyFill="1" applyBorder="1" applyAlignment="1">
      <alignment vertical="center" shrinkToFit="1"/>
    </xf>
    <xf numFmtId="180" fontId="0" fillId="35" borderId="16" xfId="0" applyNumberFormat="1" applyFont="1" applyFill="1" applyBorder="1" applyAlignment="1">
      <alignment vertical="center" shrinkToFit="1"/>
    </xf>
    <xf numFmtId="180" fontId="0" fillId="35" borderId="20" xfId="0" applyNumberFormat="1" applyFont="1" applyFill="1" applyBorder="1" applyAlignment="1">
      <alignment horizontal="right" vertical="center" shrinkToFit="1"/>
    </xf>
    <xf numFmtId="180" fontId="0" fillId="35" borderId="21" xfId="0" applyNumberFormat="1" applyFont="1" applyFill="1" applyBorder="1" applyAlignment="1">
      <alignment vertical="center" shrinkToFit="1"/>
    </xf>
    <xf numFmtId="180" fontId="0" fillId="35" borderId="20" xfId="0" applyNumberFormat="1" applyFont="1" applyFill="1" applyBorder="1" applyAlignment="1">
      <alignment vertical="center" shrinkToFit="1"/>
    </xf>
    <xf numFmtId="180" fontId="0" fillId="35" borderId="22" xfId="0" applyNumberFormat="1" applyFont="1" applyFill="1" applyBorder="1" applyAlignment="1">
      <alignment vertical="center" shrinkToFit="1"/>
    </xf>
    <xf numFmtId="0" fontId="0" fillId="33" borderId="23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180" fontId="0" fillId="33" borderId="10" xfId="0" applyNumberFormat="1" applyFont="1" applyFill="1" applyBorder="1" applyAlignment="1">
      <alignment horizontal="right" vertical="center" shrinkToFit="1"/>
    </xf>
    <xf numFmtId="180" fontId="0" fillId="33" borderId="24" xfId="0" applyNumberFormat="1" applyFont="1" applyFill="1" applyBorder="1" applyAlignment="1">
      <alignment vertical="center" shrinkToFit="1"/>
    </xf>
    <xf numFmtId="180" fontId="0" fillId="33" borderId="10" xfId="0" applyNumberFormat="1" applyFont="1" applyFill="1" applyBorder="1" applyAlignment="1">
      <alignment vertical="center" shrinkToFit="1"/>
    </xf>
    <xf numFmtId="180" fontId="0" fillId="33" borderId="25" xfId="0" applyNumberFormat="1" applyFont="1" applyFill="1" applyBorder="1" applyAlignment="1">
      <alignment vertical="center" shrinkToFit="1"/>
    </xf>
    <xf numFmtId="180" fontId="0" fillId="0" borderId="26" xfId="0" applyNumberFormat="1" applyFont="1" applyBorder="1" applyAlignment="1">
      <alignment horizontal="right" vertical="center" shrinkToFit="1"/>
    </xf>
    <xf numFmtId="180" fontId="0" fillId="0" borderId="27" xfId="0" applyNumberFormat="1" applyFont="1" applyBorder="1" applyAlignment="1">
      <alignment vertical="center" shrinkToFit="1"/>
    </xf>
    <xf numFmtId="180" fontId="0" fillId="0" borderId="26" xfId="0" applyNumberFormat="1" applyFont="1" applyBorder="1" applyAlignment="1">
      <alignment vertical="center" shrinkToFit="1"/>
    </xf>
    <xf numFmtId="180" fontId="0" fillId="0" borderId="28" xfId="0" applyNumberFormat="1" applyFont="1" applyBorder="1" applyAlignment="1">
      <alignment vertical="center" shrinkToFit="1"/>
    </xf>
    <xf numFmtId="0" fontId="0" fillId="0" borderId="13" xfId="0" applyFont="1" applyBorder="1" applyAlignment="1">
      <alignment horizontal="right" vertical="center" shrinkToFit="1"/>
    </xf>
    <xf numFmtId="180" fontId="0" fillId="0" borderId="21" xfId="0" applyNumberFormat="1" applyFont="1" applyBorder="1" applyAlignment="1">
      <alignment vertical="center" shrinkToFit="1"/>
    </xf>
    <xf numFmtId="180" fontId="0" fillId="0" borderId="20" xfId="0" applyNumberFormat="1" applyFont="1" applyBorder="1" applyAlignment="1">
      <alignment vertical="center" shrinkToFit="1"/>
    </xf>
    <xf numFmtId="180" fontId="0" fillId="0" borderId="22" xfId="0" applyNumberFormat="1" applyFont="1" applyBorder="1" applyAlignment="1">
      <alignment vertical="center" shrinkToFit="1"/>
    </xf>
    <xf numFmtId="180" fontId="0" fillId="0" borderId="20" xfId="0" applyNumberFormat="1" applyFont="1" applyBorder="1" applyAlignment="1">
      <alignment horizontal="right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20" xfId="0" applyFont="1" applyFill="1" applyBorder="1" applyAlignment="1">
      <alignment horizontal="center" vertical="center" shrinkToFit="1"/>
    </xf>
    <xf numFmtId="179" fontId="0" fillId="0" borderId="11" xfId="0" applyNumberFormat="1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20" xfId="0" applyFont="1" applyFill="1" applyBorder="1" applyAlignment="1">
      <alignment horizontal="center" vertical="center" shrinkToFit="1"/>
    </xf>
    <xf numFmtId="180" fontId="0" fillId="33" borderId="21" xfId="0" applyNumberFormat="1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180" fontId="0" fillId="0" borderId="30" xfId="0" applyNumberFormat="1" applyFont="1" applyFill="1" applyBorder="1" applyAlignment="1">
      <alignment vertical="center" shrinkToFit="1"/>
    </xf>
    <xf numFmtId="180" fontId="0" fillId="0" borderId="31" xfId="0" applyNumberFormat="1" applyFont="1" applyFill="1" applyBorder="1" applyAlignment="1">
      <alignment vertical="center" shrinkToFit="1"/>
    </xf>
    <xf numFmtId="180" fontId="0" fillId="0" borderId="32" xfId="0" applyNumberFormat="1" applyFont="1" applyFill="1" applyBorder="1" applyAlignment="1">
      <alignment vertical="center" shrinkToFit="1"/>
    </xf>
    <xf numFmtId="180" fontId="0" fillId="0" borderId="33" xfId="0" applyNumberFormat="1" applyFont="1" applyBorder="1" applyAlignment="1">
      <alignment vertical="center" shrinkToFit="1"/>
    </xf>
    <xf numFmtId="180" fontId="0" fillId="0" borderId="34" xfId="0" applyNumberFormat="1" applyFont="1" applyBorder="1" applyAlignment="1">
      <alignment vertical="center" shrinkToFit="1"/>
    </xf>
    <xf numFmtId="185" fontId="0" fillId="34" borderId="11" xfId="42" applyNumberFormat="1" applyFont="1" applyFill="1" applyBorder="1" applyAlignment="1">
      <alignment horizontal="right" vertical="center" shrinkToFit="1"/>
    </xf>
    <xf numFmtId="180" fontId="0" fillId="34" borderId="15" xfId="0" applyNumberFormat="1" applyFont="1" applyFill="1" applyBorder="1" applyAlignment="1">
      <alignment horizontal="right" vertical="center" shrinkToFit="1"/>
    </xf>
    <xf numFmtId="185" fontId="0" fillId="34" borderId="11" xfId="0" applyNumberFormat="1" applyFont="1" applyFill="1" applyBorder="1" applyAlignment="1">
      <alignment horizontal="right" vertical="center" shrinkToFit="1"/>
    </xf>
    <xf numFmtId="185" fontId="0" fillId="0" borderId="18" xfId="0" applyNumberFormat="1" applyFont="1" applyFill="1" applyBorder="1" applyAlignment="1">
      <alignment horizontal="right" vertical="center" shrinkToFit="1"/>
    </xf>
    <xf numFmtId="180" fontId="0" fillId="0" borderId="19" xfId="0" applyNumberFormat="1" applyFont="1" applyFill="1" applyBorder="1" applyAlignment="1">
      <alignment horizontal="right" vertical="center" shrinkToFit="1"/>
    </xf>
    <xf numFmtId="180" fontId="0" fillId="0" borderId="19" xfId="0" applyNumberFormat="1" applyFont="1" applyBorder="1" applyAlignment="1">
      <alignment vertical="center" shrinkToFit="1"/>
    </xf>
    <xf numFmtId="180" fontId="0" fillId="35" borderId="15" xfId="0" applyNumberFormat="1" applyFont="1" applyFill="1" applyBorder="1" applyAlignment="1">
      <alignment horizontal="right" vertical="center" shrinkToFit="1"/>
    </xf>
    <xf numFmtId="180" fontId="0" fillId="35" borderId="19" xfId="0" applyNumberFormat="1" applyFont="1" applyFill="1" applyBorder="1" applyAlignment="1">
      <alignment vertical="center" shrinkToFit="1"/>
    </xf>
    <xf numFmtId="180" fontId="0" fillId="35" borderId="21" xfId="0" applyNumberFormat="1" applyFont="1" applyFill="1" applyBorder="1" applyAlignment="1">
      <alignment horizontal="right" vertical="center" shrinkToFit="1"/>
    </xf>
    <xf numFmtId="180" fontId="0" fillId="35" borderId="35" xfId="0" applyNumberFormat="1" applyFont="1" applyFill="1" applyBorder="1" applyAlignment="1">
      <alignment vertical="center" shrinkToFit="1"/>
    </xf>
    <xf numFmtId="180" fontId="0" fillId="33" borderId="24" xfId="0" applyNumberFormat="1" applyFont="1" applyFill="1" applyBorder="1" applyAlignment="1">
      <alignment horizontal="right" vertical="center" shrinkToFit="1"/>
    </xf>
    <xf numFmtId="180" fontId="0" fillId="33" borderId="36" xfId="0" applyNumberFormat="1" applyFont="1" applyFill="1" applyBorder="1" applyAlignment="1">
      <alignment vertical="center" shrinkToFit="1"/>
    </xf>
    <xf numFmtId="38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 shrinkToFit="1"/>
    </xf>
    <xf numFmtId="180" fontId="0" fillId="0" borderId="26" xfId="0" applyNumberFormat="1" applyFont="1" applyFill="1" applyBorder="1" applyAlignment="1">
      <alignment horizontal="right" vertical="center" shrinkToFit="1"/>
    </xf>
    <xf numFmtId="180" fontId="0" fillId="0" borderId="27" xfId="0" applyNumberFormat="1" applyFont="1" applyFill="1" applyBorder="1" applyAlignment="1">
      <alignment vertical="center" shrinkToFit="1"/>
    </xf>
    <xf numFmtId="180" fontId="0" fillId="0" borderId="11" xfId="0" applyNumberFormat="1" applyFont="1" applyFill="1" applyBorder="1" applyAlignment="1">
      <alignment horizontal="right" vertical="center" shrinkToFit="1"/>
    </xf>
    <xf numFmtId="180" fontId="0" fillId="0" borderId="15" xfId="0" applyNumberFormat="1" applyFont="1" applyFill="1" applyBorder="1" applyAlignment="1">
      <alignment vertical="center" shrinkToFit="1"/>
    </xf>
    <xf numFmtId="180" fontId="0" fillId="0" borderId="20" xfId="0" applyNumberFormat="1" applyFont="1" applyFill="1" applyBorder="1" applyAlignment="1">
      <alignment horizontal="right" vertical="center" shrinkToFit="1"/>
    </xf>
    <xf numFmtId="180" fontId="0" fillId="0" borderId="21" xfId="0" applyNumberFormat="1" applyFont="1" applyFill="1" applyBorder="1" applyAlignment="1">
      <alignment vertical="center" shrinkToFit="1"/>
    </xf>
    <xf numFmtId="0" fontId="0" fillId="35" borderId="22" xfId="0" applyFont="1" applyFill="1" applyBorder="1" applyAlignment="1">
      <alignment vertical="center" shrinkToFit="1"/>
    </xf>
    <xf numFmtId="0" fontId="0" fillId="33" borderId="25" xfId="0" applyFont="1" applyFill="1" applyBorder="1" applyAlignment="1">
      <alignment vertical="center" shrinkToFit="1"/>
    </xf>
    <xf numFmtId="0" fontId="0" fillId="0" borderId="37" xfId="0" applyFont="1" applyBorder="1" applyAlignment="1">
      <alignment horizontal="center" vertical="center" shrinkToFit="1"/>
    </xf>
    <xf numFmtId="180" fontId="0" fillId="34" borderId="37" xfId="0" applyNumberFormat="1" applyFont="1" applyFill="1" applyBorder="1" applyAlignment="1">
      <alignment horizontal="right" vertical="center" shrinkToFit="1"/>
    </xf>
    <xf numFmtId="180" fontId="0" fillId="0" borderId="37" xfId="0" applyNumberFormat="1" applyFont="1" applyBorder="1" applyAlignment="1">
      <alignment horizontal="right" vertical="center" shrinkToFit="1"/>
    </xf>
    <xf numFmtId="180" fontId="0" fillId="35" borderId="38" xfId="0" applyNumberFormat="1" applyFont="1" applyFill="1" applyBorder="1" applyAlignment="1">
      <alignment horizontal="right" vertical="center" shrinkToFit="1"/>
    </xf>
    <xf numFmtId="180" fontId="0" fillId="33" borderId="39" xfId="0" applyNumberFormat="1" applyFont="1" applyFill="1" applyBorder="1" applyAlignment="1">
      <alignment horizontal="right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 shrinkToFit="1"/>
    </xf>
    <xf numFmtId="180" fontId="0" fillId="0" borderId="15" xfId="0" applyNumberFormat="1" applyFont="1" applyFill="1" applyBorder="1" applyAlignment="1">
      <alignment horizontal="right" vertical="center" shrinkToFit="1"/>
    </xf>
    <xf numFmtId="180" fontId="0" fillId="0" borderId="27" xfId="0" applyNumberFormat="1" applyFont="1" applyFill="1" applyBorder="1" applyAlignment="1">
      <alignment horizontal="right" vertical="center" shrinkToFit="1"/>
    </xf>
    <xf numFmtId="180" fontId="0" fillId="0" borderId="21" xfId="0" applyNumberFormat="1" applyFont="1" applyFill="1" applyBorder="1" applyAlignment="1">
      <alignment horizontal="right" vertical="center" shrinkToFit="1"/>
    </xf>
    <xf numFmtId="186" fontId="0" fillId="0" borderId="11" xfId="0" applyNumberFormat="1" applyFont="1" applyFill="1" applyBorder="1" applyAlignment="1">
      <alignment horizontal="right" vertical="center" shrinkToFit="1"/>
    </xf>
    <xf numFmtId="0" fontId="0" fillId="0" borderId="13" xfId="0" applyFon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35" borderId="16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33" borderId="22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180" fontId="0" fillId="0" borderId="41" xfId="0" applyNumberFormat="1" applyFont="1" applyBorder="1" applyAlignment="1">
      <alignment horizontal="right" vertical="center" shrinkToFit="1"/>
    </xf>
    <xf numFmtId="180" fontId="0" fillId="0" borderId="38" xfId="0" applyNumberFormat="1" applyFont="1" applyBorder="1" applyAlignment="1">
      <alignment horizontal="right" vertical="center" shrinkToFit="1"/>
    </xf>
    <xf numFmtId="180" fontId="0" fillId="35" borderId="37" xfId="0" applyNumberFormat="1" applyFont="1" applyFill="1" applyBorder="1" applyAlignment="1">
      <alignment horizontal="right" vertical="center" shrinkToFit="1"/>
    </xf>
    <xf numFmtId="180" fontId="0" fillId="0" borderId="37" xfId="0" applyNumberFormat="1" applyFont="1" applyFill="1" applyBorder="1" applyAlignment="1">
      <alignment horizontal="right" vertical="center" shrinkToFit="1"/>
    </xf>
    <xf numFmtId="180" fontId="0" fillId="0" borderId="38" xfId="0" applyNumberFormat="1" applyFont="1" applyFill="1" applyBorder="1" applyAlignment="1">
      <alignment horizontal="right" vertical="center" shrinkToFit="1"/>
    </xf>
    <xf numFmtId="180" fontId="0" fillId="0" borderId="41" xfId="0" applyNumberFormat="1" applyFont="1" applyFill="1" applyBorder="1" applyAlignment="1">
      <alignment horizontal="right" vertical="center" shrinkToFit="1"/>
    </xf>
    <xf numFmtId="180" fontId="0" fillId="33" borderId="38" xfId="0" applyNumberFormat="1" applyFont="1" applyFill="1" applyBorder="1" applyAlignment="1">
      <alignment horizontal="right" vertical="center" shrinkToFit="1"/>
    </xf>
    <xf numFmtId="180" fontId="0" fillId="0" borderId="42" xfId="0" applyNumberFormat="1" applyFont="1" applyFill="1" applyBorder="1" applyAlignment="1">
      <alignment horizontal="right" vertical="center" shrinkToFit="1"/>
    </xf>
    <xf numFmtId="0" fontId="0" fillId="0" borderId="43" xfId="0" applyFont="1" applyFill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98" fontId="0" fillId="35" borderId="43" xfId="0" applyNumberFormat="1" applyFont="1" applyFill="1" applyBorder="1" applyAlignment="1">
      <alignment vertical="center"/>
    </xf>
    <xf numFmtId="198" fontId="0" fillId="33" borderId="23" xfId="0" applyNumberFormat="1" applyFont="1" applyFill="1" applyBorder="1" applyAlignment="1">
      <alignment vertical="center"/>
    </xf>
    <xf numFmtId="198" fontId="0" fillId="34" borderId="43" xfId="0" applyNumberFormat="1" applyFont="1" applyFill="1" applyBorder="1" applyAlignment="1">
      <alignment vertical="center"/>
    </xf>
    <xf numFmtId="198" fontId="0" fillId="33" borderId="45" xfId="0" applyNumberFormat="1" applyFont="1" applyFill="1" applyBorder="1" applyAlignment="1">
      <alignment vertical="center"/>
    </xf>
    <xf numFmtId="198" fontId="0" fillId="35" borderId="46" xfId="0" applyNumberFormat="1" applyFont="1" applyFill="1" applyBorder="1" applyAlignment="1">
      <alignment vertical="center"/>
    </xf>
    <xf numFmtId="198" fontId="0" fillId="0" borderId="43" xfId="0" applyNumberFormat="1" applyFont="1" applyBorder="1" applyAlignment="1">
      <alignment vertical="center"/>
    </xf>
    <xf numFmtId="198" fontId="0" fillId="0" borderId="44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98" fontId="0" fillId="0" borderId="43" xfId="0" applyNumberFormat="1" applyBorder="1" applyAlignment="1">
      <alignment vertical="center"/>
    </xf>
    <xf numFmtId="198" fontId="0" fillId="33" borderId="0" xfId="0" applyNumberFormat="1" applyFont="1" applyFill="1" applyAlignment="1">
      <alignment vertical="center"/>
    </xf>
    <xf numFmtId="198" fontId="0" fillId="0" borderId="0" xfId="0" applyNumberFormat="1" applyFont="1" applyAlignment="1">
      <alignment vertical="center"/>
    </xf>
    <xf numFmtId="186" fontId="0" fillId="0" borderId="15" xfId="0" applyNumberFormat="1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horizontal="center" vertical="center" shrinkToFit="1"/>
    </xf>
    <xf numFmtId="198" fontId="0" fillId="0" borderId="0" xfId="0" applyNumberFormat="1" applyAlignment="1">
      <alignment vertical="center"/>
    </xf>
    <xf numFmtId="198" fontId="0" fillId="0" borderId="14" xfId="0" applyNumberFormat="1" applyFont="1" applyBorder="1" applyAlignment="1">
      <alignment vertical="center"/>
    </xf>
    <xf numFmtId="198" fontId="0" fillId="0" borderId="44" xfId="0" applyNumberFormat="1" applyBorder="1" applyAlignment="1">
      <alignment vertical="center"/>
    </xf>
    <xf numFmtId="0" fontId="0" fillId="0" borderId="16" xfId="0" applyFill="1" applyBorder="1" applyAlignment="1">
      <alignment vertical="center" shrinkToFit="1"/>
    </xf>
    <xf numFmtId="180" fontId="0" fillId="0" borderId="11" xfId="0" applyNumberFormat="1" applyFill="1" applyBorder="1" applyAlignment="1">
      <alignment horizontal="right" vertical="center" shrinkToFit="1"/>
    </xf>
    <xf numFmtId="180" fontId="0" fillId="0" borderId="37" xfId="0" applyNumberFormat="1" applyBorder="1" applyAlignment="1">
      <alignment horizontal="right" vertical="center" shrinkToFit="1"/>
    </xf>
    <xf numFmtId="180" fontId="0" fillId="0" borderId="11" xfId="0" applyNumberFormat="1" applyBorder="1" applyAlignment="1">
      <alignment horizontal="right" vertical="center" shrinkToFit="1"/>
    </xf>
    <xf numFmtId="180" fontId="0" fillId="33" borderId="10" xfId="0" applyNumberFormat="1" applyFill="1" applyBorder="1" applyAlignment="1">
      <alignment horizontal="right" vertical="center" shrinkToFit="1"/>
    </xf>
    <xf numFmtId="180" fontId="0" fillId="0" borderId="37" xfId="0" applyNumberFormat="1" applyFill="1" applyBorder="1" applyAlignment="1">
      <alignment horizontal="right" vertical="center" shrinkToFit="1"/>
    </xf>
    <xf numFmtId="180" fontId="0" fillId="0" borderId="41" xfId="0" applyNumberFormat="1" applyFill="1" applyBorder="1" applyAlignment="1">
      <alignment horizontal="right" vertical="center" shrinkToFit="1"/>
    </xf>
    <xf numFmtId="180" fontId="0" fillId="0" borderId="38" xfId="0" applyNumberFormat="1" applyBorder="1" applyAlignment="1">
      <alignment horizontal="right" vertical="center" shrinkToFit="1"/>
    </xf>
    <xf numFmtId="180" fontId="0" fillId="33" borderId="39" xfId="0" applyNumberFormat="1" applyFill="1" applyBorder="1" applyAlignment="1">
      <alignment horizontal="right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vertical="center" shrinkToFit="1"/>
    </xf>
    <xf numFmtId="198" fontId="0" fillId="0" borderId="46" xfId="0" applyNumberFormat="1" applyBorder="1" applyAlignment="1">
      <alignment vertical="center"/>
    </xf>
    <xf numFmtId="198" fontId="0" fillId="34" borderId="46" xfId="0" applyNumberFormat="1" applyFont="1" applyFill="1" applyBorder="1" applyAlignment="1">
      <alignment vertical="center"/>
    </xf>
    <xf numFmtId="179" fontId="0" fillId="0" borderId="46" xfId="0" applyNumberFormat="1" applyFont="1" applyFill="1" applyBorder="1" applyAlignment="1">
      <alignment vertical="center" shrinkToFit="1"/>
    </xf>
    <xf numFmtId="198" fontId="0" fillId="0" borderId="47" xfId="0" applyNumberFormat="1" applyBorder="1" applyAlignment="1">
      <alignment vertical="center"/>
    </xf>
    <xf numFmtId="198" fontId="0" fillId="0" borderId="48" xfId="0" applyNumberFormat="1" applyBorder="1" applyAlignment="1">
      <alignment vertical="center"/>
    </xf>
    <xf numFmtId="198" fontId="0" fillId="0" borderId="49" xfId="0" applyNumberFormat="1" applyBorder="1" applyAlignment="1">
      <alignment vertical="center"/>
    </xf>
    <xf numFmtId="198" fontId="0" fillId="0" borderId="46" xfId="0" applyNumberFormat="1" applyFont="1" applyBorder="1" applyAlignment="1">
      <alignment vertical="center"/>
    </xf>
    <xf numFmtId="198" fontId="0" fillId="0" borderId="49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98" fontId="0" fillId="34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98" fontId="0" fillId="0" borderId="37" xfId="0" applyNumberFormat="1" applyBorder="1" applyAlignment="1">
      <alignment vertical="center"/>
    </xf>
    <xf numFmtId="0" fontId="0" fillId="0" borderId="37" xfId="0" applyFont="1" applyBorder="1" applyAlignment="1">
      <alignment vertical="center"/>
    </xf>
    <xf numFmtId="198" fontId="0" fillId="0" borderId="37" xfId="0" applyNumberFormat="1" applyFont="1" applyBorder="1" applyAlignment="1">
      <alignment vertical="center"/>
    </xf>
    <xf numFmtId="198" fontId="0" fillId="35" borderId="37" xfId="0" applyNumberFormat="1" applyFont="1" applyFill="1" applyBorder="1" applyAlignment="1">
      <alignment vertical="center"/>
    </xf>
    <xf numFmtId="198" fontId="0" fillId="33" borderId="39" xfId="0" applyNumberFormat="1" applyFont="1" applyFill="1" applyBorder="1" applyAlignment="1">
      <alignment vertical="center"/>
    </xf>
    <xf numFmtId="198" fontId="0" fillId="0" borderId="51" xfId="0" applyNumberFormat="1" applyFont="1" applyFill="1" applyBorder="1" applyAlignment="1">
      <alignment vertical="center"/>
    </xf>
    <xf numFmtId="198" fontId="0" fillId="0" borderId="18" xfId="0" applyNumberFormat="1" applyFont="1" applyFill="1" applyBorder="1" applyAlignment="1">
      <alignment vertical="center"/>
    </xf>
    <xf numFmtId="198" fontId="0" fillId="33" borderId="52" xfId="0" applyNumberFormat="1" applyFont="1" applyFill="1" applyBorder="1" applyAlignment="1">
      <alignment vertical="center"/>
    </xf>
    <xf numFmtId="198" fontId="0" fillId="35" borderId="18" xfId="0" applyNumberFormat="1" applyFont="1" applyFill="1" applyBorder="1" applyAlignment="1">
      <alignment vertical="center"/>
    </xf>
    <xf numFmtId="198" fontId="0" fillId="0" borderId="42" xfId="0" applyNumberFormat="1" applyBorder="1" applyAlignment="1">
      <alignment vertical="center"/>
    </xf>
    <xf numFmtId="198" fontId="0" fillId="0" borderId="53" xfId="0" applyNumberFormat="1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198" fontId="0" fillId="34" borderId="11" xfId="0" applyNumberFormat="1" applyFont="1" applyFill="1" applyBorder="1" applyAlignment="1">
      <alignment vertical="center"/>
    </xf>
    <xf numFmtId="198" fontId="0" fillId="0" borderId="54" xfId="0" applyNumberFormat="1" applyBorder="1" applyAlignment="1">
      <alignment vertical="center"/>
    </xf>
    <xf numFmtId="198" fontId="0" fillId="0" borderId="55" xfId="0" applyNumberFormat="1" applyBorder="1" applyAlignment="1">
      <alignment vertical="center"/>
    </xf>
    <xf numFmtId="198" fontId="0" fillId="35" borderId="11" xfId="0" applyNumberFormat="1" applyFont="1" applyFill="1" applyBorder="1" applyAlignment="1">
      <alignment vertical="center"/>
    </xf>
    <xf numFmtId="198" fontId="0" fillId="33" borderId="10" xfId="0" applyNumberFormat="1" applyFont="1" applyFill="1" applyBorder="1" applyAlignment="1">
      <alignment vertical="center"/>
    </xf>
    <xf numFmtId="198" fontId="0" fillId="0" borderId="56" xfId="0" applyNumberFormat="1" applyBorder="1" applyAlignment="1">
      <alignment vertical="center"/>
    </xf>
    <xf numFmtId="198" fontId="0" fillId="0" borderId="11" xfId="0" applyNumberFormat="1" applyFont="1" applyBorder="1" applyAlignment="1">
      <alignment vertical="center"/>
    </xf>
    <xf numFmtId="198" fontId="0" fillId="0" borderId="40" xfId="0" applyNumberFormat="1" applyFont="1" applyBorder="1" applyAlignment="1">
      <alignment vertical="center"/>
    </xf>
    <xf numFmtId="198" fontId="0" fillId="0" borderId="11" xfId="0" applyNumberFormat="1" applyBorder="1" applyAlignment="1">
      <alignment vertical="center"/>
    </xf>
    <xf numFmtId="198" fontId="0" fillId="0" borderId="16" xfId="0" applyNumberFormat="1" applyBorder="1" applyAlignment="1">
      <alignment vertical="center"/>
    </xf>
    <xf numFmtId="0" fontId="0" fillId="0" borderId="26" xfId="0" applyFont="1" applyBorder="1" applyAlignment="1">
      <alignment vertical="center"/>
    </xf>
    <xf numFmtId="198" fontId="0" fillId="0" borderId="44" xfId="0" applyNumberFormat="1" applyFont="1" applyFill="1" applyBorder="1" applyAlignment="1">
      <alignment vertical="center"/>
    </xf>
    <xf numFmtId="198" fontId="0" fillId="0" borderId="43" xfId="0" applyNumberFormat="1" applyFont="1" applyFill="1" applyBorder="1" applyAlignment="1">
      <alignment vertical="center"/>
    </xf>
    <xf numFmtId="198" fontId="0" fillId="0" borderId="57" xfId="0" applyNumberFormat="1" applyFont="1" applyBorder="1" applyAlignment="1">
      <alignment vertical="center"/>
    </xf>
    <xf numFmtId="198" fontId="0" fillId="0" borderId="57" xfId="0" applyNumberFormat="1" applyBorder="1" applyAlignment="1">
      <alignment vertical="center"/>
    </xf>
    <xf numFmtId="198" fontId="0" fillId="0" borderId="12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horizontal="right" vertical="center" shrinkToFit="1"/>
    </xf>
    <xf numFmtId="180" fontId="0" fillId="0" borderId="20" xfId="0" applyNumberFormat="1" applyFont="1" applyBorder="1" applyAlignment="1">
      <alignment horizontal="right" vertical="center" shrinkToFit="1"/>
    </xf>
    <xf numFmtId="180" fontId="0" fillId="0" borderId="11" xfId="0" applyNumberFormat="1" applyFont="1" applyBorder="1" applyAlignment="1">
      <alignment horizontal="right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0" fillId="0" borderId="46" xfId="0" applyFont="1" applyBorder="1" applyAlignment="1">
      <alignment vertical="center"/>
    </xf>
    <xf numFmtId="198" fontId="0" fillId="0" borderId="58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98" fontId="0" fillId="0" borderId="42" xfId="0" applyNumberFormat="1" applyFont="1" applyBorder="1" applyAlignment="1">
      <alignment vertical="center"/>
    </xf>
    <xf numFmtId="198" fontId="0" fillId="0" borderId="4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98" fontId="0" fillId="0" borderId="3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98" fontId="0" fillId="0" borderId="58" xfId="0" applyNumberFormat="1" applyFont="1" applyBorder="1" applyAlignment="1">
      <alignment vertical="center"/>
    </xf>
    <xf numFmtId="198" fontId="0" fillId="0" borderId="17" xfId="0" applyNumberFormat="1" applyFont="1" applyBorder="1" applyAlignment="1">
      <alignment vertical="center"/>
    </xf>
    <xf numFmtId="198" fontId="0" fillId="0" borderId="20" xfId="0" applyNumberFormat="1" applyFont="1" applyBorder="1" applyAlignment="1">
      <alignment vertical="center"/>
    </xf>
    <xf numFmtId="198" fontId="0" fillId="0" borderId="0" xfId="0" applyNumberFormat="1" applyFont="1" applyBorder="1" applyAlignment="1">
      <alignment vertical="center"/>
    </xf>
    <xf numFmtId="0" fontId="0" fillId="0" borderId="22" xfId="0" applyFont="1" applyFill="1" applyBorder="1" applyAlignment="1">
      <alignment vertical="center" shrinkToFit="1"/>
    </xf>
    <xf numFmtId="198" fontId="0" fillId="0" borderId="38" xfId="0" applyNumberFormat="1" applyFont="1" applyBorder="1" applyAlignment="1">
      <alignment vertical="center"/>
    </xf>
    <xf numFmtId="180" fontId="0" fillId="0" borderId="37" xfId="0" applyNumberFormat="1" applyFont="1" applyBorder="1" applyAlignment="1">
      <alignment horizontal="right" vertical="center" shrinkToFit="1"/>
    </xf>
    <xf numFmtId="198" fontId="0" fillId="0" borderId="46" xfId="0" applyNumberFormat="1" applyFont="1" applyBorder="1" applyAlignment="1">
      <alignment vertical="center"/>
    </xf>
    <xf numFmtId="0" fontId="0" fillId="34" borderId="46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shrinkToFit="1"/>
    </xf>
    <xf numFmtId="0" fontId="0" fillId="0" borderId="43" xfId="0" applyFont="1" applyBorder="1" applyAlignment="1">
      <alignment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_x001D__x000C_&quot;_x001B_&#13;_x0015_U_x0001_h_x0007_珣_x0007__x0001__x0001_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252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4" sqref="E4"/>
    </sheetView>
  </sheetViews>
  <sheetFormatPr defaultColWidth="9.00390625" defaultRowHeight="13.5"/>
  <cols>
    <col min="1" max="2" width="7.625" style="2" customWidth="1"/>
    <col min="3" max="3" width="12.375" style="6" customWidth="1"/>
    <col min="4" max="5" width="12.875" style="2" customWidth="1"/>
    <col min="6" max="7" width="8.625" style="5" customWidth="1"/>
    <col min="8" max="8" width="12.875" style="73" customWidth="1"/>
    <col min="9" max="9" width="12.875" style="2" customWidth="1"/>
    <col min="10" max="10" width="8.625" style="5" customWidth="1"/>
    <col min="11" max="12" width="8.625" style="2" customWidth="1"/>
    <col min="13" max="13" width="14.00390625" style="2" bestFit="1" customWidth="1"/>
    <col min="14" max="16384" width="9.00390625" style="2" customWidth="1"/>
  </cols>
  <sheetData>
    <row r="1" spans="1:2" ht="15.75" customHeight="1">
      <c r="A1" s="1" t="s">
        <v>294</v>
      </c>
      <c r="B1" s="4"/>
    </row>
    <row r="2" ht="15.75" customHeight="1">
      <c r="B2" s="4"/>
    </row>
    <row r="3" spans="1:2" ht="15.75" customHeight="1">
      <c r="A3" s="2" t="s">
        <v>271</v>
      </c>
      <c r="B3" s="4"/>
    </row>
    <row r="4" ht="15.75" customHeight="1">
      <c r="B4" s="4"/>
    </row>
    <row r="5" spans="1:12" ht="15.75" customHeight="1" thickBot="1">
      <c r="A5" s="194" t="s">
        <v>272</v>
      </c>
      <c r="B5" s="94"/>
      <c r="C5" s="95"/>
      <c r="D5" s="73"/>
      <c r="E5" s="73"/>
      <c r="F5" s="96"/>
      <c r="G5" s="96"/>
      <c r="I5" s="73"/>
      <c r="J5" s="96"/>
      <c r="K5" s="73"/>
      <c r="L5" s="5" t="s">
        <v>273</v>
      </c>
    </row>
    <row r="6" spans="1:12" ht="13.5">
      <c r="A6" s="221" t="s">
        <v>254</v>
      </c>
      <c r="B6" s="223" t="s">
        <v>253</v>
      </c>
      <c r="C6" s="223" t="s">
        <v>0</v>
      </c>
      <c r="D6" s="226" t="s">
        <v>238</v>
      </c>
      <c r="E6" s="217"/>
      <c r="F6" s="217"/>
      <c r="G6" s="227"/>
      <c r="H6" s="216" t="s">
        <v>240</v>
      </c>
      <c r="I6" s="217"/>
      <c r="J6" s="217"/>
      <c r="K6" s="218"/>
      <c r="L6" s="219" t="s">
        <v>274</v>
      </c>
    </row>
    <row r="7" spans="1:12" ht="13.5">
      <c r="A7" s="222"/>
      <c r="B7" s="224"/>
      <c r="C7" s="225"/>
      <c r="D7" s="191" t="s">
        <v>304</v>
      </c>
      <c r="E7" s="171" t="s">
        <v>298</v>
      </c>
      <c r="F7" s="90" t="s">
        <v>275</v>
      </c>
      <c r="G7" s="132" t="s">
        <v>276</v>
      </c>
      <c r="H7" s="192" t="s">
        <v>304</v>
      </c>
      <c r="I7" s="146" t="s">
        <v>298</v>
      </c>
      <c r="J7" s="90" t="s">
        <v>275</v>
      </c>
      <c r="K7" s="97" t="s">
        <v>276</v>
      </c>
      <c r="L7" s="220"/>
    </row>
    <row r="8" spans="1:13" ht="13.5">
      <c r="A8" s="214" t="s">
        <v>277</v>
      </c>
      <c r="B8" s="215"/>
      <c r="C8" s="215"/>
      <c r="D8" s="149">
        <f>D37+D62+D67+D113+D148+D173+D188+D249+D252</f>
        <v>11094101.541000001</v>
      </c>
      <c r="E8" s="172">
        <f>E37+E62+E67+E113+E148+E173+E188+E249+E252</f>
        <v>11497008.582</v>
      </c>
      <c r="F8" s="60">
        <f>D8/E8*100</f>
        <v>96.49554892364958</v>
      </c>
      <c r="G8" s="61">
        <f>D8/$D$8*100</f>
        <v>100</v>
      </c>
      <c r="H8" s="122">
        <f>H37+H62+H67+H113+H148+H173+H188+H249+H252</f>
        <v>65546474.948</v>
      </c>
      <c r="I8" s="157">
        <f>I37+I62+I67+I113+I148+I173+I188+I249+I252</f>
        <v>67399626.405</v>
      </c>
      <c r="J8" s="62">
        <f>H8/I8*100</f>
        <v>97.25050188577525</v>
      </c>
      <c r="K8" s="15">
        <f>H8/$H$8*100</f>
        <v>100</v>
      </c>
      <c r="L8" s="13">
        <f>D8/H8*100</f>
        <v>16.925550229514688</v>
      </c>
      <c r="M8" s="72"/>
    </row>
    <row r="9" spans="1:12" ht="18.75" customHeight="1">
      <c r="A9" s="16"/>
      <c r="B9" s="17"/>
      <c r="C9" s="17"/>
      <c r="D9" s="150"/>
      <c r="E9" s="50"/>
      <c r="F9" s="63"/>
      <c r="G9" s="64"/>
      <c r="H9" s="117"/>
      <c r="I9" s="158"/>
      <c r="J9" s="63"/>
      <c r="K9" s="20"/>
      <c r="L9" s="19"/>
    </row>
    <row r="10" spans="1:12" ht="13.5">
      <c r="A10" s="8" t="s">
        <v>1</v>
      </c>
      <c r="B10" s="90">
        <v>103</v>
      </c>
      <c r="C10" s="93" t="s">
        <v>14</v>
      </c>
      <c r="D10" s="151">
        <v>341544.904</v>
      </c>
      <c r="E10" s="173">
        <v>392330.842</v>
      </c>
      <c r="F10" s="77">
        <f>D10/E10*100</f>
        <v>87.05532867589338</v>
      </c>
      <c r="G10" s="98">
        <f>D10/$D$8*100</f>
        <v>3.0786170717634675</v>
      </c>
      <c r="H10" s="128">
        <v>5269143.087</v>
      </c>
      <c r="I10" s="159">
        <v>5460192.548</v>
      </c>
      <c r="J10" s="21">
        <f aca="true" t="shared" si="0" ref="J10:J72">H10/I10*100</f>
        <v>96.50104901392206</v>
      </c>
      <c r="K10" s="23">
        <f>H10/$H$8*100</f>
        <v>8.038789410384267</v>
      </c>
      <c r="L10" s="65">
        <f>D10/H10*100</f>
        <v>6.4819819534348495</v>
      </c>
    </row>
    <row r="11" spans="1:12" ht="13.5">
      <c r="A11" s="9"/>
      <c r="B11" s="90">
        <v>105</v>
      </c>
      <c r="C11" s="93" t="s">
        <v>15</v>
      </c>
      <c r="D11" s="152">
        <v>1860202.67</v>
      </c>
      <c r="E11" s="174">
        <v>1817824.527</v>
      </c>
      <c r="F11" s="77">
        <f aca="true" t="shared" si="1" ref="F11:F34">D11/E11*100</f>
        <v>102.3312559804624</v>
      </c>
      <c r="G11" s="98">
        <f aca="true" t="shared" si="2" ref="G11:G34">D11/$D$8*100</f>
        <v>16.767492735895082</v>
      </c>
      <c r="H11" s="128">
        <v>12902159.758</v>
      </c>
      <c r="I11" s="159">
        <v>13085564.799</v>
      </c>
      <c r="J11" s="21">
        <f t="shared" si="0"/>
        <v>98.59841708159195</v>
      </c>
      <c r="K11" s="23">
        <f aca="true" t="shared" si="3" ref="K11:K73">H11/$H$8*100</f>
        <v>19.683987229268503</v>
      </c>
      <c r="L11" s="65">
        <f aca="true" t="shared" si="4" ref="L11:L34">D11/H11*100</f>
        <v>14.417761870035589</v>
      </c>
    </row>
    <row r="12" spans="1:12" ht="13.5">
      <c r="A12" s="9"/>
      <c r="B12" s="90">
        <v>106</v>
      </c>
      <c r="C12" s="93" t="s">
        <v>16</v>
      </c>
      <c r="D12" s="152">
        <v>336772.531</v>
      </c>
      <c r="E12" s="174">
        <v>362712.76</v>
      </c>
      <c r="F12" s="77">
        <f t="shared" si="1"/>
        <v>92.84827228024733</v>
      </c>
      <c r="G12" s="98">
        <f t="shared" si="2"/>
        <v>3.0355998613804283</v>
      </c>
      <c r="H12" s="128">
        <v>4057747.369</v>
      </c>
      <c r="I12" s="159">
        <v>4594237.993</v>
      </c>
      <c r="J12" s="21">
        <f t="shared" si="0"/>
        <v>88.32253303339046</v>
      </c>
      <c r="K12" s="23">
        <f t="shared" si="3"/>
        <v>6.190641635906635</v>
      </c>
      <c r="L12" s="65">
        <f t="shared" si="4"/>
        <v>8.29949477813339</v>
      </c>
    </row>
    <row r="13" spans="1:12" ht="13.5">
      <c r="A13" s="9"/>
      <c r="B13" s="90">
        <v>107</v>
      </c>
      <c r="C13" s="93" t="s">
        <v>17</v>
      </c>
      <c r="D13" s="152">
        <v>5119.459</v>
      </c>
      <c r="E13" s="174">
        <v>2998.102</v>
      </c>
      <c r="F13" s="77">
        <f t="shared" si="1"/>
        <v>170.7566653836327</v>
      </c>
      <c r="G13" s="98">
        <f t="shared" si="2"/>
        <v>0.04614577377969935</v>
      </c>
      <c r="H13" s="128">
        <v>25688.741</v>
      </c>
      <c r="I13" s="159">
        <v>13971.383</v>
      </c>
      <c r="J13" s="21">
        <f t="shared" si="0"/>
        <v>183.86684410555492</v>
      </c>
      <c r="K13" s="23">
        <f t="shared" si="3"/>
        <v>0.03919164382276798</v>
      </c>
      <c r="L13" s="65">
        <f t="shared" si="4"/>
        <v>19.928804607434827</v>
      </c>
    </row>
    <row r="14" spans="1:12" ht="13.5">
      <c r="A14" s="9"/>
      <c r="B14" s="90">
        <v>108</v>
      </c>
      <c r="C14" s="93" t="s">
        <v>18</v>
      </c>
      <c r="D14" s="152">
        <v>248516.133</v>
      </c>
      <c r="E14" s="174">
        <v>261030.667</v>
      </c>
      <c r="F14" s="77">
        <f t="shared" si="1"/>
        <v>95.20572270537086</v>
      </c>
      <c r="G14" s="98">
        <f t="shared" si="2"/>
        <v>2.240074440292163</v>
      </c>
      <c r="H14" s="128">
        <v>3419760.618</v>
      </c>
      <c r="I14" s="159">
        <v>3704778.031</v>
      </c>
      <c r="J14" s="21">
        <f t="shared" si="0"/>
        <v>92.3067614141766</v>
      </c>
      <c r="K14" s="23">
        <f t="shared" si="3"/>
        <v>5.217306683102333</v>
      </c>
      <c r="L14" s="65">
        <f t="shared" si="4"/>
        <v>7.267062252601214</v>
      </c>
    </row>
    <row r="15" spans="1:12" ht="13.5">
      <c r="A15" s="9"/>
      <c r="B15" s="90">
        <v>110</v>
      </c>
      <c r="C15" s="93" t="s">
        <v>19</v>
      </c>
      <c r="D15" s="152">
        <v>86766.252</v>
      </c>
      <c r="E15" s="174">
        <v>78781.693</v>
      </c>
      <c r="F15" s="77">
        <f t="shared" si="1"/>
        <v>110.13504368330851</v>
      </c>
      <c r="G15" s="98">
        <f t="shared" si="2"/>
        <v>0.782093544748456</v>
      </c>
      <c r="H15" s="125">
        <v>763795.608</v>
      </c>
      <c r="I15" s="161">
        <v>715558.575</v>
      </c>
      <c r="J15" s="21">
        <f t="shared" si="0"/>
        <v>106.74117181811427</v>
      </c>
      <c r="K15" s="23">
        <f t="shared" si="3"/>
        <v>1.1652733554412227</v>
      </c>
      <c r="L15" s="65">
        <f t="shared" si="4"/>
        <v>11.35987836159435</v>
      </c>
    </row>
    <row r="16" spans="1:12" ht="13.5">
      <c r="A16" s="9"/>
      <c r="B16" s="90">
        <v>111</v>
      </c>
      <c r="C16" s="93" t="s">
        <v>20</v>
      </c>
      <c r="D16" s="152">
        <v>623293.85</v>
      </c>
      <c r="E16" s="174">
        <v>590575.204</v>
      </c>
      <c r="F16" s="77">
        <f t="shared" si="1"/>
        <v>105.5401320235585</v>
      </c>
      <c r="G16" s="98">
        <f t="shared" si="2"/>
        <v>5.618245404519865</v>
      </c>
      <c r="H16" s="125">
        <v>2988514.825</v>
      </c>
      <c r="I16" s="161">
        <v>2993720.855</v>
      </c>
      <c r="J16" s="21">
        <f t="shared" si="0"/>
        <v>99.82610168909687</v>
      </c>
      <c r="K16" s="23">
        <f t="shared" si="3"/>
        <v>4.559382983403577</v>
      </c>
      <c r="L16" s="65">
        <f t="shared" si="4"/>
        <v>20.856307781575083</v>
      </c>
    </row>
    <row r="17" spans="1:12" ht="13.5">
      <c r="A17" s="9"/>
      <c r="B17" s="90">
        <v>112</v>
      </c>
      <c r="C17" s="93" t="s">
        <v>21</v>
      </c>
      <c r="D17" s="152">
        <v>126381.74</v>
      </c>
      <c r="E17" s="174">
        <v>116677.267</v>
      </c>
      <c r="F17" s="77">
        <f t="shared" si="1"/>
        <v>108.3173639985928</v>
      </c>
      <c r="G17" s="98">
        <f t="shared" si="2"/>
        <v>1.1391795859532776</v>
      </c>
      <c r="H17" s="125">
        <v>2170069.498</v>
      </c>
      <c r="I17" s="161">
        <v>2209099.571</v>
      </c>
      <c r="J17" s="21">
        <f t="shared" si="0"/>
        <v>98.23321349963723</v>
      </c>
      <c r="K17" s="23">
        <f t="shared" si="3"/>
        <v>3.310734100836974</v>
      </c>
      <c r="L17" s="65">
        <f t="shared" si="4"/>
        <v>5.823856798894097</v>
      </c>
    </row>
    <row r="18" spans="1:12" ht="13.5">
      <c r="A18" s="9"/>
      <c r="B18" s="90">
        <v>113</v>
      </c>
      <c r="C18" s="93" t="s">
        <v>22</v>
      </c>
      <c r="D18" s="152">
        <v>221478.826</v>
      </c>
      <c r="E18" s="174">
        <v>233115.259</v>
      </c>
      <c r="F18" s="77">
        <f t="shared" si="1"/>
        <v>95.00829201403758</v>
      </c>
      <c r="G18" s="98">
        <f t="shared" si="2"/>
        <v>1.996365592846704</v>
      </c>
      <c r="H18" s="125">
        <v>1496147.34</v>
      </c>
      <c r="I18" s="161">
        <v>1544629.997</v>
      </c>
      <c r="J18" s="21">
        <f t="shared" si="0"/>
        <v>96.8612122583296</v>
      </c>
      <c r="K18" s="23">
        <f t="shared" si="3"/>
        <v>2.282574831349724</v>
      </c>
      <c r="L18" s="65">
        <f t="shared" si="4"/>
        <v>14.803276393887781</v>
      </c>
    </row>
    <row r="19" spans="1:12" ht="13.5">
      <c r="A19" s="9"/>
      <c r="B19" s="90">
        <v>116</v>
      </c>
      <c r="C19" s="93" t="s">
        <v>23</v>
      </c>
      <c r="D19" s="152">
        <v>3171.953</v>
      </c>
      <c r="E19" s="174">
        <v>3451.089</v>
      </c>
      <c r="F19" s="77">
        <f t="shared" si="1"/>
        <v>91.91165455309904</v>
      </c>
      <c r="G19" s="98">
        <f t="shared" si="2"/>
        <v>0.028591346385983107</v>
      </c>
      <c r="H19" s="125">
        <v>11406.562</v>
      </c>
      <c r="I19" s="161">
        <v>13103.172</v>
      </c>
      <c r="J19" s="21">
        <f t="shared" si="0"/>
        <v>87.0519138419308</v>
      </c>
      <c r="K19" s="23">
        <f t="shared" si="3"/>
        <v>0.01740225085948431</v>
      </c>
      <c r="L19" s="65">
        <f t="shared" si="4"/>
        <v>27.80814236577156</v>
      </c>
    </row>
    <row r="20" spans="1:12" ht="13.5">
      <c r="A20" s="9"/>
      <c r="B20" s="90">
        <v>117</v>
      </c>
      <c r="C20" s="93" t="s">
        <v>24</v>
      </c>
      <c r="D20" s="152">
        <v>88029.583</v>
      </c>
      <c r="E20" s="174">
        <v>95509.603</v>
      </c>
      <c r="F20" s="77">
        <f t="shared" si="1"/>
        <v>92.16830584040852</v>
      </c>
      <c r="G20" s="98">
        <f t="shared" si="2"/>
        <v>0.7934809562962155</v>
      </c>
      <c r="H20" s="125">
        <v>894084.582</v>
      </c>
      <c r="I20" s="161">
        <v>968784.36</v>
      </c>
      <c r="J20" s="21">
        <f t="shared" si="0"/>
        <v>92.28932865926944</v>
      </c>
      <c r="K20" s="23">
        <f t="shared" si="3"/>
        <v>1.364046781629835</v>
      </c>
      <c r="L20" s="65">
        <f t="shared" si="4"/>
        <v>9.845777991505505</v>
      </c>
    </row>
    <row r="21" spans="1:12" ht="13.5">
      <c r="A21" s="9"/>
      <c r="B21" s="90">
        <v>118</v>
      </c>
      <c r="C21" s="93" t="s">
        <v>25</v>
      </c>
      <c r="D21" s="152">
        <v>191493.825</v>
      </c>
      <c r="E21" s="174">
        <v>162923.439</v>
      </c>
      <c r="F21" s="77">
        <f t="shared" si="1"/>
        <v>117.53608085819991</v>
      </c>
      <c r="G21" s="98">
        <f t="shared" si="2"/>
        <v>1.7260868245373848</v>
      </c>
      <c r="H21" s="125">
        <v>1412321.686</v>
      </c>
      <c r="I21" s="161">
        <v>1394458.642</v>
      </c>
      <c r="J21" s="21">
        <f t="shared" si="0"/>
        <v>101.28100206502933</v>
      </c>
      <c r="K21" s="23">
        <f t="shared" si="3"/>
        <v>2.154687474986927</v>
      </c>
      <c r="L21" s="65">
        <f t="shared" si="4"/>
        <v>13.5587966182373</v>
      </c>
    </row>
    <row r="22" spans="1:12" ht="13.5">
      <c r="A22" s="9"/>
      <c r="B22" s="90">
        <v>120</v>
      </c>
      <c r="C22" s="93" t="s">
        <v>26</v>
      </c>
      <c r="D22" s="152">
        <v>842.178</v>
      </c>
      <c r="E22" s="174">
        <v>585.169</v>
      </c>
      <c r="F22" s="77">
        <f t="shared" si="1"/>
        <v>143.92047425615507</v>
      </c>
      <c r="G22" s="98">
        <f t="shared" si="2"/>
        <v>0.0075912231097543</v>
      </c>
      <c r="H22" s="125">
        <v>16364.031</v>
      </c>
      <c r="I22" s="161">
        <v>13956.747</v>
      </c>
      <c r="J22" s="21">
        <f t="shared" si="0"/>
        <v>117.24817394769713</v>
      </c>
      <c r="K22" s="23">
        <f t="shared" si="3"/>
        <v>0.024965539356589475</v>
      </c>
      <c r="L22" s="65">
        <f t="shared" si="4"/>
        <v>5.146519216444896</v>
      </c>
    </row>
    <row r="23" spans="1:12" ht="13.5">
      <c r="A23" s="9"/>
      <c r="B23" s="90">
        <v>121</v>
      </c>
      <c r="C23" s="93" t="s">
        <v>27</v>
      </c>
      <c r="D23" s="152">
        <v>2252.902</v>
      </c>
      <c r="E23" s="174">
        <v>2049.38</v>
      </c>
      <c r="F23" s="77">
        <f t="shared" si="1"/>
        <v>109.93090593252592</v>
      </c>
      <c r="G23" s="98">
        <f t="shared" si="2"/>
        <v>0.020307205515237493</v>
      </c>
      <c r="H23" s="125">
        <v>6182.932</v>
      </c>
      <c r="I23" s="161">
        <v>5454.933</v>
      </c>
      <c r="J23" s="21">
        <f t="shared" si="0"/>
        <v>113.3457001213397</v>
      </c>
      <c r="K23" s="23">
        <f t="shared" si="3"/>
        <v>0.009432897810149374</v>
      </c>
      <c r="L23" s="65">
        <f t="shared" si="4"/>
        <v>36.437437772241395</v>
      </c>
    </row>
    <row r="24" spans="1:12" ht="13.5">
      <c r="A24" s="9"/>
      <c r="B24" s="90">
        <v>122</v>
      </c>
      <c r="C24" s="93" t="s">
        <v>28</v>
      </c>
      <c r="D24" s="152">
        <v>4483.106</v>
      </c>
      <c r="E24" s="174">
        <v>2055.489</v>
      </c>
      <c r="F24" s="77">
        <f t="shared" si="1"/>
        <v>218.10411050606447</v>
      </c>
      <c r="G24" s="98">
        <f t="shared" si="2"/>
        <v>0.04040981582358855</v>
      </c>
      <c r="H24" s="125">
        <v>40046.228</v>
      </c>
      <c r="I24" s="161">
        <v>22927.312</v>
      </c>
      <c r="J24" s="21">
        <f t="shared" si="0"/>
        <v>174.66604022311904</v>
      </c>
      <c r="K24" s="23">
        <f t="shared" si="3"/>
        <v>0.06109592931087429</v>
      </c>
      <c r="L24" s="65">
        <f t="shared" si="4"/>
        <v>11.194827138276292</v>
      </c>
    </row>
    <row r="25" spans="1:12" ht="13.5">
      <c r="A25" s="9"/>
      <c r="B25" s="90">
        <v>123</v>
      </c>
      <c r="C25" s="93" t="s">
        <v>29</v>
      </c>
      <c r="D25" s="152">
        <v>162502.824</v>
      </c>
      <c r="E25" s="174">
        <v>133466.012</v>
      </c>
      <c r="F25" s="77">
        <f t="shared" si="1"/>
        <v>121.75595986190102</v>
      </c>
      <c r="G25" s="98">
        <f t="shared" si="2"/>
        <v>1.464767772310765</v>
      </c>
      <c r="H25" s="125">
        <v>882080.563</v>
      </c>
      <c r="I25" s="161">
        <v>791714.814</v>
      </c>
      <c r="J25" s="21">
        <f t="shared" si="0"/>
        <v>111.41392675772263</v>
      </c>
      <c r="K25" s="23">
        <f t="shared" si="3"/>
        <v>1.3457330294264964</v>
      </c>
      <c r="L25" s="65">
        <f t="shared" si="4"/>
        <v>18.42267371217429</v>
      </c>
    </row>
    <row r="26" spans="1:12" ht="13.5">
      <c r="A26" s="9"/>
      <c r="B26" s="90">
        <v>124</v>
      </c>
      <c r="C26" s="93" t="s">
        <v>30</v>
      </c>
      <c r="D26" s="152">
        <v>29538.322</v>
      </c>
      <c r="E26" s="174">
        <v>27987.929</v>
      </c>
      <c r="F26" s="77">
        <f t="shared" si="1"/>
        <v>105.53950597773776</v>
      </c>
      <c r="G26" s="98">
        <f t="shared" si="2"/>
        <v>0.26625249364120634</v>
      </c>
      <c r="H26" s="125">
        <v>135254.7</v>
      </c>
      <c r="I26" s="161">
        <v>115307.322</v>
      </c>
      <c r="J26" s="21">
        <f t="shared" si="0"/>
        <v>117.29931599660254</v>
      </c>
      <c r="K26" s="23">
        <f t="shared" si="3"/>
        <v>0.2063493118543776</v>
      </c>
      <c r="L26" s="65">
        <f t="shared" si="4"/>
        <v>21.839035538136567</v>
      </c>
    </row>
    <row r="27" spans="1:12" ht="13.5">
      <c r="A27" s="9"/>
      <c r="B27" s="90">
        <v>125</v>
      </c>
      <c r="C27" s="93" t="s">
        <v>31</v>
      </c>
      <c r="D27" s="152">
        <v>15303.606</v>
      </c>
      <c r="E27" s="174">
        <v>9709.711</v>
      </c>
      <c r="F27" s="77">
        <f t="shared" si="1"/>
        <v>157.61134394216265</v>
      </c>
      <c r="G27" s="98">
        <f t="shared" si="2"/>
        <v>0.1379436265608631</v>
      </c>
      <c r="H27" s="125">
        <v>75160.546</v>
      </c>
      <c r="I27" s="161">
        <v>55144.305</v>
      </c>
      <c r="J27" s="21">
        <f t="shared" si="0"/>
        <v>136.29792958674517</v>
      </c>
      <c r="K27" s="23">
        <f t="shared" si="3"/>
        <v>0.11466756383104833</v>
      </c>
      <c r="L27" s="65">
        <f t="shared" si="4"/>
        <v>20.36122249564286</v>
      </c>
    </row>
    <row r="28" spans="1:12" ht="13.5">
      <c r="A28" s="9"/>
      <c r="B28" s="90">
        <v>126</v>
      </c>
      <c r="C28" s="93" t="s">
        <v>32</v>
      </c>
      <c r="D28" s="152">
        <v>72.578</v>
      </c>
      <c r="E28" s="174">
        <v>32.214</v>
      </c>
      <c r="F28" s="77">
        <f t="shared" si="1"/>
        <v>225.29955919786428</v>
      </c>
      <c r="G28" s="98">
        <f t="shared" si="2"/>
        <v>0.0006542034948190853</v>
      </c>
      <c r="H28" s="125">
        <v>2097.444</v>
      </c>
      <c r="I28" s="161">
        <v>499.133</v>
      </c>
      <c r="J28" s="21">
        <f t="shared" si="0"/>
        <v>420.2174570705604</v>
      </c>
      <c r="K28" s="23">
        <f t="shared" si="3"/>
        <v>0.003199934095104223</v>
      </c>
      <c r="L28" s="65">
        <f t="shared" si="4"/>
        <v>3.460306925953685</v>
      </c>
    </row>
    <row r="29" spans="1:12" ht="13.5">
      <c r="A29" s="9"/>
      <c r="B29" s="90">
        <v>127</v>
      </c>
      <c r="C29" s="93" t="s">
        <v>33</v>
      </c>
      <c r="D29" s="152">
        <v>18953.182</v>
      </c>
      <c r="E29" s="174">
        <v>19489.32</v>
      </c>
      <c r="F29" s="77">
        <f t="shared" si="1"/>
        <v>97.24906769451167</v>
      </c>
      <c r="G29" s="98">
        <f t="shared" si="2"/>
        <v>0.17084017060737663</v>
      </c>
      <c r="H29" s="125">
        <v>85544.826</v>
      </c>
      <c r="I29" s="161">
        <v>89571.713</v>
      </c>
      <c r="J29" s="21">
        <f t="shared" si="0"/>
        <v>95.50428716262243</v>
      </c>
      <c r="K29" s="23">
        <f t="shared" si="3"/>
        <v>0.13051018543387008</v>
      </c>
      <c r="L29" s="65">
        <f t="shared" si="4"/>
        <v>22.155848443715346</v>
      </c>
    </row>
    <row r="30" spans="1:12" ht="13.5">
      <c r="A30" s="9"/>
      <c r="B30" s="90">
        <v>128</v>
      </c>
      <c r="C30" s="93" t="s">
        <v>34</v>
      </c>
      <c r="D30" s="152">
        <v>159.681</v>
      </c>
      <c r="E30" s="174">
        <v>243.888</v>
      </c>
      <c r="F30" s="77">
        <f t="shared" si="1"/>
        <v>65.47308600669159</v>
      </c>
      <c r="G30" s="98">
        <f t="shared" si="2"/>
        <v>0.0014393324183114215</v>
      </c>
      <c r="H30" s="125">
        <v>778.738</v>
      </c>
      <c r="I30" s="161">
        <v>690.63</v>
      </c>
      <c r="J30" s="21">
        <f t="shared" si="0"/>
        <v>112.75762709410249</v>
      </c>
      <c r="K30" s="23">
        <f t="shared" si="3"/>
        <v>0.001188069992501956</v>
      </c>
      <c r="L30" s="65">
        <f t="shared" si="4"/>
        <v>20.505099276008103</v>
      </c>
    </row>
    <row r="31" spans="1:12" ht="13.5">
      <c r="A31" s="9"/>
      <c r="B31" s="90">
        <v>129</v>
      </c>
      <c r="C31" s="93" t="s">
        <v>35</v>
      </c>
      <c r="D31" s="152">
        <v>1230.405</v>
      </c>
      <c r="E31" s="174">
        <v>1814.213</v>
      </c>
      <c r="F31" s="77">
        <f t="shared" si="1"/>
        <v>67.82031657804238</v>
      </c>
      <c r="G31" s="98">
        <f t="shared" si="2"/>
        <v>0.011090623205969806</v>
      </c>
      <c r="H31" s="125">
        <v>18192.887</v>
      </c>
      <c r="I31" s="161">
        <v>20012.61</v>
      </c>
      <c r="J31" s="21">
        <f t="shared" si="0"/>
        <v>90.90711806206187</v>
      </c>
      <c r="K31" s="23">
        <f t="shared" si="3"/>
        <v>0.02775570618318219</v>
      </c>
      <c r="L31" s="65">
        <f t="shared" si="4"/>
        <v>6.7631102199447515</v>
      </c>
    </row>
    <row r="32" spans="1:12" ht="13.5">
      <c r="A32" s="9"/>
      <c r="B32" s="90">
        <v>130</v>
      </c>
      <c r="C32" s="93" t="s">
        <v>36</v>
      </c>
      <c r="D32" s="152">
        <v>3173.592</v>
      </c>
      <c r="E32" s="174">
        <v>2539.517</v>
      </c>
      <c r="F32" s="77">
        <f t="shared" si="1"/>
        <v>124.96833059199841</v>
      </c>
      <c r="G32" s="98">
        <f t="shared" si="2"/>
        <v>0.0286061200023408</v>
      </c>
      <c r="H32" s="125">
        <v>8887.793</v>
      </c>
      <c r="I32" s="161">
        <v>8482.289</v>
      </c>
      <c r="J32" s="21">
        <f t="shared" si="0"/>
        <v>104.78059636968275</v>
      </c>
      <c r="K32" s="23">
        <f t="shared" si="3"/>
        <v>0.013559528574268799</v>
      </c>
      <c r="L32" s="65">
        <f t="shared" si="4"/>
        <v>35.7073122652609</v>
      </c>
    </row>
    <row r="33" spans="1:12" ht="13.5">
      <c r="A33" s="9"/>
      <c r="B33" s="90">
        <v>131</v>
      </c>
      <c r="C33" s="93" t="s">
        <v>37</v>
      </c>
      <c r="D33" s="152">
        <v>396.178</v>
      </c>
      <c r="E33" s="174">
        <v>809.646</v>
      </c>
      <c r="F33" s="77">
        <f t="shared" si="1"/>
        <v>48.932249402825434</v>
      </c>
      <c r="G33" s="98">
        <f t="shared" si="2"/>
        <v>0.0035710688110782273</v>
      </c>
      <c r="H33" s="125">
        <v>2972.982</v>
      </c>
      <c r="I33" s="161">
        <v>3778.071</v>
      </c>
      <c r="J33" s="21">
        <f t="shared" si="0"/>
        <v>78.69047458345807</v>
      </c>
      <c r="K33" s="23">
        <f t="shared" si="3"/>
        <v>0.004535685561059624</v>
      </c>
      <c r="L33" s="65">
        <f t="shared" si="4"/>
        <v>13.325946810306958</v>
      </c>
    </row>
    <row r="34" spans="1:12" ht="13.5">
      <c r="A34" s="9"/>
      <c r="B34" s="90">
        <v>132</v>
      </c>
      <c r="C34" s="93" t="s">
        <v>38</v>
      </c>
      <c r="D34" s="152">
        <v>667.874</v>
      </c>
      <c r="E34" s="174">
        <v>575.014</v>
      </c>
      <c r="F34" s="77">
        <f t="shared" si="1"/>
        <v>116.14917202015951</v>
      </c>
      <c r="G34" s="98">
        <f t="shared" si="2"/>
        <v>0.006020081910479784</v>
      </c>
      <c r="H34" s="125">
        <v>1471.369</v>
      </c>
      <c r="I34" s="161">
        <v>1770.196</v>
      </c>
      <c r="J34" s="21">
        <f t="shared" si="0"/>
        <v>83.11898795387629</v>
      </c>
      <c r="K34" s="23">
        <f t="shared" si="3"/>
        <v>0.0022447721272078804</v>
      </c>
      <c r="L34" s="65">
        <f t="shared" si="4"/>
        <v>45.39133283357201</v>
      </c>
    </row>
    <row r="35" spans="1:12" ht="13.5">
      <c r="A35" s="9"/>
      <c r="B35" s="49"/>
      <c r="C35" s="81" t="s">
        <v>289</v>
      </c>
      <c r="D35" s="124">
        <f>D15+D16+D17+D18+D19+D20+D21+D22+D23+D24</f>
        <v>1348194.215</v>
      </c>
      <c r="E35" s="175">
        <f>E15+E16+E17+E18+E19+E20+E21+E22+E23+E24</f>
        <v>1285723.592</v>
      </c>
      <c r="F35" s="29">
        <f aca="true" t="shared" si="5" ref="F35:F73">D35/E35*100</f>
        <v>104.8587910643239</v>
      </c>
      <c r="G35" s="68">
        <f>D35/$D$8*100</f>
        <v>12.152351499736467</v>
      </c>
      <c r="H35" s="120">
        <f>H15+H16+H17+H18+H19+H20+H21+H22+H23+H24</f>
        <v>9798933.292</v>
      </c>
      <c r="I35" s="162">
        <f>I15+I16+I17+I18+I19+I20+I21+I22+I23+I24</f>
        <v>9881694.163999999</v>
      </c>
      <c r="J35" s="29">
        <f t="shared" si="0"/>
        <v>99.16248296469743</v>
      </c>
      <c r="K35" s="31">
        <f t="shared" si="3"/>
        <v>14.949596144985355</v>
      </c>
      <c r="L35" s="67">
        <f aca="true" t="shared" si="6" ref="L35:L73">D35/H35*100</f>
        <v>13.75858141723127</v>
      </c>
    </row>
    <row r="36" spans="1:12" ht="13.5">
      <c r="A36" s="9"/>
      <c r="B36" s="49"/>
      <c r="C36" s="81" t="s">
        <v>278</v>
      </c>
      <c r="D36" s="124">
        <f>D37-D35</f>
        <v>3024153.9389999993</v>
      </c>
      <c r="E36" s="175">
        <f>E37-E35</f>
        <v>3033564.3619999997</v>
      </c>
      <c r="F36" s="29">
        <f t="shared" si="5"/>
        <v>99.68978990134904</v>
      </c>
      <c r="G36" s="68">
        <f aca="true" t="shared" si="7" ref="G36:G73">D36/$D$8*100</f>
        <v>27.25911537607405</v>
      </c>
      <c r="H36" s="120">
        <f>H37-H35</f>
        <v>26886941.420999993</v>
      </c>
      <c r="I36" s="162">
        <f>I37-I35</f>
        <v>27945715.837000005</v>
      </c>
      <c r="J36" s="29">
        <f t="shared" si="0"/>
        <v>96.2113176052617</v>
      </c>
      <c r="K36" s="31">
        <f t="shared" si="3"/>
        <v>41.01966038956361</v>
      </c>
      <c r="L36" s="69">
        <f t="shared" si="6"/>
        <v>11.247668121290992</v>
      </c>
    </row>
    <row r="37" spans="1:12" ht="16.5" customHeight="1" thickBot="1">
      <c r="A37" s="33" t="s">
        <v>2</v>
      </c>
      <c r="B37" s="34" t="s">
        <v>279</v>
      </c>
      <c r="C37" s="82"/>
      <c r="D37" s="123">
        <f>SUM(D10:D34)</f>
        <v>4372348.153999999</v>
      </c>
      <c r="E37" s="176">
        <f>SUM(E10:E34)</f>
        <v>4319287.954</v>
      </c>
      <c r="F37" s="35">
        <f t="shared" si="5"/>
        <v>101.22844784985594</v>
      </c>
      <c r="G37" s="70">
        <f t="shared" si="7"/>
        <v>39.41146687581051</v>
      </c>
      <c r="H37" s="121">
        <f>SUM(H10:H34)</f>
        <v>36685874.71299999</v>
      </c>
      <c r="I37" s="163">
        <f>SUM(I10:I34)</f>
        <v>37827410.001</v>
      </c>
      <c r="J37" s="35">
        <f t="shared" si="0"/>
        <v>96.98225364102424</v>
      </c>
      <c r="K37" s="37">
        <f t="shared" si="3"/>
        <v>55.969256534548975</v>
      </c>
      <c r="L37" s="71">
        <f t="shared" si="6"/>
        <v>11.918342381654092</v>
      </c>
    </row>
    <row r="38" spans="1:12" ht="13.5">
      <c r="A38" s="9" t="s">
        <v>3</v>
      </c>
      <c r="B38" s="92">
        <v>601</v>
      </c>
      <c r="C38" s="93" t="s">
        <v>39</v>
      </c>
      <c r="D38" s="153">
        <v>415589.278</v>
      </c>
      <c r="E38" s="177">
        <v>468230.324</v>
      </c>
      <c r="F38" s="75">
        <f t="shared" si="5"/>
        <v>88.75744621785752</v>
      </c>
      <c r="G38" s="99">
        <f t="shared" si="7"/>
        <v>3.746038166895483</v>
      </c>
      <c r="H38" s="183">
        <v>1418376.947</v>
      </c>
      <c r="I38" s="164">
        <v>1391931.359</v>
      </c>
      <c r="J38" s="39">
        <f t="shared" si="0"/>
        <v>101.89992041123344</v>
      </c>
      <c r="K38" s="42">
        <f t="shared" si="3"/>
        <v>2.163925593443799</v>
      </c>
      <c r="L38" s="40">
        <f t="shared" si="6"/>
        <v>29.300340708371653</v>
      </c>
    </row>
    <row r="39" spans="1:12" ht="13.5">
      <c r="A39" s="9"/>
      <c r="B39" s="90">
        <v>602</v>
      </c>
      <c r="C39" s="93" t="s">
        <v>40</v>
      </c>
      <c r="D39" s="152">
        <v>10331.991</v>
      </c>
      <c r="E39" s="174">
        <v>9823.391</v>
      </c>
      <c r="F39" s="77">
        <f t="shared" si="5"/>
        <v>105.1774382186355</v>
      </c>
      <c r="G39" s="98">
        <f t="shared" si="7"/>
        <v>0.09313048886218049</v>
      </c>
      <c r="H39" s="184">
        <v>25787.144</v>
      </c>
      <c r="I39" s="165">
        <v>25770.644</v>
      </c>
      <c r="J39" s="21">
        <f t="shared" si="0"/>
        <v>100.06402633942714</v>
      </c>
      <c r="K39" s="24">
        <f t="shared" si="3"/>
        <v>0.03934177088921673</v>
      </c>
      <c r="L39" s="22">
        <f t="shared" si="6"/>
        <v>40.06644163463778</v>
      </c>
    </row>
    <row r="40" spans="1:12" ht="13.5">
      <c r="A40" s="9"/>
      <c r="B40" s="90">
        <v>605</v>
      </c>
      <c r="C40" s="93" t="s">
        <v>41</v>
      </c>
      <c r="D40" s="152">
        <v>7.206</v>
      </c>
      <c r="E40" s="174">
        <v>9.771</v>
      </c>
      <c r="F40" s="77">
        <f t="shared" si="5"/>
        <v>73.748848633712</v>
      </c>
      <c r="G40" s="98">
        <f t="shared" si="7"/>
        <v>6.495343470013404E-05</v>
      </c>
      <c r="H40" s="184">
        <v>12.78</v>
      </c>
      <c r="I40" s="165">
        <v>140.598</v>
      </c>
      <c r="J40" s="21">
        <f t="shared" si="0"/>
        <v>9.089745231084368</v>
      </c>
      <c r="K40" s="24">
        <f t="shared" si="3"/>
        <v>1.949761601999003E-05</v>
      </c>
      <c r="L40" s="22">
        <f t="shared" si="6"/>
        <v>56.38497652582161</v>
      </c>
    </row>
    <row r="41" spans="1:12" ht="13.5">
      <c r="A41" s="9"/>
      <c r="B41" s="90">
        <v>606</v>
      </c>
      <c r="C41" s="93" t="s">
        <v>42</v>
      </c>
      <c r="D41" s="152">
        <v>41026.451</v>
      </c>
      <c r="E41" s="174">
        <v>46107.456</v>
      </c>
      <c r="F41" s="77">
        <f t="shared" si="5"/>
        <v>88.98007949083116</v>
      </c>
      <c r="G41" s="98">
        <f t="shared" si="7"/>
        <v>0.36980417790823605</v>
      </c>
      <c r="H41" s="184">
        <v>153331.773</v>
      </c>
      <c r="I41" s="165">
        <v>166406.606</v>
      </c>
      <c r="J41" s="21">
        <f t="shared" si="0"/>
        <v>92.14284017066005</v>
      </c>
      <c r="K41" s="24">
        <f t="shared" si="3"/>
        <v>0.2339283281391451</v>
      </c>
      <c r="L41" s="22">
        <f t="shared" si="6"/>
        <v>26.75665336498783</v>
      </c>
    </row>
    <row r="42" spans="1:12" ht="13.5">
      <c r="A42" s="9"/>
      <c r="B42" s="90">
        <v>607</v>
      </c>
      <c r="C42" s="93" t="s">
        <v>43</v>
      </c>
      <c r="D42" s="152">
        <v>10.639</v>
      </c>
      <c r="E42" s="174">
        <v>5.744</v>
      </c>
      <c r="F42" s="77">
        <f t="shared" si="5"/>
        <v>185.21935933147634</v>
      </c>
      <c r="G42" s="98">
        <f t="shared" si="7"/>
        <v>9.589780624128865E-05</v>
      </c>
      <c r="H42" s="184">
        <v>100.793</v>
      </c>
      <c r="I42" s="165">
        <v>46.636</v>
      </c>
      <c r="J42" s="21">
        <f t="shared" si="0"/>
        <v>216.12702633158932</v>
      </c>
      <c r="K42" s="24">
        <f t="shared" si="3"/>
        <v>0.00015377333423340027</v>
      </c>
      <c r="L42" s="22">
        <f t="shared" si="6"/>
        <v>10.555296498764793</v>
      </c>
    </row>
    <row r="43" spans="1:12" ht="13.5">
      <c r="A43" s="9"/>
      <c r="B43" s="90">
        <v>608</v>
      </c>
      <c r="C43" s="93" t="s">
        <v>44</v>
      </c>
      <c r="D43" s="152">
        <v>0</v>
      </c>
      <c r="E43" s="174">
        <v>0.855</v>
      </c>
      <c r="F43" s="188" t="s">
        <v>302</v>
      </c>
      <c r="G43" s="98">
        <f t="shared" si="7"/>
        <v>0</v>
      </c>
      <c r="H43" s="184">
        <v>0.771</v>
      </c>
      <c r="I43" s="165">
        <v>9.471</v>
      </c>
      <c r="J43" s="21">
        <f t="shared" si="0"/>
        <v>8.14063984795692</v>
      </c>
      <c r="K43" s="24">
        <f t="shared" si="3"/>
        <v>1.1762646284360183E-06</v>
      </c>
      <c r="L43" s="22">
        <f t="shared" si="6"/>
        <v>0</v>
      </c>
    </row>
    <row r="44" spans="1:12" ht="13.5">
      <c r="A44" s="9"/>
      <c r="B44" s="90">
        <v>609</v>
      </c>
      <c r="C44" s="93" t="s">
        <v>45</v>
      </c>
      <c r="D44" s="152">
        <v>5.399</v>
      </c>
      <c r="E44" s="174">
        <v>2.926</v>
      </c>
      <c r="F44" s="77">
        <f t="shared" si="5"/>
        <v>184.5181134654819</v>
      </c>
      <c r="G44" s="98">
        <f t="shared" si="7"/>
        <v>4.866550013128278E-05</v>
      </c>
      <c r="H44" s="184">
        <v>6.133</v>
      </c>
      <c r="I44" s="165">
        <v>4.201</v>
      </c>
      <c r="J44" s="21">
        <f t="shared" si="0"/>
        <v>145.98905022613664</v>
      </c>
      <c r="K44" s="24">
        <f t="shared" si="3"/>
        <v>9.356719800516342E-06</v>
      </c>
      <c r="L44" s="22">
        <f t="shared" si="6"/>
        <v>88.03195825860101</v>
      </c>
    </row>
    <row r="45" spans="1:12" ht="13.5">
      <c r="A45" s="9"/>
      <c r="B45" s="90">
        <v>610</v>
      </c>
      <c r="C45" s="93" t="s">
        <v>46</v>
      </c>
      <c r="D45" s="152">
        <v>223.776</v>
      </c>
      <c r="E45" s="174">
        <v>373.077</v>
      </c>
      <c r="F45" s="77">
        <f t="shared" si="5"/>
        <v>59.98118350903433</v>
      </c>
      <c r="G45" s="98">
        <f t="shared" si="7"/>
        <v>0.002017071857265778</v>
      </c>
      <c r="H45" s="184">
        <v>2847.311</v>
      </c>
      <c r="I45" s="165">
        <v>2822.915</v>
      </c>
      <c r="J45" s="21">
        <f t="shared" si="0"/>
        <v>100.86421305636195</v>
      </c>
      <c r="K45" s="24">
        <f t="shared" si="3"/>
        <v>0.004343957477894666</v>
      </c>
      <c r="L45" s="22">
        <f t="shared" si="6"/>
        <v>7.859204702261185</v>
      </c>
    </row>
    <row r="46" spans="1:12" ht="13.5">
      <c r="A46" s="9"/>
      <c r="B46" s="90">
        <v>611</v>
      </c>
      <c r="C46" s="93" t="s">
        <v>47</v>
      </c>
      <c r="D46" s="152">
        <v>158.36</v>
      </c>
      <c r="E46" s="174">
        <v>179.273</v>
      </c>
      <c r="F46" s="77">
        <f t="shared" si="5"/>
        <v>88.33455121518578</v>
      </c>
      <c r="G46" s="98">
        <f t="shared" si="7"/>
        <v>0.0014274251899962847</v>
      </c>
      <c r="H46" s="184">
        <v>2090.125</v>
      </c>
      <c r="I46" s="165">
        <v>3889.605</v>
      </c>
      <c r="J46" s="21">
        <f t="shared" si="0"/>
        <v>53.73617629553643</v>
      </c>
      <c r="K46" s="24">
        <f t="shared" si="3"/>
        <v>0.003188767972126891</v>
      </c>
      <c r="L46" s="22">
        <f t="shared" si="6"/>
        <v>7.576580348065308</v>
      </c>
    </row>
    <row r="47" spans="1:12" ht="13.5">
      <c r="A47" s="9"/>
      <c r="B47" s="90">
        <v>612</v>
      </c>
      <c r="C47" s="93" t="s">
        <v>48</v>
      </c>
      <c r="D47" s="152">
        <v>658.997</v>
      </c>
      <c r="E47" s="174">
        <v>750.729</v>
      </c>
      <c r="F47" s="77">
        <f t="shared" si="5"/>
        <v>87.78094358949767</v>
      </c>
      <c r="G47" s="98">
        <f t="shared" si="7"/>
        <v>0.005940066417857928</v>
      </c>
      <c r="H47" s="184">
        <v>2334.366</v>
      </c>
      <c r="I47" s="165">
        <v>2540.326</v>
      </c>
      <c r="J47" s="21">
        <f t="shared" si="0"/>
        <v>91.89237916708328</v>
      </c>
      <c r="K47" s="24">
        <f t="shared" si="3"/>
        <v>0.003561390603921756</v>
      </c>
      <c r="L47" s="22">
        <f t="shared" si="6"/>
        <v>28.230234676139045</v>
      </c>
    </row>
    <row r="48" spans="1:12" ht="13.5">
      <c r="A48" s="9"/>
      <c r="B48" s="90">
        <v>613</v>
      </c>
      <c r="C48" s="93" t="s">
        <v>49</v>
      </c>
      <c r="D48" s="152">
        <v>351.019</v>
      </c>
      <c r="E48" s="174">
        <v>385.252</v>
      </c>
      <c r="F48" s="77">
        <f t="shared" si="5"/>
        <v>91.11412789550735</v>
      </c>
      <c r="G48" s="98">
        <f t="shared" si="7"/>
        <v>0.003164014667638961</v>
      </c>
      <c r="H48" s="184">
        <v>1178.732</v>
      </c>
      <c r="I48" s="165">
        <v>1038.379</v>
      </c>
      <c r="J48" s="21">
        <f t="shared" si="0"/>
        <v>113.51654838936457</v>
      </c>
      <c r="K48" s="24">
        <f t="shared" si="3"/>
        <v>0.001798314861226517</v>
      </c>
      <c r="L48" s="22">
        <f t="shared" si="6"/>
        <v>29.779373089048235</v>
      </c>
    </row>
    <row r="49" spans="1:12" ht="13.5">
      <c r="A49" s="9"/>
      <c r="B49" s="90">
        <v>614</v>
      </c>
      <c r="C49" s="93" t="s">
        <v>50</v>
      </c>
      <c r="D49" s="152">
        <v>48.8</v>
      </c>
      <c r="E49" s="174">
        <v>56.236</v>
      </c>
      <c r="F49" s="77">
        <f t="shared" si="5"/>
        <v>86.7771534248524</v>
      </c>
      <c r="G49" s="98">
        <f t="shared" si="7"/>
        <v>0.0004398733851466196</v>
      </c>
      <c r="H49" s="184">
        <v>390.785</v>
      </c>
      <c r="I49" s="165">
        <v>1764.279</v>
      </c>
      <c r="J49" s="21">
        <f t="shared" si="0"/>
        <v>22.14984137996315</v>
      </c>
      <c r="K49" s="24">
        <f t="shared" si="3"/>
        <v>0.0005961952954907515</v>
      </c>
      <c r="L49" s="22">
        <f t="shared" si="6"/>
        <v>12.487685044205891</v>
      </c>
    </row>
    <row r="50" spans="1:12" ht="13.5">
      <c r="A50" s="9"/>
      <c r="B50" s="90">
        <v>615</v>
      </c>
      <c r="C50" s="93" t="s">
        <v>51</v>
      </c>
      <c r="D50" s="152">
        <v>56.201</v>
      </c>
      <c r="E50" s="174">
        <v>262.384</v>
      </c>
      <c r="F50" s="77">
        <f t="shared" si="5"/>
        <v>21.41937008354168</v>
      </c>
      <c r="G50" s="98">
        <f t="shared" si="7"/>
        <v>0.000506584510627565</v>
      </c>
      <c r="H50" s="184">
        <v>1868.042</v>
      </c>
      <c r="I50" s="165">
        <v>2805.852</v>
      </c>
      <c r="J50" s="21">
        <f t="shared" si="0"/>
        <v>66.57664053556638</v>
      </c>
      <c r="K50" s="24">
        <f t="shared" si="3"/>
        <v>0.0028499503619103454</v>
      </c>
      <c r="L50" s="22">
        <f t="shared" si="6"/>
        <v>3.0085511995982963</v>
      </c>
    </row>
    <row r="51" spans="1:12" ht="13.5">
      <c r="A51" s="43"/>
      <c r="B51" s="90">
        <v>616</v>
      </c>
      <c r="C51" s="93" t="s">
        <v>280</v>
      </c>
      <c r="D51" s="154"/>
      <c r="E51" s="178"/>
      <c r="F51" s="21"/>
      <c r="G51" s="98">
        <f t="shared" si="7"/>
        <v>0</v>
      </c>
      <c r="H51" s="184">
        <v>0</v>
      </c>
      <c r="I51" s="165">
        <v>1.278</v>
      </c>
      <c r="J51" s="139" t="s">
        <v>302</v>
      </c>
      <c r="K51" s="24">
        <f t="shared" si="3"/>
        <v>0</v>
      </c>
      <c r="L51" s="22">
        <v>0</v>
      </c>
    </row>
    <row r="52" spans="1:12" ht="13.5">
      <c r="A52" s="9"/>
      <c r="B52" s="90">
        <v>617</v>
      </c>
      <c r="C52" s="93" t="s">
        <v>52</v>
      </c>
      <c r="D52" s="152">
        <v>12.155</v>
      </c>
      <c r="E52" s="174">
        <v>5.865</v>
      </c>
      <c r="F52" s="77">
        <f t="shared" si="5"/>
        <v>207.2463768115942</v>
      </c>
      <c r="G52" s="98">
        <f t="shared" si="7"/>
        <v>0.00010956272533723692</v>
      </c>
      <c r="H52" s="184">
        <v>26.658</v>
      </c>
      <c r="I52" s="165">
        <v>16.368</v>
      </c>
      <c r="J52" s="21">
        <f t="shared" si="0"/>
        <v>162.86656891495602</v>
      </c>
      <c r="K52" s="24">
        <f t="shared" si="3"/>
        <v>4.067037933183836E-05</v>
      </c>
      <c r="L52" s="22">
        <f t="shared" si="6"/>
        <v>45.596068722334756</v>
      </c>
    </row>
    <row r="53" spans="1:12" ht="13.5">
      <c r="A53" s="9"/>
      <c r="B53" s="90">
        <v>618</v>
      </c>
      <c r="C53" s="93" t="s">
        <v>53</v>
      </c>
      <c r="D53" s="152">
        <v>991.134</v>
      </c>
      <c r="E53" s="174">
        <v>1298.795</v>
      </c>
      <c r="F53" s="77">
        <f t="shared" si="5"/>
        <v>76.31181210275678</v>
      </c>
      <c r="G53" s="98">
        <f t="shared" si="7"/>
        <v>0.0089338825351211</v>
      </c>
      <c r="H53" s="184">
        <v>3451.15</v>
      </c>
      <c r="I53" s="165">
        <v>3862.24</v>
      </c>
      <c r="J53" s="21">
        <f t="shared" si="0"/>
        <v>89.35617672645927</v>
      </c>
      <c r="K53" s="24">
        <f t="shared" si="3"/>
        <v>0.005265195424678294</v>
      </c>
      <c r="L53" s="22">
        <f t="shared" si="6"/>
        <v>28.7189487562117</v>
      </c>
    </row>
    <row r="54" spans="1:12" ht="13.5">
      <c r="A54" s="9"/>
      <c r="B54" s="90">
        <v>619</v>
      </c>
      <c r="C54" s="93" t="s">
        <v>54</v>
      </c>
      <c r="D54" s="152">
        <v>378.268</v>
      </c>
      <c r="E54" s="174">
        <v>746.563</v>
      </c>
      <c r="F54" s="77">
        <f t="shared" si="5"/>
        <v>50.66792755601336</v>
      </c>
      <c r="G54" s="98">
        <f t="shared" si="7"/>
        <v>0.003409631673209867</v>
      </c>
      <c r="H54" s="184">
        <v>1453.801</v>
      </c>
      <c r="I54" s="165">
        <v>2187.721</v>
      </c>
      <c r="J54" s="21">
        <f t="shared" si="0"/>
        <v>66.4527606582375</v>
      </c>
      <c r="K54" s="24">
        <f t="shared" si="3"/>
        <v>0.0022179697705381474</v>
      </c>
      <c r="L54" s="22">
        <f t="shared" si="6"/>
        <v>26.019241973282448</v>
      </c>
    </row>
    <row r="55" spans="1:12" ht="13.5">
      <c r="A55" s="9"/>
      <c r="B55" s="90">
        <v>620</v>
      </c>
      <c r="C55" s="93" t="s">
        <v>55</v>
      </c>
      <c r="D55" s="152">
        <v>2638.513</v>
      </c>
      <c r="E55" s="174">
        <v>4287.68</v>
      </c>
      <c r="F55" s="77">
        <f t="shared" si="5"/>
        <v>61.53707832674079</v>
      </c>
      <c r="G55" s="98">
        <f t="shared" si="7"/>
        <v>0.0237830255135935</v>
      </c>
      <c r="H55" s="184">
        <v>10053.02</v>
      </c>
      <c r="I55" s="165">
        <v>9574.69</v>
      </c>
      <c r="J55" s="21">
        <f t="shared" si="0"/>
        <v>104.99577532014091</v>
      </c>
      <c r="K55" s="24">
        <f t="shared" si="3"/>
        <v>0.015337239734059482</v>
      </c>
      <c r="L55" s="22">
        <f t="shared" si="6"/>
        <v>26.24597384666498</v>
      </c>
    </row>
    <row r="56" spans="1:12" ht="13.5">
      <c r="A56" s="9"/>
      <c r="B56" s="90">
        <v>621</v>
      </c>
      <c r="C56" s="93" t="s">
        <v>56</v>
      </c>
      <c r="D56" s="152">
        <v>42.118</v>
      </c>
      <c r="E56" s="174">
        <v>90.365</v>
      </c>
      <c r="F56" s="77">
        <f t="shared" si="5"/>
        <v>46.60875338903337</v>
      </c>
      <c r="G56" s="98">
        <f t="shared" si="7"/>
        <v>0.0003796431810574862</v>
      </c>
      <c r="H56" s="184">
        <v>88.913</v>
      </c>
      <c r="I56" s="165">
        <v>150.426</v>
      </c>
      <c r="J56" s="21">
        <f t="shared" si="0"/>
        <v>59.10746812386157</v>
      </c>
      <c r="K56" s="24">
        <f t="shared" si="3"/>
        <v>0.00013564878976411374</v>
      </c>
      <c r="L56" s="22">
        <f t="shared" si="6"/>
        <v>47.36990091437698</v>
      </c>
    </row>
    <row r="57" spans="1:12" ht="13.5">
      <c r="A57" s="9"/>
      <c r="B57" s="90">
        <v>624</v>
      </c>
      <c r="C57" s="93" t="s">
        <v>58</v>
      </c>
      <c r="D57" s="152">
        <v>4.786</v>
      </c>
      <c r="E57" s="174">
        <v>45.852</v>
      </c>
      <c r="F57" s="77">
        <f t="shared" si="5"/>
        <v>10.437930733664833</v>
      </c>
      <c r="G57" s="98">
        <f t="shared" si="7"/>
        <v>4.314004142032216E-05</v>
      </c>
      <c r="H57" s="184">
        <v>2569.601</v>
      </c>
      <c r="I57" s="165">
        <v>3997.651</v>
      </c>
      <c r="J57" s="21">
        <f t="shared" si="0"/>
        <v>64.27777212167845</v>
      </c>
      <c r="K57" s="24">
        <f t="shared" si="3"/>
        <v>0.00392027336639925</v>
      </c>
      <c r="L57" s="22">
        <f t="shared" si="6"/>
        <v>0.1862545975036591</v>
      </c>
    </row>
    <row r="58" spans="1:12" ht="13.5">
      <c r="A58" s="9"/>
      <c r="B58" s="90">
        <v>625</v>
      </c>
      <c r="C58" s="93" t="s">
        <v>59</v>
      </c>
      <c r="D58" s="152">
        <v>6.38</v>
      </c>
      <c r="E58" s="174">
        <v>15.683</v>
      </c>
      <c r="F58" s="77">
        <f t="shared" si="5"/>
        <v>40.6809921571128</v>
      </c>
      <c r="G58" s="98">
        <f t="shared" si="7"/>
        <v>5.750803682859495E-05</v>
      </c>
      <c r="H58" s="184">
        <v>148767.693</v>
      </c>
      <c r="I58" s="165">
        <v>173762.097</v>
      </c>
      <c r="J58" s="21">
        <f t="shared" si="0"/>
        <v>85.61573298692406</v>
      </c>
      <c r="K58" s="24">
        <f t="shared" si="3"/>
        <v>0.22696520769121742</v>
      </c>
      <c r="L58" s="22">
        <f t="shared" si="6"/>
        <v>0.004288565528807387</v>
      </c>
    </row>
    <row r="59" spans="1:12" ht="13.5">
      <c r="A59" s="9"/>
      <c r="B59" s="90">
        <v>626</v>
      </c>
      <c r="C59" s="93" t="s">
        <v>60</v>
      </c>
      <c r="D59" s="152">
        <v>20.804</v>
      </c>
      <c r="E59" s="174">
        <v>79.814</v>
      </c>
      <c r="F59" s="77">
        <f t="shared" si="5"/>
        <v>26.065602525872656</v>
      </c>
      <c r="G59" s="98">
        <f t="shared" si="7"/>
        <v>0.0001875230718153745</v>
      </c>
      <c r="H59" s="184">
        <v>876.163</v>
      </c>
      <c r="I59" s="165">
        <v>1306.699</v>
      </c>
      <c r="J59" s="21">
        <f t="shared" si="0"/>
        <v>67.05163163054382</v>
      </c>
      <c r="K59" s="24">
        <f t="shared" si="3"/>
        <v>0.0013367049878656122</v>
      </c>
      <c r="L59" s="22">
        <f t="shared" si="6"/>
        <v>2.3744440246849043</v>
      </c>
    </row>
    <row r="60" spans="1:12" ht="13.5">
      <c r="A60" s="9"/>
      <c r="B60" s="90">
        <v>627</v>
      </c>
      <c r="C60" s="93" t="s">
        <v>61</v>
      </c>
      <c r="D60" s="152">
        <v>138.771</v>
      </c>
      <c r="E60" s="174">
        <v>285.586</v>
      </c>
      <c r="F60" s="77">
        <f t="shared" si="5"/>
        <v>48.59166765877879</v>
      </c>
      <c r="G60" s="98">
        <f t="shared" si="7"/>
        <v>0.0012508538838151956</v>
      </c>
      <c r="H60" s="184">
        <v>1458.501</v>
      </c>
      <c r="I60" s="165">
        <v>769.283</v>
      </c>
      <c r="J60" s="21">
        <f t="shared" si="0"/>
        <v>189.59225668577102</v>
      </c>
      <c r="K60" s="24">
        <f t="shared" si="3"/>
        <v>0.0022251402553029325</v>
      </c>
      <c r="L60" s="22">
        <f t="shared" si="6"/>
        <v>9.514631803474936</v>
      </c>
    </row>
    <row r="61" spans="1:12" ht="13.5">
      <c r="A61" s="9"/>
      <c r="B61" s="91">
        <v>628</v>
      </c>
      <c r="C61" s="93" t="s">
        <v>62</v>
      </c>
      <c r="D61" s="152">
        <v>33.934</v>
      </c>
      <c r="E61" s="174">
        <v>48.51</v>
      </c>
      <c r="F61" s="79">
        <f t="shared" si="5"/>
        <v>69.95258709544424</v>
      </c>
      <c r="G61" s="100">
        <f t="shared" si="7"/>
        <v>0.00030587425105666784</v>
      </c>
      <c r="H61" s="184">
        <v>818.144</v>
      </c>
      <c r="I61" s="165">
        <v>853.287</v>
      </c>
      <c r="J61" s="47">
        <f t="shared" si="0"/>
        <v>95.88145606343468</v>
      </c>
      <c r="K61" s="46">
        <f t="shared" si="3"/>
        <v>0.0012481891675319814</v>
      </c>
      <c r="L61" s="22">
        <f t="shared" si="6"/>
        <v>4.147680603903469</v>
      </c>
    </row>
    <row r="62" spans="1:12" ht="16.5" customHeight="1" thickBot="1">
      <c r="A62" s="33" t="s">
        <v>256</v>
      </c>
      <c r="B62" s="34" t="s">
        <v>257</v>
      </c>
      <c r="C62" s="82"/>
      <c r="D62" s="123">
        <f>SUM(D38:D61)</f>
        <v>472734.98</v>
      </c>
      <c r="E62" s="176">
        <f>SUM(E38:E61)</f>
        <v>533092.131</v>
      </c>
      <c r="F62" s="35">
        <f t="shared" si="5"/>
        <v>88.67791372444775</v>
      </c>
      <c r="G62" s="70">
        <f t="shared" si="7"/>
        <v>4.261138031348761</v>
      </c>
      <c r="H62" s="121">
        <f>SUM(H38:H61)</f>
        <v>1777889.3459999997</v>
      </c>
      <c r="I62" s="166">
        <f>SUM(I38:I61)</f>
        <v>1795652.6109999996</v>
      </c>
      <c r="J62" s="35">
        <f t="shared" si="0"/>
        <v>99.01076272263445</v>
      </c>
      <c r="K62" s="37">
        <f t="shared" si="3"/>
        <v>2.7124103125461025</v>
      </c>
      <c r="L62" s="71">
        <f t="shared" si="6"/>
        <v>26.58967393350925</v>
      </c>
    </row>
    <row r="63" spans="1:12" ht="13.5">
      <c r="A63" s="9" t="s">
        <v>4</v>
      </c>
      <c r="B63" s="92">
        <v>301</v>
      </c>
      <c r="C63" s="93" t="s">
        <v>291</v>
      </c>
      <c r="D63" s="155"/>
      <c r="E63" s="179">
        <v>0</v>
      </c>
      <c r="F63" s="101">
        <v>0</v>
      </c>
      <c r="G63" s="99">
        <f t="shared" si="7"/>
        <v>0</v>
      </c>
      <c r="H63" s="183">
        <v>17.706</v>
      </c>
      <c r="I63" s="164">
        <v>11.7</v>
      </c>
      <c r="J63" s="39">
        <f t="shared" si="0"/>
        <v>151.33333333333334</v>
      </c>
      <c r="K63" s="42">
        <f t="shared" si="3"/>
        <v>2.7012894307507313E-05</v>
      </c>
      <c r="L63" s="40">
        <f t="shared" si="6"/>
        <v>0</v>
      </c>
    </row>
    <row r="64" spans="1:12" ht="13.5">
      <c r="A64" s="9"/>
      <c r="B64" s="90">
        <v>302</v>
      </c>
      <c r="C64" s="93" t="s">
        <v>63</v>
      </c>
      <c r="D64" s="152">
        <v>196236.858</v>
      </c>
      <c r="E64" s="174">
        <v>230588.838</v>
      </c>
      <c r="F64" s="77">
        <f t="shared" si="5"/>
        <v>85.1024965917908</v>
      </c>
      <c r="G64" s="98">
        <f t="shared" si="7"/>
        <v>1.768839570061404</v>
      </c>
      <c r="H64" s="184">
        <v>709362.049</v>
      </c>
      <c r="I64" s="165">
        <v>816585.314</v>
      </c>
      <c r="J64" s="21">
        <f t="shared" si="0"/>
        <v>86.86931259211943</v>
      </c>
      <c r="K64" s="24">
        <f t="shared" si="3"/>
        <v>1.0822276095896208</v>
      </c>
      <c r="L64" s="22">
        <f t="shared" si="6"/>
        <v>27.66385067775172</v>
      </c>
    </row>
    <row r="65" spans="1:12" ht="13.5">
      <c r="A65" s="9"/>
      <c r="B65" s="91">
        <v>303</v>
      </c>
      <c r="C65" s="93" t="s">
        <v>301</v>
      </c>
      <c r="D65" s="152"/>
      <c r="E65" s="174"/>
      <c r="F65" s="79"/>
      <c r="G65" s="100">
        <f t="shared" si="7"/>
        <v>0</v>
      </c>
      <c r="H65" s="184">
        <v>20.315</v>
      </c>
      <c r="I65" s="165">
        <v>0</v>
      </c>
      <c r="J65" s="189" t="s">
        <v>303</v>
      </c>
      <c r="K65" s="24">
        <f t="shared" si="3"/>
        <v>3.099327616949119E-05</v>
      </c>
      <c r="L65" s="22">
        <f t="shared" si="6"/>
        <v>0</v>
      </c>
    </row>
    <row r="66" spans="1:12" ht="13.5">
      <c r="A66" s="9"/>
      <c r="B66" s="91">
        <v>304</v>
      </c>
      <c r="C66" s="93" t="s">
        <v>65</v>
      </c>
      <c r="D66" s="152">
        <v>2318506.013</v>
      </c>
      <c r="E66" s="174">
        <v>2611891.038</v>
      </c>
      <c r="F66" s="79">
        <f t="shared" si="5"/>
        <v>88.76733291199415</v>
      </c>
      <c r="G66" s="100">
        <f t="shared" si="7"/>
        <v>20.89854689387505</v>
      </c>
      <c r="H66" s="184">
        <v>10017653.282</v>
      </c>
      <c r="I66" s="165">
        <v>10373979.853</v>
      </c>
      <c r="J66" s="47">
        <f t="shared" si="0"/>
        <v>96.56518929042497</v>
      </c>
      <c r="K66" s="24">
        <f t="shared" si="3"/>
        <v>15.283283029251088</v>
      </c>
      <c r="L66" s="22">
        <f t="shared" si="6"/>
        <v>23.14420301574977</v>
      </c>
    </row>
    <row r="67" spans="1:12" ht="16.5" customHeight="1" thickBot="1">
      <c r="A67" s="33" t="s">
        <v>5</v>
      </c>
      <c r="B67" s="34" t="s">
        <v>258</v>
      </c>
      <c r="C67" s="82"/>
      <c r="D67" s="123">
        <f>SUM(D63:D66)</f>
        <v>2514742.871</v>
      </c>
      <c r="E67" s="176">
        <f>SUM(E63:E66)</f>
        <v>2842479.876</v>
      </c>
      <c r="F67" s="35">
        <f t="shared" si="5"/>
        <v>88.47003253155133</v>
      </c>
      <c r="G67" s="70">
        <f t="shared" si="7"/>
        <v>22.667386463936452</v>
      </c>
      <c r="H67" s="121">
        <f>SUM(H63:H66)</f>
        <v>10727053.352</v>
      </c>
      <c r="I67" s="166">
        <f>SUM(I63:I66)</f>
        <v>11190576.867</v>
      </c>
      <c r="J67" s="35">
        <f t="shared" si="0"/>
        <v>95.85791223715295</v>
      </c>
      <c r="K67" s="38">
        <f t="shared" si="3"/>
        <v>16.365568645011187</v>
      </c>
      <c r="L67" s="36">
        <f t="shared" si="6"/>
        <v>23.44299770384884</v>
      </c>
    </row>
    <row r="68" spans="1:12" ht="13.5">
      <c r="A68" s="74" t="s">
        <v>6</v>
      </c>
      <c r="B68" s="92">
        <v>305</v>
      </c>
      <c r="C68" s="93" t="s">
        <v>66</v>
      </c>
      <c r="D68" s="152">
        <v>146898.066</v>
      </c>
      <c r="E68" s="174">
        <v>136433.562</v>
      </c>
      <c r="F68" s="75">
        <f t="shared" si="5"/>
        <v>107.6700364973246</v>
      </c>
      <c r="G68" s="99">
        <f t="shared" si="7"/>
        <v>1.3241096221908104</v>
      </c>
      <c r="H68" s="183">
        <v>814508.852</v>
      </c>
      <c r="I68" s="164">
        <v>838320.802</v>
      </c>
      <c r="J68" s="39">
        <f t="shared" si="0"/>
        <v>97.15956589134</v>
      </c>
      <c r="K68" s="42">
        <f t="shared" si="3"/>
        <v>1.2426432583082072</v>
      </c>
      <c r="L68" s="40">
        <f t="shared" si="6"/>
        <v>18.03517121260212</v>
      </c>
    </row>
    <row r="69" spans="1:12" ht="13.5">
      <c r="A69" s="74"/>
      <c r="B69" s="90">
        <v>306</v>
      </c>
      <c r="C69" s="93" t="s">
        <v>67</v>
      </c>
      <c r="D69" s="152">
        <v>6450.99</v>
      </c>
      <c r="E69" s="174">
        <v>5444.598</v>
      </c>
      <c r="F69" s="77">
        <f t="shared" si="5"/>
        <v>118.48422968968508</v>
      </c>
      <c r="G69" s="98">
        <f t="shared" si="7"/>
        <v>0.058147926410799015</v>
      </c>
      <c r="H69" s="184">
        <v>22769.03</v>
      </c>
      <c r="I69" s="165">
        <v>20720.918</v>
      </c>
      <c r="J69" s="21">
        <f t="shared" si="0"/>
        <v>109.8842725018264</v>
      </c>
      <c r="K69" s="24">
        <f t="shared" si="3"/>
        <v>0.03473723036679449</v>
      </c>
      <c r="L69" s="22">
        <f t="shared" si="6"/>
        <v>28.33230049764966</v>
      </c>
    </row>
    <row r="70" spans="1:12" ht="13.5">
      <c r="A70" s="74"/>
      <c r="B70" s="90">
        <v>307</v>
      </c>
      <c r="C70" s="93" t="s">
        <v>68</v>
      </c>
      <c r="D70" s="152">
        <v>3053.271</v>
      </c>
      <c r="E70" s="174">
        <v>3919.612</v>
      </c>
      <c r="F70" s="77">
        <f t="shared" si="5"/>
        <v>77.89727656717042</v>
      </c>
      <c r="G70" s="98">
        <f t="shared" si="7"/>
        <v>0.027521570707786977</v>
      </c>
      <c r="H70" s="184">
        <v>9857.008</v>
      </c>
      <c r="I70" s="165">
        <v>7754.903</v>
      </c>
      <c r="J70" s="21">
        <f t="shared" si="0"/>
        <v>127.10678650654947</v>
      </c>
      <c r="K70" s="24">
        <f t="shared" si="3"/>
        <v>0.015038196955396706</v>
      </c>
      <c r="L70" s="22">
        <f t="shared" si="6"/>
        <v>30.975636826103823</v>
      </c>
    </row>
    <row r="71" spans="1:12" ht="13.5">
      <c r="A71" s="74"/>
      <c r="B71" s="90">
        <v>308</v>
      </c>
      <c r="C71" s="93" t="s">
        <v>69</v>
      </c>
      <c r="D71" s="152">
        <v>85.782</v>
      </c>
      <c r="E71" s="174">
        <v>131.362</v>
      </c>
      <c r="F71" s="77">
        <f t="shared" si="5"/>
        <v>65.30198992098171</v>
      </c>
      <c r="G71" s="98">
        <f t="shared" si="7"/>
        <v>0.0007732216951771993</v>
      </c>
      <c r="H71" s="184">
        <v>219.757</v>
      </c>
      <c r="I71" s="165">
        <v>755.37</v>
      </c>
      <c r="J71" s="21">
        <f t="shared" si="0"/>
        <v>29.092630101804414</v>
      </c>
      <c r="K71" s="24">
        <f t="shared" si="3"/>
        <v>0.00033526898307550463</v>
      </c>
      <c r="L71" s="22">
        <f t="shared" si="6"/>
        <v>39.03493404078141</v>
      </c>
    </row>
    <row r="72" spans="1:12" ht="13.5">
      <c r="A72" s="74"/>
      <c r="B72" s="90">
        <v>309</v>
      </c>
      <c r="C72" s="93" t="s">
        <v>70</v>
      </c>
      <c r="D72" s="152">
        <v>2445.401</v>
      </c>
      <c r="E72" s="174">
        <v>2128.177</v>
      </c>
      <c r="F72" s="77">
        <f t="shared" si="5"/>
        <v>114.90590303344128</v>
      </c>
      <c r="G72" s="98">
        <f t="shared" si="7"/>
        <v>0.022042352785060015</v>
      </c>
      <c r="H72" s="184">
        <v>12296.546</v>
      </c>
      <c r="I72" s="165">
        <v>9319.134</v>
      </c>
      <c r="J72" s="21">
        <f t="shared" si="0"/>
        <v>131.94944938016772</v>
      </c>
      <c r="K72" s="24">
        <f t="shared" si="3"/>
        <v>0.018760041649463564</v>
      </c>
      <c r="L72" s="22">
        <f t="shared" si="6"/>
        <v>19.88689344145909</v>
      </c>
    </row>
    <row r="73" spans="1:12" ht="13.5">
      <c r="A73" s="74"/>
      <c r="B73" s="90">
        <v>310</v>
      </c>
      <c r="C73" s="93" t="s">
        <v>71</v>
      </c>
      <c r="D73" s="152">
        <v>3506.79</v>
      </c>
      <c r="E73" s="174">
        <v>3637.535</v>
      </c>
      <c r="F73" s="77">
        <f t="shared" si="5"/>
        <v>96.40567032344707</v>
      </c>
      <c r="G73" s="98">
        <f t="shared" si="7"/>
        <v>0.03160949976021136</v>
      </c>
      <c r="H73" s="184">
        <v>7842.59</v>
      </c>
      <c r="I73" s="165">
        <v>7328.425</v>
      </c>
      <c r="J73" s="21">
        <f aca="true" t="shared" si="8" ref="J73:J135">H73/I73*100</f>
        <v>107.0160368701324</v>
      </c>
      <c r="K73" s="24">
        <f t="shared" si="3"/>
        <v>0.011964930236479938</v>
      </c>
      <c r="L73" s="22">
        <f t="shared" si="6"/>
        <v>44.71469246766693</v>
      </c>
    </row>
    <row r="74" spans="1:12" ht="13.5">
      <c r="A74" s="74"/>
      <c r="B74" s="90">
        <v>311</v>
      </c>
      <c r="C74" s="93" t="s">
        <v>72</v>
      </c>
      <c r="D74" s="152">
        <v>33602.03</v>
      </c>
      <c r="E74" s="174">
        <v>32190.115</v>
      </c>
      <c r="F74" s="77">
        <f aca="true" t="shared" si="9" ref="F74:F136">D74/E74*100</f>
        <v>104.38617569399797</v>
      </c>
      <c r="G74" s="98">
        <f aca="true" t="shared" si="10" ref="G74:G136">D74/$D$8*100</f>
        <v>0.3028819402438169</v>
      </c>
      <c r="H74" s="184">
        <v>67540.818</v>
      </c>
      <c r="I74" s="165">
        <v>63266.394</v>
      </c>
      <c r="J74" s="21">
        <f t="shared" si="8"/>
        <v>106.75623143623454</v>
      </c>
      <c r="K74" s="24">
        <f aca="true" t="shared" si="11" ref="K74:K136">H74/$H$8*100</f>
        <v>0.10304263967449381</v>
      </c>
      <c r="L74" s="22">
        <f aca="true" t="shared" si="12" ref="L74:L136">D74/H74*100</f>
        <v>49.75070038387749</v>
      </c>
    </row>
    <row r="75" spans="1:12" ht="13.5">
      <c r="A75" s="74"/>
      <c r="B75" s="90">
        <v>312</v>
      </c>
      <c r="C75" s="93" t="s">
        <v>73</v>
      </c>
      <c r="D75" s="152">
        <v>30205.199</v>
      </c>
      <c r="E75" s="174">
        <v>37486.476</v>
      </c>
      <c r="F75" s="77">
        <f t="shared" si="9"/>
        <v>80.57625635442498</v>
      </c>
      <c r="G75" s="98">
        <f t="shared" si="10"/>
        <v>0.27226358879420676</v>
      </c>
      <c r="H75" s="184">
        <v>1189565.454</v>
      </c>
      <c r="I75" s="165">
        <v>1359322.667</v>
      </c>
      <c r="J75" s="21">
        <f t="shared" si="8"/>
        <v>87.51163229149624</v>
      </c>
      <c r="K75" s="24">
        <f t="shared" si="11"/>
        <v>1.8148427584301339</v>
      </c>
      <c r="L75" s="22">
        <f t="shared" si="12"/>
        <v>2.5391792354454172</v>
      </c>
    </row>
    <row r="76" spans="1:12" ht="13.5">
      <c r="A76" s="74"/>
      <c r="B76" s="90">
        <v>314</v>
      </c>
      <c r="C76" s="93" t="s">
        <v>74</v>
      </c>
      <c r="D76" s="152">
        <v>221.742</v>
      </c>
      <c r="E76" s="174">
        <v>278.688</v>
      </c>
      <c r="F76" s="77">
        <f t="shared" si="9"/>
        <v>79.56639683086463</v>
      </c>
      <c r="G76" s="98">
        <f t="shared" si="10"/>
        <v>0.0019987377903520846</v>
      </c>
      <c r="H76" s="184">
        <v>355.311</v>
      </c>
      <c r="I76" s="165">
        <v>615.513</v>
      </c>
      <c r="J76" s="21">
        <f t="shared" si="8"/>
        <v>57.72599441441528</v>
      </c>
      <c r="K76" s="24">
        <f t="shared" si="11"/>
        <v>0.0005420749175022439</v>
      </c>
      <c r="L76" s="22">
        <f t="shared" si="12"/>
        <v>62.40786240786241</v>
      </c>
    </row>
    <row r="77" spans="1:12" ht="13.5">
      <c r="A77" s="74"/>
      <c r="B77" s="90">
        <v>315</v>
      </c>
      <c r="C77" s="93" t="s">
        <v>75</v>
      </c>
      <c r="D77" s="152">
        <v>431.773</v>
      </c>
      <c r="E77" s="174">
        <v>562.653</v>
      </c>
      <c r="F77" s="77">
        <f t="shared" si="9"/>
        <v>76.73877149859682</v>
      </c>
      <c r="G77" s="98">
        <f t="shared" si="10"/>
        <v>0.0038919149820678565</v>
      </c>
      <c r="H77" s="184">
        <v>19691.417</v>
      </c>
      <c r="I77" s="165">
        <v>79484.671</v>
      </c>
      <c r="J77" s="21">
        <f t="shared" si="8"/>
        <v>24.773854822900383</v>
      </c>
      <c r="K77" s="24">
        <f t="shared" si="11"/>
        <v>0.03004191608415525</v>
      </c>
      <c r="L77" s="22">
        <f t="shared" si="12"/>
        <v>2.1926964423129123</v>
      </c>
    </row>
    <row r="78" spans="1:12" ht="13.5">
      <c r="A78" s="74"/>
      <c r="B78" s="90">
        <v>316</v>
      </c>
      <c r="C78" s="93" t="s">
        <v>76</v>
      </c>
      <c r="D78" s="152">
        <v>5972.278</v>
      </c>
      <c r="E78" s="174">
        <v>3559.477</v>
      </c>
      <c r="F78" s="77">
        <f t="shared" si="9"/>
        <v>167.78526733000382</v>
      </c>
      <c r="G78" s="98">
        <f t="shared" si="10"/>
        <v>0.05383291272329269</v>
      </c>
      <c r="H78" s="184">
        <v>11294.248</v>
      </c>
      <c r="I78" s="165">
        <v>8319.383</v>
      </c>
      <c r="J78" s="21">
        <f t="shared" si="8"/>
        <v>135.75824072530378</v>
      </c>
      <c r="K78" s="24">
        <f t="shared" si="11"/>
        <v>0.01723090068376685</v>
      </c>
      <c r="L78" s="22">
        <f t="shared" si="12"/>
        <v>52.878934480631216</v>
      </c>
    </row>
    <row r="79" spans="1:12" ht="13.5">
      <c r="A79" s="74"/>
      <c r="B79" s="90">
        <v>317</v>
      </c>
      <c r="C79" s="93" t="s">
        <v>77</v>
      </c>
      <c r="D79" s="152">
        <v>73.052</v>
      </c>
      <c r="E79" s="174">
        <v>26.771</v>
      </c>
      <c r="F79" s="77">
        <f t="shared" si="9"/>
        <v>272.8773673004371</v>
      </c>
      <c r="G79" s="98">
        <f t="shared" si="10"/>
        <v>0.0006584760354862881</v>
      </c>
      <c r="H79" s="184">
        <v>135.125</v>
      </c>
      <c r="I79" s="165">
        <v>83.644</v>
      </c>
      <c r="J79" s="21">
        <f t="shared" si="8"/>
        <v>161.54774998804456</v>
      </c>
      <c r="K79" s="24">
        <f t="shared" si="11"/>
        <v>0.00020615143698757068</v>
      </c>
      <c r="L79" s="22">
        <f t="shared" si="12"/>
        <v>54.06253469010176</v>
      </c>
    </row>
    <row r="80" spans="1:12" ht="13.5">
      <c r="A80" s="74"/>
      <c r="B80" s="90">
        <v>319</v>
      </c>
      <c r="C80" s="93" t="s">
        <v>78</v>
      </c>
      <c r="D80" s="152">
        <v>1438.488</v>
      </c>
      <c r="E80" s="174">
        <v>1495.529</v>
      </c>
      <c r="F80" s="77">
        <f t="shared" si="9"/>
        <v>96.18589810027089</v>
      </c>
      <c r="G80" s="98">
        <f t="shared" si="10"/>
        <v>0.012966241517475217</v>
      </c>
      <c r="H80" s="184">
        <v>2845.803</v>
      </c>
      <c r="I80" s="165">
        <v>3037.644</v>
      </c>
      <c r="J80" s="21">
        <f t="shared" si="8"/>
        <v>93.68454631286616</v>
      </c>
      <c r="K80" s="24">
        <f t="shared" si="11"/>
        <v>0.00434165682022971</v>
      </c>
      <c r="L80" s="22">
        <f t="shared" si="12"/>
        <v>50.547701299070944</v>
      </c>
    </row>
    <row r="81" spans="1:12" ht="13.5">
      <c r="A81" s="74"/>
      <c r="B81" s="90">
        <v>320</v>
      </c>
      <c r="C81" s="93" t="s">
        <v>79</v>
      </c>
      <c r="D81" s="152">
        <v>4441.549</v>
      </c>
      <c r="E81" s="174">
        <v>5363.571</v>
      </c>
      <c r="F81" s="77">
        <f t="shared" si="9"/>
        <v>82.8095498316327</v>
      </c>
      <c r="G81" s="98">
        <f t="shared" si="10"/>
        <v>0.04003522938370048</v>
      </c>
      <c r="H81" s="184">
        <v>14232.986</v>
      </c>
      <c r="I81" s="165">
        <v>14336.696</v>
      </c>
      <c r="J81" s="21">
        <f t="shared" si="8"/>
        <v>99.27661157075522</v>
      </c>
      <c r="K81" s="24">
        <f t="shared" si="11"/>
        <v>0.021714342397957265</v>
      </c>
      <c r="L81" s="22">
        <f t="shared" si="12"/>
        <v>31.20602380976135</v>
      </c>
    </row>
    <row r="82" spans="1:12" ht="13.5">
      <c r="A82" s="74"/>
      <c r="B82" s="90">
        <v>321</v>
      </c>
      <c r="C82" s="93" t="s">
        <v>80</v>
      </c>
      <c r="D82" s="152">
        <v>42.422</v>
      </c>
      <c r="E82" s="174">
        <v>65.837</v>
      </c>
      <c r="F82" s="77">
        <f t="shared" si="9"/>
        <v>64.43489223385026</v>
      </c>
      <c r="G82" s="98">
        <f t="shared" si="10"/>
        <v>0.00038238337591577656</v>
      </c>
      <c r="H82" s="184">
        <v>2571.344</v>
      </c>
      <c r="I82" s="165">
        <v>2775.927</v>
      </c>
      <c r="J82" s="21">
        <f t="shared" si="8"/>
        <v>92.63010158408343</v>
      </c>
      <c r="K82" s="24">
        <f t="shared" si="11"/>
        <v>0.003922932548302445</v>
      </c>
      <c r="L82" s="22">
        <f t="shared" si="12"/>
        <v>1.6497987044907254</v>
      </c>
    </row>
    <row r="83" spans="1:12" ht="13.5">
      <c r="A83" s="74"/>
      <c r="B83" s="90">
        <v>322</v>
      </c>
      <c r="C83" s="93" t="s">
        <v>81</v>
      </c>
      <c r="D83" s="152">
        <v>2087.789</v>
      </c>
      <c r="E83" s="174">
        <v>1988.599</v>
      </c>
      <c r="F83" s="77">
        <f t="shared" si="9"/>
        <v>104.98793371614892</v>
      </c>
      <c r="G83" s="98">
        <f t="shared" si="10"/>
        <v>0.018818910141431885</v>
      </c>
      <c r="H83" s="184">
        <v>5360.206</v>
      </c>
      <c r="I83" s="165">
        <v>5710.367</v>
      </c>
      <c r="J83" s="21">
        <f t="shared" si="8"/>
        <v>93.86797731214124</v>
      </c>
      <c r="K83" s="24">
        <f t="shared" si="11"/>
        <v>0.008177718182789256</v>
      </c>
      <c r="L83" s="22">
        <f t="shared" si="12"/>
        <v>38.94979036253458</v>
      </c>
    </row>
    <row r="84" spans="1:12" ht="13.5">
      <c r="A84" s="74"/>
      <c r="B84" s="90">
        <v>323</v>
      </c>
      <c r="C84" s="93" t="s">
        <v>82</v>
      </c>
      <c r="D84" s="152">
        <v>4183.138</v>
      </c>
      <c r="E84" s="174">
        <v>7713.526</v>
      </c>
      <c r="F84" s="77">
        <f t="shared" si="9"/>
        <v>54.231203732249035</v>
      </c>
      <c r="G84" s="98">
        <f t="shared" si="10"/>
        <v>0.037705964602365985</v>
      </c>
      <c r="H84" s="184">
        <v>12801.893</v>
      </c>
      <c r="I84" s="165">
        <v>21321.246</v>
      </c>
      <c r="J84" s="21">
        <f t="shared" si="8"/>
        <v>60.04289336561287</v>
      </c>
      <c r="K84" s="24">
        <f t="shared" si="11"/>
        <v>0.019531016748278424</v>
      </c>
      <c r="L84" s="22">
        <f t="shared" si="12"/>
        <v>32.67593316082238</v>
      </c>
    </row>
    <row r="85" spans="1:12" ht="13.5">
      <c r="A85" s="74"/>
      <c r="B85" s="90">
        <v>324</v>
      </c>
      <c r="C85" s="93" t="s">
        <v>83</v>
      </c>
      <c r="D85" s="152">
        <v>24671.198</v>
      </c>
      <c r="E85" s="174">
        <v>26935.021</v>
      </c>
      <c r="F85" s="77">
        <f t="shared" si="9"/>
        <v>91.59524323370678</v>
      </c>
      <c r="G85" s="98">
        <f t="shared" si="10"/>
        <v>0.22238121680087114</v>
      </c>
      <c r="H85" s="184">
        <v>148292.166</v>
      </c>
      <c r="I85" s="165">
        <v>162524.83</v>
      </c>
      <c r="J85" s="21">
        <f t="shared" si="8"/>
        <v>91.2427756423434</v>
      </c>
      <c r="K85" s="24">
        <f t="shared" si="11"/>
        <v>0.22623972702978257</v>
      </c>
      <c r="L85" s="22">
        <f t="shared" si="12"/>
        <v>16.636885592459414</v>
      </c>
    </row>
    <row r="86" spans="1:12" ht="13.5">
      <c r="A86" s="74"/>
      <c r="B86" s="90">
        <v>325</v>
      </c>
      <c r="C86" s="93" t="s">
        <v>84</v>
      </c>
      <c r="D86" s="152"/>
      <c r="E86" s="174">
        <v>1.906</v>
      </c>
      <c r="F86" s="77">
        <f t="shared" si="9"/>
        <v>0</v>
      </c>
      <c r="G86" s="98">
        <f t="shared" si="10"/>
        <v>0</v>
      </c>
      <c r="H86" s="184">
        <v>222.328</v>
      </c>
      <c r="I86" s="165">
        <v>35.164</v>
      </c>
      <c r="J86" s="21">
        <f t="shared" si="8"/>
        <v>632.2602661813219</v>
      </c>
      <c r="K86" s="24">
        <f t="shared" si="11"/>
        <v>0.0003391913908053477</v>
      </c>
      <c r="L86" s="22">
        <f t="shared" si="12"/>
        <v>0</v>
      </c>
    </row>
    <row r="87" spans="1:12" ht="13.5">
      <c r="A87" s="74"/>
      <c r="B87" s="90">
        <v>326</v>
      </c>
      <c r="C87" s="93" t="s">
        <v>85</v>
      </c>
      <c r="D87" s="152">
        <v>1883.451</v>
      </c>
      <c r="E87" s="174">
        <v>2609.503</v>
      </c>
      <c r="F87" s="77">
        <f t="shared" si="9"/>
        <v>72.17661753981504</v>
      </c>
      <c r="G87" s="98">
        <f t="shared" si="10"/>
        <v>0.016977048506716923</v>
      </c>
      <c r="H87" s="184">
        <v>2836.771</v>
      </c>
      <c r="I87" s="165">
        <v>4048.829</v>
      </c>
      <c r="J87" s="21">
        <f t="shared" si="8"/>
        <v>70.06398640199426</v>
      </c>
      <c r="K87" s="24">
        <f t="shared" si="11"/>
        <v>0.004327877284400872</v>
      </c>
      <c r="L87" s="22">
        <f t="shared" si="12"/>
        <v>66.39418550175533</v>
      </c>
    </row>
    <row r="88" spans="1:12" ht="13.5">
      <c r="A88" s="74"/>
      <c r="B88" s="90">
        <v>327</v>
      </c>
      <c r="C88" s="93" t="s">
        <v>86</v>
      </c>
      <c r="D88" s="152">
        <v>1678.004</v>
      </c>
      <c r="E88" s="174">
        <v>1753.126</v>
      </c>
      <c r="F88" s="77">
        <f t="shared" si="9"/>
        <v>95.714968576132</v>
      </c>
      <c r="G88" s="98">
        <f t="shared" si="10"/>
        <v>0.01512519056904853</v>
      </c>
      <c r="H88" s="184">
        <v>2577.98</v>
      </c>
      <c r="I88" s="165">
        <v>2518.799</v>
      </c>
      <c r="J88" s="21">
        <f t="shared" si="8"/>
        <v>102.34957215720668</v>
      </c>
      <c r="K88" s="24">
        <f t="shared" si="11"/>
        <v>0.003933056662536299</v>
      </c>
      <c r="L88" s="22">
        <f t="shared" si="12"/>
        <v>65.0898765700277</v>
      </c>
    </row>
    <row r="89" spans="1:12" ht="13.5">
      <c r="A89" s="74"/>
      <c r="B89" s="90">
        <v>328</v>
      </c>
      <c r="C89" s="93" t="s">
        <v>87</v>
      </c>
      <c r="D89" s="152">
        <v>14948.109</v>
      </c>
      <c r="E89" s="174">
        <v>120.159</v>
      </c>
      <c r="F89" s="77">
        <f t="shared" si="9"/>
        <v>12440.274136768781</v>
      </c>
      <c r="G89" s="98">
        <f t="shared" si="10"/>
        <v>0.1347392481018576</v>
      </c>
      <c r="H89" s="184">
        <v>52045.967</v>
      </c>
      <c r="I89" s="165">
        <v>53548.749</v>
      </c>
      <c r="J89" s="21">
        <f t="shared" si="8"/>
        <v>97.19361884625913</v>
      </c>
      <c r="K89" s="24">
        <f t="shared" si="11"/>
        <v>0.07940315179617155</v>
      </c>
      <c r="L89" s="22">
        <f t="shared" si="12"/>
        <v>28.720974672254627</v>
      </c>
    </row>
    <row r="90" spans="1:12" ht="13.5">
      <c r="A90" s="74"/>
      <c r="B90" s="90">
        <v>329</v>
      </c>
      <c r="C90" s="93" t="s">
        <v>88</v>
      </c>
      <c r="D90" s="152">
        <v>166.556</v>
      </c>
      <c r="E90" s="174">
        <v>161.257</v>
      </c>
      <c r="F90" s="77">
        <f t="shared" si="9"/>
        <v>103.28605889976869</v>
      </c>
      <c r="G90" s="98">
        <f t="shared" si="10"/>
        <v>0.0015013022855836144</v>
      </c>
      <c r="H90" s="184">
        <v>468.842</v>
      </c>
      <c r="I90" s="165">
        <v>464.468</v>
      </c>
      <c r="J90" s="21">
        <f t="shared" si="8"/>
        <v>100.94172257292213</v>
      </c>
      <c r="K90" s="24">
        <f t="shared" si="11"/>
        <v>0.000715281791083268</v>
      </c>
      <c r="L90" s="22">
        <f t="shared" si="12"/>
        <v>35.52497429837771</v>
      </c>
    </row>
    <row r="91" spans="1:12" ht="13.5">
      <c r="A91" s="74"/>
      <c r="B91" s="90">
        <v>330</v>
      </c>
      <c r="C91" s="93" t="s">
        <v>89</v>
      </c>
      <c r="D91" s="152">
        <v>306.088</v>
      </c>
      <c r="E91" s="174">
        <v>464.139</v>
      </c>
      <c r="F91" s="77">
        <f t="shared" si="9"/>
        <v>65.9474855592829</v>
      </c>
      <c r="G91" s="98">
        <f t="shared" si="10"/>
        <v>0.0027590156703434124</v>
      </c>
      <c r="H91" s="184">
        <v>686.128</v>
      </c>
      <c r="I91" s="165">
        <v>877.435</v>
      </c>
      <c r="J91" s="21">
        <f t="shared" si="8"/>
        <v>78.19701744288751</v>
      </c>
      <c r="K91" s="24">
        <f t="shared" si="11"/>
        <v>0.0010467809299345634</v>
      </c>
      <c r="L91" s="22">
        <f t="shared" si="12"/>
        <v>44.61091807942542</v>
      </c>
    </row>
    <row r="92" spans="1:12" ht="13.5">
      <c r="A92" s="74"/>
      <c r="B92" s="90">
        <v>331</v>
      </c>
      <c r="C92" s="93" t="s">
        <v>90</v>
      </c>
      <c r="D92" s="152">
        <v>167.005</v>
      </c>
      <c r="E92" s="174">
        <v>292.374</v>
      </c>
      <c r="F92" s="77">
        <f t="shared" si="9"/>
        <v>57.12033217727978</v>
      </c>
      <c r="G92" s="98">
        <f t="shared" si="10"/>
        <v>0.0015053494812789184</v>
      </c>
      <c r="H92" s="184">
        <v>460.501</v>
      </c>
      <c r="I92" s="165">
        <v>800.07</v>
      </c>
      <c r="J92" s="21">
        <f t="shared" si="8"/>
        <v>57.55758871098779</v>
      </c>
      <c r="K92" s="24">
        <f t="shared" si="11"/>
        <v>0.0007025564690783591</v>
      </c>
      <c r="L92" s="22">
        <f t="shared" si="12"/>
        <v>36.265936447477856</v>
      </c>
    </row>
    <row r="93" spans="1:12" ht="13.5">
      <c r="A93" s="74"/>
      <c r="B93" s="90">
        <v>332</v>
      </c>
      <c r="C93" s="93" t="s">
        <v>91</v>
      </c>
      <c r="D93" s="152">
        <v>52.05</v>
      </c>
      <c r="E93" s="174">
        <v>80.314</v>
      </c>
      <c r="F93" s="77">
        <f t="shared" si="9"/>
        <v>64.80812809721841</v>
      </c>
      <c r="G93" s="98">
        <f t="shared" si="10"/>
        <v>0.00046916823149347446</v>
      </c>
      <c r="H93" s="184">
        <v>226.223</v>
      </c>
      <c r="I93" s="165">
        <v>691.729</v>
      </c>
      <c r="J93" s="21">
        <f t="shared" si="8"/>
        <v>32.70399245947473</v>
      </c>
      <c r="K93" s="24">
        <f t="shared" si="11"/>
        <v>0.0003451337393497813</v>
      </c>
      <c r="L93" s="22">
        <f t="shared" si="12"/>
        <v>23.008270600248427</v>
      </c>
    </row>
    <row r="94" spans="1:12" ht="13.5">
      <c r="A94" s="74"/>
      <c r="B94" s="90">
        <v>333</v>
      </c>
      <c r="C94" s="93" t="s">
        <v>92</v>
      </c>
      <c r="D94" s="152">
        <v>68.546</v>
      </c>
      <c r="E94" s="174">
        <v>149.807</v>
      </c>
      <c r="F94" s="77">
        <f t="shared" si="9"/>
        <v>45.75620631879686</v>
      </c>
      <c r="G94" s="98">
        <f t="shared" si="10"/>
        <v>0.0006178598577512334</v>
      </c>
      <c r="H94" s="184">
        <v>385.14</v>
      </c>
      <c r="I94" s="165">
        <v>606.883</v>
      </c>
      <c r="J94" s="21">
        <f t="shared" si="8"/>
        <v>63.46198525910265</v>
      </c>
      <c r="K94" s="24">
        <f t="shared" si="11"/>
        <v>0.0005875830855977277</v>
      </c>
      <c r="L94" s="22">
        <f t="shared" si="12"/>
        <v>17.79768395907982</v>
      </c>
    </row>
    <row r="95" spans="1:12" ht="13.5">
      <c r="A95" s="74"/>
      <c r="B95" s="90">
        <v>334</v>
      </c>
      <c r="C95" s="93" t="s">
        <v>93</v>
      </c>
      <c r="D95" s="152">
        <v>17.354</v>
      </c>
      <c r="E95" s="174">
        <v>6.862</v>
      </c>
      <c r="F95" s="77">
        <f t="shared" si="9"/>
        <v>252.90002914602155</v>
      </c>
      <c r="G95" s="98">
        <f t="shared" si="10"/>
        <v>0.00015642546569332865</v>
      </c>
      <c r="H95" s="184">
        <v>31.971</v>
      </c>
      <c r="I95" s="165">
        <v>23.408</v>
      </c>
      <c r="J95" s="21">
        <f t="shared" si="8"/>
        <v>136.5815105946685</v>
      </c>
      <c r="K95" s="24">
        <f t="shared" si="11"/>
        <v>4.877607838615816E-05</v>
      </c>
      <c r="L95" s="22">
        <f t="shared" si="12"/>
        <v>54.280441650245535</v>
      </c>
    </row>
    <row r="96" spans="1:12" ht="13.5">
      <c r="A96" s="74"/>
      <c r="B96" s="90">
        <v>335</v>
      </c>
      <c r="C96" s="93" t="s">
        <v>94</v>
      </c>
      <c r="D96" s="152">
        <v>217.729</v>
      </c>
      <c r="E96" s="174">
        <v>316.615</v>
      </c>
      <c r="F96" s="77">
        <f t="shared" si="9"/>
        <v>68.76774631650427</v>
      </c>
      <c r="G96" s="98">
        <f t="shared" si="10"/>
        <v>0.001962565415462876</v>
      </c>
      <c r="H96" s="184">
        <v>345.554</v>
      </c>
      <c r="I96" s="165">
        <v>568.631</v>
      </c>
      <c r="J96" s="21">
        <f t="shared" si="8"/>
        <v>60.769462094046936</v>
      </c>
      <c r="K96" s="24">
        <f t="shared" si="11"/>
        <v>0.0005271892962575614</v>
      </c>
      <c r="L96" s="22">
        <f t="shared" si="12"/>
        <v>63.00867592329998</v>
      </c>
    </row>
    <row r="97" spans="1:12" ht="13.5">
      <c r="A97" s="74"/>
      <c r="B97" s="90">
        <v>336</v>
      </c>
      <c r="C97" s="93" t="s">
        <v>95</v>
      </c>
      <c r="D97" s="152">
        <v>82.542</v>
      </c>
      <c r="E97" s="174">
        <v>171.02</v>
      </c>
      <c r="F97" s="77">
        <f t="shared" si="9"/>
        <v>48.26453046427318</v>
      </c>
      <c r="G97" s="98">
        <f t="shared" si="10"/>
        <v>0.0007440169868191041</v>
      </c>
      <c r="H97" s="184">
        <v>346.246</v>
      </c>
      <c r="I97" s="165">
        <v>426.159</v>
      </c>
      <c r="J97" s="21">
        <f t="shared" si="8"/>
        <v>81.24807876872246</v>
      </c>
      <c r="K97" s="24">
        <f t="shared" si="11"/>
        <v>0.0005282450357165468</v>
      </c>
      <c r="L97" s="22">
        <f t="shared" si="12"/>
        <v>23.83912016312102</v>
      </c>
    </row>
    <row r="98" spans="1:12" ht="13.5">
      <c r="A98" s="74"/>
      <c r="B98" s="90">
        <v>337</v>
      </c>
      <c r="C98" s="93" t="s">
        <v>96</v>
      </c>
      <c r="D98" s="152">
        <v>6.929</v>
      </c>
      <c r="E98" s="174">
        <v>9.14</v>
      </c>
      <c r="F98" s="77">
        <f t="shared" si="9"/>
        <v>75.80962800875274</v>
      </c>
      <c r="G98" s="98">
        <f t="shared" si="10"/>
        <v>6.245661241149443E-05</v>
      </c>
      <c r="H98" s="184">
        <v>66.447</v>
      </c>
      <c r="I98" s="165">
        <v>70.746</v>
      </c>
      <c r="J98" s="21">
        <f t="shared" si="8"/>
        <v>93.92333135442288</v>
      </c>
      <c r="K98" s="24">
        <f t="shared" si="11"/>
        <v>0.00010137387258844114</v>
      </c>
      <c r="L98" s="22">
        <f t="shared" si="12"/>
        <v>10.427859798034524</v>
      </c>
    </row>
    <row r="99" spans="1:12" ht="13.5">
      <c r="A99" s="74"/>
      <c r="B99" s="90">
        <v>401</v>
      </c>
      <c r="C99" s="93" t="s">
        <v>97</v>
      </c>
      <c r="D99" s="152">
        <v>16412.17</v>
      </c>
      <c r="E99" s="174">
        <v>18360.764</v>
      </c>
      <c r="F99" s="77">
        <f t="shared" si="9"/>
        <v>89.387184541994</v>
      </c>
      <c r="G99" s="98">
        <f t="shared" si="10"/>
        <v>0.14793599949798764</v>
      </c>
      <c r="H99" s="184">
        <v>119182.178</v>
      </c>
      <c r="I99" s="165">
        <v>108874.424</v>
      </c>
      <c r="J99" s="21">
        <f t="shared" si="8"/>
        <v>109.46756237259174</v>
      </c>
      <c r="K99" s="24">
        <f t="shared" si="11"/>
        <v>0.18182850884742593</v>
      </c>
      <c r="L99" s="22">
        <f t="shared" si="12"/>
        <v>13.770657891484412</v>
      </c>
    </row>
    <row r="100" spans="1:12" ht="13.5">
      <c r="A100" s="74"/>
      <c r="B100" s="90">
        <v>402</v>
      </c>
      <c r="C100" s="93" t="s">
        <v>98</v>
      </c>
      <c r="D100" s="152">
        <v>9238.884</v>
      </c>
      <c r="E100" s="174">
        <v>19165.373</v>
      </c>
      <c r="F100" s="77">
        <f t="shared" si="9"/>
        <v>48.20612674744186</v>
      </c>
      <c r="G100" s="98">
        <f t="shared" si="10"/>
        <v>0.08327744221428159</v>
      </c>
      <c r="H100" s="184">
        <v>68311.71</v>
      </c>
      <c r="I100" s="165">
        <v>53969.085</v>
      </c>
      <c r="J100" s="21">
        <f t="shared" si="8"/>
        <v>126.57563121553757</v>
      </c>
      <c r="K100" s="24">
        <f t="shared" si="11"/>
        <v>0.10421873953434377</v>
      </c>
      <c r="L100" s="22">
        <f t="shared" si="12"/>
        <v>13.524597759300711</v>
      </c>
    </row>
    <row r="101" spans="1:12" ht="13.5">
      <c r="A101" s="74"/>
      <c r="B101" s="90">
        <v>403</v>
      </c>
      <c r="C101" s="93" t="s">
        <v>99</v>
      </c>
      <c r="D101" s="152">
        <v>631.54</v>
      </c>
      <c r="E101" s="174">
        <v>712.017</v>
      </c>
      <c r="F101" s="77">
        <f t="shared" si="9"/>
        <v>88.69732042914704</v>
      </c>
      <c r="G101" s="98">
        <f t="shared" si="10"/>
        <v>0.005692574542120823</v>
      </c>
      <c r="H101" s="184">
        <v>4391.552</v>
      </c>
      <c r="I101" s="165">
        <v>3721.167</v>
      </c>
      <c r="J101" s="21">
        <f t="shared" si="8"/>
        <v>118.0154505293635</v>
      </c>
      <c r="K101" s="24">
        <f t="shared" si="11"/>
        <v>0.006699905682927954</v>
      </c>
      <c r="L101" s="22">
        <f t="shared" si="12"/>
        <v>14.380792940627824</v>
      </c>
    </row>
    <row r="102" spans="1:12" ht="13.5">
      <c r="A102" s="74"/>
      <c r="B102" s="90">
        <v>404</v>
      </c>
      <c r="C102" s="93" t="s">
        <v>100</v>
      </c>
      <c r="D102" s="152">
        <v>388.354</v>
      </c>
      <c r="E102" s="174">
        <v>590.45</v>
      </c>
      <c r="F102" s="77">
        <f t="shared" si="9"/>
        <v>65.7725463629435</v>
      </c>
      <c r="G102" s="98">
        <f t="shared" si="10"/>
        <v>0.0035005448486727527</v>
      </c>
      <c r="H102" s="184">
        <v>5378.141</v>
      </c>
      <c r="I102" s="165">
        <v>6613.816</v>
      </c>
      <c r="J102" s="21">
        <f t="shared" si="8"/>
        <v>81.3167617605328</v>
      </c>
      <c r="K102" s="24">
        <f t="shared" si="11"/>
        <v>0.008205080447524663</v>
      </c>
      <c r="L102" s="22">
        <f t="shared" si="12"/>
        <v>7.220970963758668</v>
      </c>
    </row>
    <row r="103" spans="1:12" ht="13.5">
      <c r="A103" s="74"/>
      <c r="B103" s="90">
        <v>405</v>
      </c>
      <c r="C103" s="93" t="s">
        <v>101</v>
      </c>
      <c r="D103" s="152">
        <v>303.223</v>
      </c>
      <c r="E103" s="174">
        <v>330.582</v>
      </c>
      <c r="F103" s="77">
        <f t="shared" si="9"/>
        <v>91.72398981190749</v>
      </c>
      <c r="G103" s="98">
        <f t="shared" si="10"/>
        <v>0.0027331911365638005</v>
      </c>
      <c r="H103" s="184">
        <v>13474.911</v>
      </c>
      <c r="I103" s="165">
        <v>394.667</v>
      </c>
      <c r="J103" s="21">
        <f t="shared" si="8"/>
        <v>3414.2482143173866</v>
      </c>
      <c r="K103" s="24">
        <f t="shared" si="11"/>
        <v>0.020557796602624405</v>
      </c>
      <c r="L103" s="22">
        <f t="shared" si="12"/>
        <v>2.2502783135265236</v>
      </c>
    </row>
    <row r="104" spans="1:12" ht="13.5">
      <c r="A104" s="74"/>
      <c r="B104" s="90">
        <v>406</v>
      </c>
      <c r="C104" s="93" t="s">
        <v>102</v>
      </c>
      <c r="D104" s="152">
        <v>17777.924</v>
      </c>
      <c r="E104" s="174">
        <v>25385.845</v>
      </c>
      <c r="F104" s="77">
        <f t="shared" si="9"/>
        <v>70.0308538084905</v>
      </c>
      <c r="G104" s="98">
        <f t="shared" si="10"/>
        <v>0.16024663136801912</v>
      </c>
      <c r="H104" s="184">
        <v>52631.882</v>
      </c>
      <c r="I104" s="165">
        <v>59729.133</v>
      </c>
      <c r="J104" s="21">
        <f t="shared" si="8"/>
        <v>88.11760585910396</v>
      </c>
      <c r="K104" s="24">
        <f t="shared" si="11"/>
        <v>0.0802970442602054</v>
      </c>
      <c r="L104" s="22">
        <f t="shared" si="12"/>
        <v>33.77786110707574</v>
      </c>
    </row>
    <row r="105" spans="1:12" ht="13.5">
      <c r="A105" s="74"/>
      <c r="B105" s="90">
        <v>407</v>
      </c>
      <c r="C105" s="93" t="s">
        <v>103</v>
      </c>
      <c r="D105" s="152">
        <v>30622.37</v>
      </c>
      <c r="E105" s="174">
        <v>36434.826</v>
      </c>
      <c r="F105" s="77">
        <f t="shared" si="9"/>
        <v>84.04697747149937</v>
      </c>
      <c r="G105" s="98">
        <f t="shared" si="10"/>
        <v>0.27602388428508795</v>
      </c>
      <c r="H105" s="184">
        <v>72678.775</v>
      </c>
      <c r="I105" s="165">
        <v>87275.28</v>
      </c>
      <c r="J105" s="21">
        <f t="shared" si="8"/>
        <v>83.27532721751221</v>
      </c>
      <c r="K105" s="24">
        <f t="shared" si="11"/>
        <v>0.11088128699164718</v>
      </c>
      <c r="L105" s="22">
        <f t="shared" si="12"/>
        <v>42.133855448169015</v>
      </c>
    </row>
    <row r="106" spans="1:12" ht="13.5">
      <c r="A106" s="74"/>
      <c r="B106" s="90">
        <v>408</v>
      </c>
      <c r="C106" s="93" t="s">
        <v>104</v>
      </c>
      <c r="D106" s="152">
        <v>6874.651</v>
      </c>
      <c r="E106" s="174">
        <v>3300.882</v>
      </c>
      <c r="F106" s="77">
        <f t="shared" si="9"/>
        <v>208.2670934616869</v>
      </c>
      <c r="G106" s="98">
        <f t="shared" si="10"/>
        <v>0.061966721456385127</v>
      </c>
      <c r="H106" s="184">
        <v>12330.4</v>
      </c>
      <c r="I106" s="165">
        <v>9471.081</v>
      </c>
      <c r="J106" s="21">
        <f t="shared" si="8"/>
        <v>130.1899962633621</v>
      </c>
      <c r="K106" s="24">
        <f t="shared" si="11"/>
        <v>0.018811690498660803</v>
      </c>
      <c r="L106" s="22">
        <f t="shared" si="12"/>
        <v>55.75367384675274</v>
      </c>
    </row>
    <row r="107" spans="1:12" ht="13.5">
      <c r="A107" s="74"/>
      <c r="B107" s="90">
        <v>409</v>
      </c>
      <c r="C107" s="93" t="s">
        <v>105</v>
      </c>
      <c r="D107" s="152">
        <v>43409.261</v>
      </c>
      <c r="E107" s="174">
        <v>60472.075</v>
      </c>
      <c r="F107" s="77">
        <f t="shared" si="9"/>
        <v>71.78397797661152</v>
      </c>
      <c r="G107" s="98">
        <f t="shared" si="10"/>
        <v>0.3912823480078511</v>
      </c>
      <c r="H107" s="184">
        <v>186809.022</v>
      </c>
      <c r="I107" s="165">
        <v>237464.004</v>
      </c>
      <c r="J107" s="21">
        <f t="shared" si="8"/>
        <v>78.66835345705702</v>
      </c>
      <c r="K107" s="24">
        <f t="shared" si="11"/>
        <v>0.2850023928032762</v>
      </c>
      <c r="L107" s="22">
        <f t="shared" si="12"/>
        <v>23.237240115737023</v>
      </c>
    </row>
    <row r="108" spans="1:12" ht="13.5">
      <c r="A108" s="74"/>
      <c r="B108" s="90">
        <v>410</v>
      </c>
      <c r="C108" s="93" t="s">
        <v>106</v>
      </c>
      <c r="D108" s="152">
        <v>176354.465</v>
      </c>
      <c r="E108" s="174">
        <v>164657.706</v>
      </c>
      <c r="F108" s="77">
        <f t="shared" si="9"/>
        <v>107.10368150033622</v>
      </c>
      <c r="G108" s="98">
        <f t="shared" si="10"/>
        <v>1.5896236783867017</v>
      </c>
      <c r="H108" s="184">
        <v>494214.928</v>
      </c>
      <c r="I108" s="165">
        <v>542950.494</v>
      </c>
      <c r="J108" s="21">
        <f t="shared" si="8"/>
        <v>91.02393928386408</v>
      </c>
      <c r="K108" s="24">
        <f t="shared" si="11"/>
        <v>0.753991619521989</v>
      </c>
      <c r="L108" s="22">
        <f t="shared" si="12"/>
        <v>35.683759232784645</v>
      </c>
    </row>
    <row r="109" spans="1:12" ht="13.5">
      <c r="A109" s="74"/>
      <c r="B109" s="90">
        <v>411</v>
      </c>
      <c r="C109" s="93" t="s">
        <v>107</v>
      </c>
      <c r="D109" s="152">
        <v>2618.7</v>
      </c>
      <c r="E109" s="174">
        <v>2892.786</v>
      </c>
      <c r="F109" s="77">
        <f t="shared" si="9"/>
        <v>90.52518921206062</v>
      </c>
      <c r="G109" s="98">
        <f t="shared" si="10"/>
        <v>0.023604435116464196</v>
      </c>
      <c r="H109" s="184">
        <v>9465.665</v>
      </c>
      <c r="I109" s="165">
        <v>9456.07</v>
      </c>
      <c r="J109" s="21">
        <f t="shared" si="8"/>
        <v>100.10146921501217</v>
      </c>
      <c r="K109" s="24">
        <f t="shared" si="11"/>
        <v>0.014441150355544519</v>
      </c>
      <c r="L109" s="22">
        <f t="shared" si="12"/>
        <v>27.665251199994923</v>
      </c>
    </row>
    <row r="110" spans="1:12" ht="13.5">
      <c r="A110" s="74"/>
      <c r="B110" s="90">
        <v>412</v>
      </c>
      <c r="C110" s="93" t="s">
        <v>108</v>
      </c>
      <c r="D110" s="152">
        <v>1495.925</v>
      </c>
      <c r="E110" s="174">
        <v>1631.122</v>
      </c>
      <c r="F110" s="77">
        <f t="shared" si="9"/>
        <v>91.71141091837397</v>
      </c>
      <c r="G110" s="98">
        <f t="shared" si="10"/>
        <v>0.013483967083513463</v>
      </c>
      <c r="H110" s="184">
        <v>8036.451</v>
      </c>
      <c r="I110" s="165">
        <v>9366.581</v>
      </c>
      <c r="J110" s="21">
        <f t="shared" si="8"/>
        <v>85.79919396415832</v>
      </c>
      <c r="K110" s="24">
        <f t="shared" si="11"/>
        <v>0.012260691374136535</v>
      </c>
      <c r="L110" s="22">
        <f t="shared" si="12"/>
        <v>18.614249001207124</v>
      </c>
    </row>
    <row r="111" spans="1:12" ht="13.5">
      <c r="A111" s="74"/>
      <c r="B111" s="90">
        <v>413</v>
      </c>
      <c r="C111" s="93" t="s">
        <v>109</v>
      </c>
      <c r="D111" s="152">
        <v>40227.976</v>
      </c>
      <c r="E111" s="174">
        <v>38332.358</v>
      </c>
      <c r="F111" s="77">
        <f t="shared" si="9"/>
        <v>104.94521625828497</v>
      </c>
      <c r="G111" s="98">
        <f t="shared" si="10"/>
        <v>0.36260688485075765</v>
      </c>
      <c r="H111" s="184">
        <v>77801.612</v>
      </c>
      <c r="I111" s="165">
        <v>74852.022</v>
      </c>
      <c r="J111" s="21">
        <f t="shared" si="8"/>
        <v>103.94056155223169</v>
      </c>
      <c r="K111" s="24">
        <f t="shared" si="11"/>
        <v>0.1186968667067487</v>
      </c>
      <c r="L111" s="22">
        <f t="shared" si="12"/>
        <v>51.70583869136286</v>
      </c>
    </row>
    <row r="112" spans="1:12" ht="13.5">
      <c r="A112" s="74"/>
      <c r="B112" s="91">
        <v>414</v>
      </c>
      <c r="C112" s="93" t="s">
        <v>110</v>
      </c>
      <c r="D112" s="152"/>
      <c r="E112" s="174"/>
      <c r="F112" s="137"/>
      <c r="G112" s="100">
        <f t="shared" si="10"/>
        <v>0</v>
      </c>
      <c r="H112" s="184">
        <v>0.545</v>
      </c>
      <c r="I112" s="165">
        <v>7.981</v>
      </c>
      <c r="J112" s="21">
        <f t="shared" si="8"/>
        <v>6.828718205738629</v>
      </c>
      <c r="K112" s="46">
        <f t="shared" si="11"/>
        <v>8.314711057038003E-07</v>
      </c>
      <c r="L112" s="22">
        <f t="shared" si="12"/>
        <v>0</v>
      </c>
    </row>
    <row r="113" spans="1:12" ht="16.5" customHeight="1" thickBot="1">
      <c r="A113" s="33" t="s">
        <v>7</v>
      </c>
      <c r="B113" s="34" t="s">
        <v>259</v>
      </c>
      <c r="C113" s="82"/>
      <c r="D113" s="123">
        <f>SUM(D68:D112)</f>
        <v>635760.764</v>
      </c>
      <c r="E113" s="176">
        <f>SUM(E68:E112)</f>
        <v>647764.117</v>
      </c>
      <c r="F113" s="35">
        <f t="shared" si="9"/>
        <v>98.14695617046661</v>
      </c>
      <c r="G113" s="70">
        <f t="shared" si="10"/>
        <v>5.730619659919696</v>
      </c>
      <c r="H113" s="121">
        <f>SUM(H68:H112)</f>
        <v>3527588.4240000006</v>
      </c>
      <c r="I113" s="166">
        <f>SUM(I68:I112)</f>
        <v>3873825.4089999977</v>
      </c>
      <c r="J113" s="35">
        <f t="shared" si="8"/>
        <v>91.06214275440524</v>
      </c>
      <c r="K113" s="38">
        <f t="shared" si="11"/>
        <v>5.381812563983865</v>
      </c>
      <c r="L113" s="36">
        <f t="shared" si="12"/>
        <v>18.022532324763063</v>
      </c>
    </row>
    <row r="114" spans="1:12" ht="13.5">
      <c r="A114" s="9" t="s">
        <v>8</v>
      </c>
      <c r="B114" s="92">
        <v>201</v>
      </c>
      <c r="C114" s="93" t="s">
        <v>111</v>
      </c>
      <c r="D114" s="152">
        <v>1379.147</v>
      </c>
      <c r="E114" s="174">
        <v>674.684</v>
      </c>
      <c r="F114" s="75">
        <f t="shared" si="9"/>
        <v>204.41377000195646</v>
      </c>
      <c r="G114" s="99">
        <f t="shared" si="10"/>
        <v>0.01243135367837715</v>
      </c>
      <c r="H114" s="185">
        <v>2902.942</v>
      </c>
      <c r="I114" s="130">
        <v>5765.888</v>
      </c>
      <c r="J114" s="39">
        <f t="shared" si="8"/>
        <v>50.346832959641254</v>
      </c>
      <c r="K114" s="42">
        <f t="shared" si="11"/>
        <v>0.004428830081713764</v>
      </c>
      <c r="L114" s="40">
        <f t="shared" si="12"/>
        <v>47.508596451462</v>
      </c>
    </row>
    <row r="115" spans="1:12" ht="13.5">
      <c r="A115" s="9"/>
      <c r="B115" s="90">
        <v>202</v>
      </c>
      <c r="C115" s="93" t="s">
        <v>112</v>
      </c>
      <c r="D115" s="152">
        <v>36847.573</v>
      </c>
      <c r="E115" s="174">
        <v>36540.039</v>
      </c>
      <c r="F115" s="77">
        <f t="shared" si="9"/>
        <v>100.84163566437354</v>
      </c>
      <c r="G115" s="98">
        <f t="shared" si="10"/>
        <v>0.33213661208908163</v>
      </c>
      <c r="H115" s="125">
        <v>111370.671</v>
      </c>
      <c r="I115" s="161">
        <v>96732.061</v>
      </c>
      <c r="J115" s="21">
        <f t="shared" si="8"/>
        <v>115.1331521820878</v>
      </c>
      <c r="K115" s="24">
        <f t="shared" si="11"/>
        <v>0.16991099992540212</v>
      </c>
      <c r="L115" s="22">
        <f t="shared" si="12"/>
        <v>33.08552661948135</v>
      </c>
    </row>
    <row r="116" spans="1:12" ht="13.5">
      <c r="A116" s="9"/>
      <c r="B116" s="90">
        <v>203</v>
      </c>
      <c r="C116" s="93" t="s">
        <v>113</v>
      </c>
      <c r="D116" s="152">
        <v>25352.287</v>
      </c>
      <c r="E116" s="174">
        <v>24406.582</v>
      </c>
      <c r="F116" s="77">
        <f t="shared" si="9"/>
        <v>103.87479492212388</v>
      </c>
      <c r="G116" s="98">
        <f t="shared" si="10"/>
        <v>0.2285204160634967</v>
      </c>
      <c r="H116" s="125">
        <v>153638.014</v>
      </c>
      <c r="I116" s="161">
        <v>160772.285</v>
      </c>
      <c r="J116" s="21">
        <f t="shared" si="8"/>
        <v>95.56249946935816</v>
      </c>
      <c r="K116" s="24">
        <f t="shared" si="11"/>
        <v>0.23439554014443292</v>
      </c>
      <c r="L116" s="22">
        <f t="shared" si="12"/>
        <v>16.50131132260015</v>
      </c>
    </row>
    <row r="117" spans="1:12" ht="13.5">
      <c r="A117" s="9"/>
      <c r="B117" s="90">
        <v>204</v>
      </c>
      <c r="C117" s="93" t="s">
        <v>114</v>
      </c>
      <c r="D117" s="152">
        <v>7589.828</v>
      </c>
      <c r="E117" s="174">
        <v>5270.605</v>
      </c>
      <c r="F117" s="77">
        <f t="shared" si="9"/>
        <v>144.00297499053715</v>
      </c>
      <c r="G117" s="98">
        <f t="shared" si="10"/>
        <v>0.06841318309509423</v>
      </c>
      <c r="H117" s="125">
        <v>39585.276</v>
      </c>
      <c r="I117" s="161">
        <v>36462.128</v>
      </c>
      <c r="J117" s="21">
        <f t="shared" si="8"/>
        <v>108.56545728762732</v>
      </c>
      <c r="K117" s="24">
        <f t="shared" si="11"/>
        <v>0.06039268478038551</v>
      </c>
      <c r="L117" s="22">
        <f t="shared" si="12"/>
        <v>19.17336132758049</v>
      </c>
    </row>
    <row r="118" spans="1:12" ht="13.5">
      <c r="A118" s="9"/>
      <c r="B118" s="90">
        <v>205</v>
      </c>
      <c r="C118" s="93" t="s">
        <v>115</v>
      </c>
      <c r="D118" s="152">
        <v>216162.554</v>
      </c>
      <c r="E118" s="174">
        <v>225612.999</v>
      </c>
      <c r="F118" s="77">
        <f t="shared" si="9"/>
        <v>95.81121431748709</v>
      </c>
      <c r="G118" s="98">
        <f t="shared" si="10"/>
        <v>1.9484457862688314</v>
      </c>
      <c r="H118" s="125">
        <v>1304442.1</v>
      </c>
      <c r="I118" s="161">
        <v>1241017.87</v>
      </c>
      <c r="J118" s="21">
        <f t="shared" si="8"/>
        <v>105.1106621051315</v>
      </c>
      <c r="K118" s="24">
        <f t="shared" si="11"/>
        <v>1.9901025967221784</v>
      </c>
      <c r="L118" s="22">
        <f t="shared" si="12"/>
        <v>16.571264757554204</v>
      </c>
    </row>
    <row r="119" spans="1:12" ht="13.5">
      <c r="A119" s="9"/>
      <c r="B119" s="90">
        <v>206</v>
      </c>
      <c r="C119" s="93" t="s">
        <v>116</v>
      </c>
      <c r="D119" s="152">
        <v>10939.622</v>
      </c>
      <c r="E119" s="174">
        <v>8888.665</v>
      </c>
      <c r="F119" s="77">
        <f t="shared" si="9"/>
        <v>123.07384742253194</v>
      </c>
      <c r="G119" s="98">
        <f t="shared" si="10"/>
        <v>0.09860755248697609</v>
      </c>
      <c r="H119" s="125">
        <v>71135.956</v>
      </c>
      <c r="I119" s="161">
        <v>78369.282</v>
      </c>
      <c r="J119" s="21">
        <f t="shared" si="8"/>
        <v>90.77020253930615</v>
      </c>
      <c r="K119" s="24">
        <f t="shared" si="11"/>
        <v>0.10852750823966402</v>
      </c>
      <c r="L119" s="22">
        <f t="shared" si="12"/>
        <v>15.378470488257722</v>
      </c>
    </row>
    <row r="120" spans="1:12" ht="13.5">
      <c r="A120" s="9"/>
      <c r="B120" s="90">
        <v>207</v>
      </c>
      <c r="C120" s="93" t="s">
        <v>117</v>
      </c>
      <c r="D120" s="152">
        <v>256112.513</v>
      </c>
      <c r="E120" s="174">
        <v>241043.945</v>
      </c>
      <c r="F120" s="77">
        <f t="shared" si="9"/>
        <v>106.25137793857465</v>
      </c>
      <c r="G120" s="98">
        <f t="shared" si="10"/>
        <v>2.3085466817974925</v>
      </c>
      <c r="H120" s="125">
        <v>1428942.415</v>
      </c>
      <c r="I120" s="161">
        <v>1430544.723</v>
      </c>
      <c r="J120" s="21">
        <f t="shared" si="8"/>
        <v>99.88799315573722</v>
      </c>
      <c r="K120" s="24">
        <f t="shared" si="11"/>
        <v>2.1800446418112083</v>
      </c>
      <c r="L120" s="22">
        <f t="shared" si="12"/>
        <v>17.923221419667914</v>
      </c>
    </row>
    <row r="121" spans="1:12" ht="13.5">
      <c r="A121" s="9"/>
      <c r="B121" s="90">
        <v>208</v>
      </c>
      <c r="C121" s="93" t="s">
        <v>118</v>
      </c>
      <c r="D121" s="152">
        <v>143248.642</v>
      </c>
      <c r="E121" s="174">
        <v>185102.405</v>
      </c>
      <c r="F121" s="77">
        <f t="shared" si="9"/>
        <v>77.38886050670168</v>
      </c>
      <c r="G121" s="98">
        <f t="shared" si="10"/>
        <v>1.291214448241726</v>
      </c>
      <c r="H121" s="125">
        <v>541974.828</v>
      </c>
      <c r="I121" s="161">
        <v>585961.538</v>
      </c>
      <c r="J121" s="21">
        <f t="shared" si="8"/>
        <v>92.4932427902802</v>
      </c>
      <c r="K121" s="24">
        <f t="shared" si="11"/>
        <v>0.8268557972491504</v>
      </c>
      <c r="L121" s="22">
        <f t="shared" si="12"/>
        <v>26.430866268940445</v>
      </c>
    </row>
    <row r="122" spans="1:12" ht="13.5">
      <c r="A122" s="9"/>
      <c r="B122" s="90">
        <v>209</v>
      </c>
      <c r="C122" s="93" t="s">
        <v>119</v>
      </c>
      <c r="D122" s="152">
        <v>122.598</v>
      </c>
      <c r="E122" s="174">
        <v>59.683</v>
      </c>
      <c r="F122" s="77">
        <f t="shared" si="9"/>
        <v>205.41527738216914</v>
      </c>
      <c r="G122" s="98">
        <f t="shared" si="10"/>
        <v>0.0011050737145943705</v>
      </c>
      <c r="H122" s="125">
        <v>17251.026</v>
      </c>
      <c r="I122" s="161">
        <v>17145.05</v>
      </c>
      <c r="J122" s="21">
        <f t="shared" si="8"/>
        <v>100.61811426621678</v>
      </c>
      <c r="K122" s="24">
        <f t="shared" si="11"/>
        <v>0.026318770023385334</v>
      </c>
      <c r="L122" s="22">
        <f t="shared" si="12"/>
        <v>0.7106707740165714</v>
      </c>
    </row>
    <row r="123" spans="1:12" ht="13.5">
      <c r="A123" s="9"/>
      <c r="B123" s="90">
        <v>210</v>
      </c>
      <c r="C123" s="93" t="s">
        <v>120</v>
      </c>
      <c r="D123" s="152">
        <v>128479.905</v>
      </c>
      <c r="E123" s="174">
        <v>124314.781</v>
      </c>
      <c r="F123" s="77">
        <f t="shared" si="9"/>
        <v>103.35046562162225</v>
      </c>
      <c r="G123" s="98">
        <f t="shared" si="10"/>
        <v>1.1580920232718463</v>
      </c>
      <c r="H123" s="125">
        <v>637657.985</v>
      </c>
      <c r="I123" s="161">
        <v>584516.753</v>
      </c>
      <c r="J123" s="21">
        <f t="shared" si="8"/>
        <v>109.09148142072156</v>
      </c>
      <c r="K123" s="24">
        <f t="shared" si="11"/>
        <v>0.972833375869371</v>
      </c>
      <c r="L123" s="22">
        <f t="shared" si="12"/>
        <v>20.148717341005305</v>
      </c>
    </row>
    <row r="124" spans="1:12" ht="13.5">
      <c r="A124" s="9"/>
      <c r="B124" s="90">
        <v>211</v>
      </c>
      <c r="C124" s="93" t="s">
        <v>121</v>
      </c>
      <c r="D124" s="152">
        <v>9.31</v>
      </c>
      <c r="E124" s="174">
        <v>6.572</v>
      </c>
      <c r="F124" s="77">
        <f t="shared" si="9"/>
        <v>141.661594643944</v>
      </c>
      <c r="G124" s="98">
        <f t="shared" si="10"/>
        <v>8.391846753514404E-05</v>
      </c>
      <c r="H124" s="125">
        <v>109.232</v>
      </c>
      <c r="I124" s="161">
        <v>53.146</v>
      </c>
      <c r="J124" s="21">
        <f t="shared" si="8"/>
        <v>205.53193090731193</v>
      </c>
      <c r="K124" s="24">
        <f t="shared" si="11"/>
        <v>0.00016664816847383027</v>
      </c>
      <c r="L124" s="22">
        <f t="shared" si="12"/>
        <v>8.523143401201114</v>
      </c>
    </row>
    <row r="125" spans="1:12" ht="13.5">
      <c r="A125" s="9"/>
      <c r="B125" s="90">
        <v>212</v>
      </c>
      <c r="C125" s="93" t="s">
        <v>122</v>
      </c>
      <c r="D125" s="154"/>
      <c r="E125" s="178"/>
      <c r="F125" s="101"/>
      <c r="G125" s="98">
        <f t="shared" si="10"/>
        <v>0</v>
      </c>
      <c r="H125" s="125">
        <v>23.921</v>
      </c>
      <c r="I125" s="161">
        <v>40.174</v>
      </c>
      <c r="J125" s="21">
        <f t="shared" si="8"/>
        <v>59.54348583661074</v>
      </c>
      <c r="K125" s="24">
        <f t="shared" si="11"/>
        <v>3.6494716182643314E-05</v>
      </c>
      <c r="L125" s="22">
        <f>D125/H125*100</f>
        <v>0</v>
      </c>
    </row>
    <row r="126" spans="1:12" ht="13.5">
      <c r="A126" s="9"/>
      <c r="B126" s="90">
        <v>213</v>
      </c>
      <c r="C126" s="93" t="s">
        <v>123</v>
      </c>
      <c r="D126" s="152">
        <v>369651.844</v>
      </c>
      <c r="E126" s="174">
        <v>319694.756</v>
      </c>
      <c r="F126" s="77">
        <f t="shared" si="9"/>
        <v>115.62649591912606</v>
      </c>
      <c r="G126" s="98">
        <f t="shared" si="10"/>
        <v>3.331967375942011</v>
      </c>
      <c r="H126" s="125">
        <v>1871402.737</v>
      </c>
      <c r="I126" s="161">
        <v>1776553.401</v>
      </c>
      <c r="J126" s="21">
        <f t="shared" si="8"/>
        <v>105.33895215007949</v>
      </c>
      <c r="K126" s="24">
        <f t="shared" si="11"/>
        <v>2.855077620092675</v>
      </c>
      <c r="L126" s="22">
        <f t="shared" si="12"/>
        <v>19.752661289390858</v>
      </c>
    </row>
    <row r="127" spans="1:12" ht="13.5">
      <c r="A127" s="9"/>
      <c r="B127" s="90">
        <v>215</v>
      </c>
      <c r="C127" s="93" t="s">
        <v>124</v>
      </c>
      <c r="D127" s="152">
        <v>28536.542</v>
      </c>
      <c r="E127" s="174">
        <v>28714.598</v>
      </c>
      <c r="F127" s="77">
        <f t="shared" si="9"/>
        <v>99.37991122146303</v>
      </c>
      <c r="G127" s="98">
        <f t="shared" si="10"/>
        <v>0.2572226502032518</v>
      </c>
      <c r="H127" s="125">
        <v>734944.834</v>
      </c>
      <c r="I127" s="161">
        <v>681427.497</v>
      </c>
      <c r="J127" s="21">
        <f t="shared" si="8"/>
        <v>107.85370963684491</v>
      </c>
      <c r="K127" s="24">
        <f t="shared" si="11"/>
        <v>1.1212576032243595</v>
      </c>
      <c r="L127" s="22">
        <f t="shared" si="12"/>
        <v>3.8828141487419447</v>
      </c>
    </row>
    <row r="128" spans="1:12" ht="13.5">
      <c r="A128" s="9"/>
      <c r="B128" s="90">
        <v>217</v>
      </c>
      <c r="C128" s="93" t="s">
        <v>125</v>
      </c>
      <c r="D128" s="152">
        <v>7158.521</v>
      </c>
      <c r="E128" s="174">
        <v>9441.764</v>
      </c>
      <c r="F128" s="77">
        <f t="shared" si="9"/>
        <v>75.81762263915938</v>
      </c>
      <c r="G128" s="98">
        <f t="shared" si="10"/>
        <v>0.06452546854330254</v>
      </c>
      <c r="H128" s="125">
        <v>36624.099</v>
      </c>
      <c r="I128" s="161">
        <v>42149.342</v>
      </c>
      <c r="J128" s="21">
        <f t="shared" si="8"/>
        <v>86.8912710428552</v>
      </c>
      <c r="K128" s="24">
        <f t="shared" si="11"/>
        <v>0.05587500934116596</v>
      </c>
      <c r="L128" s="22">
        <f t="shared" si="12"/>
        <v>19.54593067258801</v>
      </c>
    </row>
    <row r="129" spans="1:12" ht="13.5">
      <c r="A129" s="9"/>
      <c r="B129" s="90">
        <v>218</v>
      </c>
      <c r="C129" s="93" t="s">
        <v>126</v>
      </c>
      <c r="D129" s="152">
        <v>58473.239</v>
      </c>
      <c r="E129" s="174">
        <v>69301.33</v>
      </c>
      <c r="F129" s="77">
        <f t="shared" si="9"/>
        <v>84.37534892908982</v>
      </c>
      <c r="G129" s="98">
        <f t="shared" si="10"/>
        <v>0.5270660159716669</v>
      </c>
      <c r="H129" s="125">
        <v>250059.05</v>
      </c>
      <c r="I129" s="161">
        <v>279147.814</v>
      </c>
      <c r="J129" s="21">
        <f t="shared" si="8"/>
        <v>89.57944051820516</v>
      </c>
      <c r="K129" s="24">
        <f t="shared" si="11"/>
        <v>0.3814988528343887</v>
      </c>
      <c r="L129" s="22">
        <f t="shared" si="12"/>
        <v>23.38377235297023</v>
      </c>
    </row>
    <row r="130" spans="1:12" ht="13.5">
      <c r="A130" s="9"/>
      <c r="B130" s="90">
        <v>219</v>
      </c>
      <c r="C130" s="93" t="s">
        <v>127</v>
      </c>
      <c r="D130" s="152">
        <v>5085.973</v>
      </c>
      <c r="E130" s="174">
        <v>7219.008</v>
      </c>
      <c r="F130" s="77">
        <f t="shared" si="9"/>
        <v>70.45251923810031</v>
      </c>
      <c r="G130" s="98">
        <f t="shared" si="10"/>
        <v>0.04584393771053911</v>
      </c>
      <c r="H130" s="125">
        <v>5212.206</v>
      </c>
      <c r="I130" s="161">
        <v>7310.401</v>
      </c>
      <c r="J130" s="21">
        <f t="shared" si="8"/>
        <v>71.29849648466616</v>
      </c>
      <c r="K130" s="24">
        <f t="shared" si="11"/>
        <v>0.007951924194451343</v>
      </c>
      <c r="L130" s="22">
        <f t="shared" si="12"/>
        <v>97.57812718837283</v>
      </c>
    </row>
    <row r="131" spans="1:12" ht="13.5">
      <c r="A131" s="9"/>
      <c r="B131" s="90">
        <v>220</v>
      </c>
      <c r="C131" s="93" t="s">
        <v>128</v>
      </c>
      <c r="D131" s="152">
        <v>97935.503</v>
      </c>
      <c r="E131" s="174">
        <v>96786.741</v>
      </c>
      <c r="F131" s="77">
        <f t="shared" si="9"/>
        <v>101.18690017675046</v>
      </c>
      <c r="G131" s="98">
        <f t="shared" si="10"/>
        <v>0.8827709268575189</v>
      </c>
      <c r="H131" s="125">
        <v>424705.281</v>
      </c>
      <c r="I131" s="161">
        <v>489660.324</v>
      </c>
      <c r="J131" s="21">
        <f t="shared" si="8"/>
        <v>86.7346730342808</v>
      </c>
      <c r="K131" s="24">
        <f t="shared" si="11"/>
        <v>0.6479452653051618</v>
      </c>
      <c r="L131" s="22">
        <f t="shared" si="12"/>
        <v>23.059638620316566</v>
      </c>
    </row>
    <row r="132" spans="1:12" ht="13.5">
      <c r="A132" s="9"/>
      <c r="B132" s="90">
        <v>221</v>
      </c>
      <c r="C132" s="93" t="s">
        <v>129</v>
      </c>
      <c r="D132" s="152">
        <v>109.939</v>
      </c>
      <c r="E132" s="174">
        <v>159.023</v>
      </c>
      <c r="F132" s="77">
        <f t="shared" si="9"/>
        <v>69.13402463794546</v>
      </c>
      <c r="G132" s="98">
        <f t="shared" si="10"/>
        <v>0.0009909680346236519</v>
      </c>
      <c r="H132" s="125">
        <v>34870.601</v>
      </c>
      <c r="I132" s="161">
        <v>14793.771</v>
      </c>
      <c r="J132" s="21">
        <f t="shared" si="8"/>
        <v>235.71137474008486</v>
      </c>
      <c r="K132" s="24">
        <f t="shared" si="11"/>
        <v>0.053199811321148704</v>
      </c>
      <c r="L132" s="22">
        <f t="shared" si="12"/>
        <v>0.3152770438341455</v>
      </c>
    </row>
    <row r="133" spans="1:12" ht="13.5">
      <c r="A133" s="9"/>
      <c r="B133" s="90">
        <v>222</v>
      </c>
      <c r="C133" s="93" t="s">
        <v>130</v>
      </c>
      <c r="D133" s="152">
        <v>25392.768</v>
      </c>
      <c r="E133" s="174">
        <v>17455.646</v>
      </c>
      <c r="F133" s="77">
        <f t="shared" si="9"/>
        <v>145.47022779907428</v>
      </c>
      <c r="G133" s="98">
        <f t="shared" si="10"/>
        <v>0.22888530365579424</v>
      </c>
      <c r="H133" s="125">
        <v>87656.559</v>
      </c>
      <c r="I133" s="161">
        <v>87128.2</v>
      </c>
      <c r="J133" s="21">
        <f t="shared" si="8"/>
        <v>100.60641560367367</v>
      </c>
      <c r="K133" s="24">
        <f t="shared" si="11"/>
        <v>0.1337319193282943</v>
      </c>
      <c r="L133" s="22">
        <f t="shared" si="12"/>
        <v>28.968474566746345</v>
      </c>
    </row>
    <row r="134" spans="1:12" ht="13.5">
      <c r="A134" s="9"/>
      <c r="B134" s="90">
        <v>225</v>
      </c>
      <c r="C134" s="93" t="s">
        <v>131</v>
      </c>
      <c r="D134" s="152">
        <v>21118.833</v>
      </c>
      <c r="E134" s="174">
        <v>20071.85</v>
      </c>
      <c r="F134" s="77">
        <f t="shared" si="9"/>
        <v>105.21617588812194</v>
      </c>
      <c r="G134" s="98">
        <f t="shared" si="10"/>
        <v>0.1903609131568881</v>
      </c>
      <c r="H134" s="125">
        <v>93064.161</v>
      </c>
      <c r="I134" s="161">
        <v>84744.699</v>
      </c>
      <c r="J134" s="21">
        <f t="shared" si="8"/>
        <v>109.81708838212995</v>
      </c>
      <c r="K134" s="24">
        <f t="shared" si="11"/>
        <v>0.14198194651021373</v>
      </c>
      <c r="L134" s="22">
        <f t="shared" si="12"/>
        <v>22.692766767649687</v>
      </c>
    </row>
    <row r="135" spans="1:12" ht="13.5">
      <c r="A135" s="9"/>
      <c r="B135" s="90">
        <v>228</v>
      </c>
      <c r="C135" s="147" t="s">
        <v>299</v>
      </c>
      <c r="D135" s="152">
        <v>131.977</v>
      </c>
      <c r="E135" s="174">
        <v>133.661</v>
      </c>
      <c r="F135" s="77">
        <f t="shared" si="9"/>
        <v>98.74009621355519</v>
      </c>
      <c r="G135" s="98">
        <f t="shared" si="10"/>
        <v>0.0011896141342519556</v>
      </c>
      <c r="H135" s="186">
        <v>1788.272</v>
      </c>
      <c r="I135" s="133">
        <v>1073.204</v>
      </c>
      <c r="J135" s="21">
        <f t="shared" si="8"/>
        <v>166.62927085623983</v>
      </c>
      <c r="K135" s="24">
        <f t="shared" si="11"/>
        <v>0.0027282504534663233</v>
      </c>
      <c r="L135" s="22">
        <f t="shared" si="12"/>
        <v>7.380141276047492</v>
      </c>
    </row>
    <row r="136" spans="1:12" ht="13.5">
      <c r="A136" s="9"/>
      <c r="B136" s="90">
        <v>230</v>
      </c>
      <c r="C136" s="93" t="s">
        <v>132</v>
      </c>
      <c r="D136" s="152">
        <v>4525.437</v>
      </c>
      <c r="E136" s="174">
        <v>6534.022</v>
      </c>
      <c r="F136" s="77">
        <f t="shared" si="9"/>
        <v>69.25959233072678</v>
      </c>
      <c r="G136" s="98">
        <f t="shared" si="10"/>
        <v>0.04079137894380662</v>
      </c>
      <c r="H136" s="128">
        <v>23350.161</v>
      </c>
      <c r="I136" s="159">
        <v>48055.824</v>
      </c>
      <c r="J136" s="21">
        <f aca="true" t="shared" si="13" ref="J136:J199">H136/I136*100</f>
        <v>48.5896589766102</v>
      </c>
      <c r="K136" s="24">
        <f t="shared" si="11"/>
        <v>0.03562382419271881</v>
      </c>
      <c r="L136" s="22">
        <f t="shared" si="12"/>
        <v>19.380752877892363</v>
      </c>
    </row>
    <row r="137" spans="1:12" ht="13.5">
      <c r="A137" s="9"/>
      <c r="B137" s="90">
        <v>233</v>
      </c>
      <c r="C137" s="93" t="s">
        <v>133</v>
      </c>
      <c r="D137" s="152">
        <v>1307.492</v>
      </c>
      <c r="E137" s="174">
        <v>1400.086</v>
      </c>
      <c r="F137" s="77">
        <f aca="true" t="shared" si="14" ref="F137:F200">D137/E137*100</f>
        <v>93.38654911198311</v>
      </c>
      <c r="G137" s="98">
        <f aca="true" t="shared" si="15" ref="G137:G200">D137/$D$8*100</f>
        <v>0.011785469919920574</v>
      </c>
      <c r="H137" s="125">
        <v>22006.852</v>
      </c>
      <c r="I137" s="161">
        <v>17831.133</v>
      </c>
      <c r="J137" s="21">
        <f t="shared" si="13"/>
        <v>123.41813613302082</v>
      </c>
      <c r="K137" s="24">
        <f aca="true" t="shared" si="16" ref="K137:K200">H137/$H$8*100</f>
        <v>0.03357442489082548</v>
      </c>
      <c r="L137" s="22">
        <f aca="true" t="shared" si="17" ref="L137:L200">D137/H137*100</f>
        <v>5.941295011208327</v>
      </c>
    </row>
    <row r="138" spans="1:12" ht="13.5">
      <c r="A138" s="9"/>
      <c r="B138" s="90">
        <v>234</v>
      </c>
      <c r="C138" s="93" t="s">
        <v>134</v>
      </c>
      <c r="D138" s="152">
        <v>63828.758</v>
      </c>
      <c r="E138" s="174">
        <v>64773.654</v>
      </c>
      <c r="F138" s="77">
        <f t="shared" si="14"/>
        <v>98.54123406408414</v>
      </c>
      <c r="G138" s="98">
        <f t="shared" si="15"/>
        <v>0.5753395871140242</v>
      </c>
      <c r="H138" s="125">
        <v>244507.482</v>
      </c>
      <c r="I138" s="161">
        <v>223816.141</v>
      </c>
      <c r="J138" s="21">
        <f t="shared" si="13"/>
        <v>109.24479392216845</v>
      </c>
      <c r="K138" s="24">
        <f t="shared" si="16"/>
        <v>0.37302918607594865</v>
      </c>
      <c r="L138" s="22">
        <f t="shared" si="17"/>
        <v>26.10503264681283</v>
      </c>
    </row>
    <row r="139" spans="1:12" ht="13.5">
      <c r="A139" s="9"/>
      <c r="B139" s="90">
        <v>241</v>
      </c>
      <c r="C139" s="93" t="s">
        <v>135</v>
      </c>
      <c r="D139" s="152">
        <v>523.296</v>
      </c>
      <c r="E139" s="174">
        <v>180.514</v>
      </c>
      <c r="F139" s="77">
        <f t="shared" si="14"/>
        <v>289.89219672712363</v>
      </c>
      <c r="G139" s="98">
        <f t="shared" si="15"/>
        <v>0.0047168848965919155</v>
      </c>
      <c r="H139" s="125">
        <v>3240.212</v>
      </c>
      <c r="I139" s="161">
        <v>3263.952</v>
      </c>
      <c r="J139" s="21">
        <f t="shared" si="13"/>
        <v>99.2726608724638</v>
      </c>
      <c r="K139" s="24">
        <f t="shared" si="16"/>
        <v>0.0049433810171646275</v>
      </c>
      <c r="L139" s="22">
        <f t="shared" si="17"/>
        <v>16.150054379157908</v>
      </c>
    </row>
    <row r="140" spans="1:12" ht="13.5">
      <c r="A140" s="9"/>
      <c r="B140" s="90">
        <v>242</v>
      </c>
      <c r="C140" s="93" t="s">
        <v>136</v>
      </c>
      <c r="D140" s="152">
        <v>2441.409</v>
      </c>
      <c r="E140" s="174">
        <v>3492.644</v>
      </c>
      <c r="F140" s="77">
        <f t="shared" si="14"/>
        <v>69.90145574527493</v>
      </c>
      <c r="G140" s="98">
        <f t="shared" si="15"/>
        <v>0.022006369699947206</v>
      </c>
      <c r="H140" s="125">
        <v>6648.726</v>
      </c>
      <c r="I140" s="161">
        <v>8946.529</v>
      </c>
      <c r="J140" s="21">
        <f t="shared" si="13"/>
        <v>74.3162627651461</v>
      </c>
      <c r="K140" s="24">
        <f t="shared" si="16"/>
        <v>0.010143529465580925</v>
      </c>
      <c r="L140" s="22">
        <f t="shared" si="17"/>
        <v>36.71995206299673</v>
      </c>
    </row>
    <row r="141" spans="1:12" ht="13.5">
      <c r="A141" s="9"/>
      <c r="B141" s="90">
        <v>243</v>
      </c>
      <c r="C141" s="93" t="s">
        <v>137</v>
      </c>
      <c r="D141" s="154">
        <v>0</v>
      </c>
      <c r="E141" s="178">
        <v>0.358</v>
      </c>
      <c r="F141" s="137">
        <v>0</v>
      </c>
      <c r="G141" s="98">
        <f t="shared" si="15"/>
        <v>0</v>
      </c>
      <c r="H141" s="125">
        <v>37.087</v>
      </c>
      <c r="I141" s="161">
        <v>71.055</v>
      </c>
      <c r="J141" s="21">
        <f t="shared" si="13"/>
        <v>52.1947786925621</v>
      </c>
      <c r="K141" s="24">
        <f t="shared" si="16"/>
        <v>5.6581227334379524E-05</v>
      </c>
      <c r="L141" s="22">
        <f t="shared" si="17"/>
        <v>0</v>
      </c>
    </row>
    <row r="142" spans="1:12" ht="13.5">
      <c r="A142" s="9"/>
      <c r="B142" s="90">
        <v>244</v>
      </c>
      <c r="C142" s="93" t="s">
        <v>138</v>
      </c>
      <c r="D142" s="152">
        <v>75.681</v>
      </c>
      <c r="E142" s="174">
        <v>149.043</v>
      </c>
      <c r="F142" s="77">
        <f t="shared" si="14"/>
        <v>50.77796340653368</v>
      </c>
      <c r="G142" s="98">
        <f t="shared" si="15"/>
        <v>0.0006821733127311746</v>
      </c>
      <c r="H142" s="125">
        <v>524.156</v>
      </c>
      <c r="I142" s="161">
        <v>619.561</v>
      </c>
      <c r="J142" s="21">
        <f t="shared" si="13"/>
        <v>84.60119342566752</v>
      </c>
      <c r="K142" s="24">
        <f t="shared" si="16"/>
        <v>0.0007996707685895064</v>
      </c>
      <c r="L142" s="22">
        <f t="shared" si="17"/>
        <v>14.438640404764994</v>
      </c>
    </row>
    <row r="143" spans="1:12" ht="13.5">
      <c r="A143" s="9"/>
      <c r="B143" s="90">
        <v>247</v>
      </c>
      <c r="C143" s="93" t="s">
        <v>260</v>
      </c>
      <c r="D143" s="152">
        <v>353.173</v>
      </c>
      <c r="E143" s="174">
        <v>244.636</v>
      </c>
      <c r="F143" s="77">
        <f t="shared" si="14"/>
        <v>144.36673261498717</v>
      </c>
      <c r="G143" s="98">
        <f t="shared" si="15"/>
        <v>0.003183430390417768</v>
      </c>
      <c r="H143" s="125">
        <v>533.08</v>
      </c>
      <c r="I143" s="161">
        <v>281.616</v>
      </c>
      <c r="J143" s="21">
        <f t="shared" si="13"/>
        <v>189.2932219760241</v>
      </c>
      <c r="K143" s="24">
        <f t="shared" si="16"/>
        <v>0.0008132855358322603</v>
      </c>
      <c r="L143" s="22">
        <f t="shared" si="17"/>
        <v>66.25140691828618</v>
      </c>
    </row>
    <row r="144" spans="1:12" ht="13.5">
      <c r="A144" s="9"/>
      <c r="B144" s="90">
        <v>248</v>
      </c>
      <c r="C144" s="93" t="s">
        <v>295</v>
      </c>
      <c r="D144" s="148">
        <v>0</v>
      </c>
      <c r="E144" s="180">
        <v>0.269</v>
      </c>
      <c r="F144" s="77">
        <f t="shared" si="14"/>
        <v>0</v>
      </c>
      <c r="G144" s="98">
        <f t="shared" si="15"/>
        <v>0</v>
      </c>
      <c r="H144" s="184">
        <v>59.267</v>
      </c>
      <c r="I144" s="165">
        <v>59.64</v>
      </c>
      <c r="J144" s="21">
        <f t="shared" si="13"/>
        <v>99.37458081824279</v>
      </c>
      <c r="K144" s="24">
        <f t="shared" si="16"/>
        <v>9.041981288393969E-05</v>
      </c>
      <c r="L144" s="131">
        <f t="shared" si="17"/>
        <v>0</v>
      </c>
    </row>
    <row r="145" spans="1:12" ht="13.5">
      <c r="A145" s="9"/>
      <c r="B145" s="48"/>
      <c r="C145" s="104" t="s">
        <v>261</v>
      </c>
      <c r="D145" s="124">
        <f>D116+D117+D118+D119+D120+D121+D122+D123+D126+D128+D129+D131+D132+D133+D134+D136+D137+D140</f>
        <v>1376122.9340000001</v>
      </c>
      <c r="E145" s="175">
        <f>E116+E117+E118+E119+E120+E121+E122+E123+E126+E128+E129+E131+E132+E133+E134+E136+E137+E140</f>
        <v>1359037.527</v>
      </c>
      <c r="F145" s="25">
        <f t="shared" si="14"/>
        <v>101.25716962633955</v>
      </c>
      <c r="G145" s="66">
        <f t="shared" si="15"/>
        <v>12.404095355665538</v>
      </c>
      <c r="H145" s="120">
        <f>H116+H117+H118+H119+H120+H121+H122+H123+H126+H128+H129+H131+H132+H133+H134+H136+H137+H140</f>
        <v>7045015.8270000005</v>
      </c>
      <c r="I145" s="167">
        <f>I116+I117+I118+I119+I120+I121+I122+I123+I126+I128+I129+I131+I132+I133+I134+I136+I137+I140</f>
        <v>6983800.666</v>
      </c>
      <c r="J145" s="25">
        <f t="shared" si="13"/>
        <v>100.87653075921857</v>
      </c>
      <c r="K145" s="28">
        <f t="shared" si="16"/>
        <v>10.748123118121951</v>
      </c>
      <c r="L145" s="26">
        <f t="shared" si="17"/>
        <v>19.533283782358776</v>
      </c>
    </row>
    <row r="146" spans="1:12" ht="13.5">
      <c r="A146" s="9"/>
      <c r="B146" s="49"/>
      <c r="C146" s="81" t="s">
        <v>262</v>
      </c>
      <c r="D146" s="124">
        <f>D114+D115+D127</f>
        <v>66763.26199999999</v>
      </c>
      <c r="E146" s="175">
        <f>E114+E115+E127</f>
        <v>65929.321</v>
      </c>
      <c r="F146" s="29">
        <f t="shared" si="14"/>
        <v>101.26490154509553</v>
      </c>
      <c r="G146" s="68">
        <f t="shared" si="15"/>
        <v>0.6017906159707104</v>
      </c>
      <c r="H146" s="120">
        <f>H114+H115+H127</f>
        <v>849218.447</v>
      </c>
      <c r="I146" s="167">
        <f>I114+I115+I127</f>
        <v>783925.446</v>
      </c>
      <c r="J146" s="29">
        <f t="shared" si="13"/>
        <v>108.32898094240457</v>
      </c>
      <c r="K146" s="32">
        <f t="shared" si="16"/>
        <v>1.2955974332314755</v>
      </c>
      <c r="L146" s="26">
        <f t="shared" si="17"/>
        <v>7.861730069083153</v>
      </c>
    </row>
    <row r="147" spans="1:12" ht="13.5">
      <c r="A147" s="9"/>
      <c r="B147" s="49"/>
      <c r="C147" s="81" t="s">
        <v>281</v>
      </c>
      <c r="D147" s="124">
        <f>D148-D145-D146</f>
        <v>70008.16799999995</v>
      </c>
      <c r="E147" s="175">
        <f>E148-E145-E146</f>
        <v>72707.71500000032</v>
      </c>
      <c r="F147" s="29">
        <f t="shared" si="14"/>
        <v>96.28712441313778</v>
      </c>
      <c r="G147" s="68">
        <f t="shared" si="15"/>
        <v>0.6310395460260907</v>
      </c>
      <c r="H147" s="120">
        <f>H148-H145-H146</f>
        <v>256034.91500000062</v>
      </c>
      <c r="I147" s="167">
        <f>I148-I145-I146</f>
        <v>236588.88999999734</v>
      </c>
      <c r="J147" s="29">
        <f t="shared" si="13"/>
        <v>108.21933143183668</v>
      </c>
      <c r="K147" s="32">
        <f t="shared" si="16"/>
        <v>0.39061584197032845</v>
      </c>
      <c r="L147" s="30">
        <f t="shared" si="17"/>
        <v>27.343211374120507</v>
      </c>
    </row>
    <row r="148" spans="1:12" ht="14.25" thickBot="1">
      <c r="A148" s="33" t="s">
        <v>9</v>
      </c>
      <c r="B148" s="34" t="s">
        <v>282</v>
      </c>
      <c r="C148" s="82"/>
      <c r="D148" s="123">
        <f>SUM(D114:D144)</f>
        <v>1512894.364</v>
      </c>
      <c r="E148" s="176">
        <f>SUM(E114:E144)</f>
        <v>1497674.5630000003</v>
      </c>
      <c r="F148" s="35">
        <f t="shared" si="14"/>
        <v>101.01622885078004</v>
      </c>
      <c r="G148" s="70">
        <f t="shared" si="15"/>
        <v>13.636925517662341</v>
      </c>
      <c r="H148" s="121">
        <f>SUM(H114:H144)</f>
        <v>8150269.189000001</v>
      </c>
      <c r="I148" s="166">
        <f>SUM(I114:I144)</f>
        <v>8004315.0019999975</v>
      </c>
      <c r="J148" s="35">
        <f t="shared" si="13"/>
        <v>101.82344381703537</v>
      </c>
      <c r="K148" s="38">
        <f t="shared" si="16"/>
        <v>12.434336393323754</v>
      </c>
      <c r="L148" s="36">
        <f t="shared" si="17"/>
        <v>18.562507923564976</v>
      </c>
    </row>
    <row r="149" spans="1:12" ht="13.5">
      <c r="A149" s="9" t="s">
        <v>283</v>
      </c>
      <c r="B149" s="92">
        <v>150</v>
      </c>
      <c r="C149" s="93" t="s">
        <v>139</v>
      </c>
      <c r="D149" s="153">
        <v>408.82</v>
      </c>
      <c r="E149" s="177">
        <v>1879.737</v>
      </c>
      <c r="F149" s="75">
        <f t="shared" si="14"/>
        <v>21.748787197357927</v>
      </c>
      <c r="G149" s="99">
        <f t="shared" si="15"/>
        <v>0.003685021256468054</v>
      </c>
      <c r="H149" s="183">
        <v>6852.537</v>
      </c>
      <c r="I149" s="164">
        <v>7569.09</v>
      </c>
      <c r="J149" s="39">
        <f t="shared" si="13"/>
        <v>90.53316845221818</v>
      </c>
      <c r="K149" s="42">
        <f t="shared" si="16"/>
        <v>0.010454470672048077</v>
      </c>
      <c r="L149" s="40">
        <f t="shared" si="17"/>
        <v>5.965965597850839</v>
      </c>
    </row>
    <row r="150" spans="1:12" ht="13.5">
      <c r="A150" s="9" t="s">
        <v>284</v>
      </c>
      <c r="B150" s="90">
        <v>151</v>
      </c>
      <c r="C150" s="93" t="s">
        <v>140</v>
      </c>
      <c r="D150" s="152">
        <v>82.772</v>
      </c>
      <c r="E150" s="174">
        <v>119.387</v>
      </c>
      <c r="F150" s="77">
        <f t="shared" si="14"/>
        <v>69.33083166508916</v>
      </c>
      <c r="G150" s="98">
        <f t="shared" si="15"/>
        <v>0.0007460901605605739</v>
      </c>
      <c r="H150" s="184">
        <v>1112.53</v>
      </c>
      <c r="I150" s="165">
        <v>1301.264</v>
      </c>
      <c r="J150" s="21">
        <f t="shared" si="13"/>
        <v>85.49610225134946</v>
      </c>
      <c r="K150" s="24">
        <f t="shared" si="16"/>
        <v>0.0016973147692268787</v>
      </c>
      <c r="L150" s="22">
        <f t="shared" si="17"/>
        <v>7.439979146629755</v>
      </c>
    </row>
    <row r="151" spans="1:12" ht="13.5">
      <c r="A151" s="9"/>
      <c r="B151" s="90">
        <v>152</v>
      </c>
      <c r="C151" s="93" t="s">
        <v>141</v>
      </c>
      <c r="D151" s="152">
        <v>794.292</v>
      </c>
      <c r="E151" s="174">
        <v>286.667</v>
      </c>
      <c r="F151" s="77">
        <f t="shared" si="14"/>
        <v>277.07828246711347</v>
      </c>
      <c r="G151" s="98">
        <f t="shared" si="15"/>
        <v>0.007159588336780304</v>
      </c>
      <c r="H151" s="184">
        <v>18967.504</v>
      </c>
      <c r="I151" s="165">
        <v>6765.693</v>
      </c>
      <c r="J151" s="21">
        <f t="shared" si="13"/>
        <v>280.34828065654176</v>
      </c>
      <c r="K151" s="24">
        <f t="shared" si="16"/>
        <v>0.02893748903361698</v>
      </c>
      <c r="L151" s="22">
        <f t="shared" si="17"/>
        <v>4.1876464082991625</v>
      </c>
    </row>
    <row r="152" spans="1:12" ht="13.5">
      <c r="A152" s="9"/>
      <c r="B152" s="90">
        <v>153</v>
      </c>
      <c r="C152" s="93" t="s">
        <v>142</v>
      </c>
      <c r="D152" s="152">
        <v>14768.63</v>
      </c>
      <c r="E152" s="174">
        <v>10651.491</v>
      </c>
      <c r="F152" s="77">
        <f t="shared" si="14"/>
        <v>138.6531707157242</v>
      </c>
      <c r="G152" s="98">
        <f t="shared" si="15"/>
        <v>0.13312146049340004</v>
      </c>
      <c r="H152" s="184">
        <v>27147.047</v>
      </c>
      <c r="I152" s="165">
        <v>19299.135</v>
      </c>
      <c r="J152" s="21">
        <f t="shared" si="13"/>
        <v>140.6645790083338</v>
      </c>
      <c r="K152" s="24">
        <f t="shared" si="16"/>
        <v>0.04141648657923492</v>
      </c>
      <c r="L152" s="22">
        <f t="shared" si="17"/>
        <v>54.40234438758661</v>
      </c>
    </row>
    <row r="153" spans="1:12" ht="13.5">
      <c r="A153" s="9"/>
      <c r="B153" s="90">
        <v>154</v>
      </c>
      <c r="C153" s="93" t="s">
        <v>143</v>
      </c>
      <c r="D153" s="152">
        <v>1535.93</v>
      </c>
      <c r="E153" s="174">
        <v>793.787</v>
      </c>
      <c r="F153" s="77">
        <f t="shared" si="14"/>
        <v>193.49397256442847</v>
      </c>
      <c r="G153" s="98">
        <f t="shared" si="15"/>
        <v>0.013844564107546057</v>
      </c>
      <c r="H153" s="184">
        <v>6360.159</v>
      </c>
      <c r="I153" s="165">
        <v>3145.581</v>
      </c>
      <c r="J153" s="21">
        <f t="shared" si="13"/>
        <v>202.19345806068893</v>
      </c>
      <c r="K153" s="24">
        <f t="shared" si="16"/>
        <v>0.009703281534278855</v>
      </c>
      <c r="L153" s="22">
        <f t="shared" si="17"/>
        <v>24.149239036319692</v>
      </c>
    </row>
    <row r="154" spans="1:12" ht="13.5">
      <c r="A154" s="9"/>
      <c r="B154" s="90">
        <v>155</v>
      </c>
      <c r="C154" s="93" t="s">
        <v>144</v>
      </c>
      <c r="D154" s="152">
        <v>2.41</v>
      </c>
      <c r="E154" s="174">
        <v>18.96</v>
      </c>
      <c r="F154" s="77">
        <f t="shared" si="14"/>
        <v>12.710970464135022</v>
      </c>
      <c r="G154" s="98">
        <f t="shared" si="15"/>
        <v>2.1723255291052324E-05</v>
      </c>
      <c r="H154" s="184">
        <v>70.771</v>
      </c>
      <c r="I154" s="165">
        <v>122.602</v>
      </c>
      <c r="J154" s="21">
        <f t="shared" si="13"/>
        <v>57.72418068220747</v>
      </c>
      <c r="K154" s="24">
        <f t="shared" si="16"/>
        <v>0.00010797071857204338</v>
      </c>
      <c r="L154" s="22">
        <f t="shared" si="17"/>
        <v>3.405349648867474</v>
      </c>
    </row>
    <row r="155" spans="1:12" ht="13.5">
      <c r="A155" s="9"/>
      <c r="B155" s="90">
        <v>156</v>
      </c>
      <c r="C155" s="93" t="s">
        <v>145</v>
      </c>
      <c r="D155" s="152">
        <v>87.935</v>
      </c>
      <c r="E155" s="174">
        <v>43.807</v>
      </c>
      <c r="F155" s="77">
        <f t="shared" si="14"/>
        <v>200.73275960462936</v>
      </c>
      <c r="G155" s="98">
        <f t="shared" si="15"/>
        <v>0.0007926284041571311</v>
      </c>
      <c r="H155" s="184">
        <v>21630.429</v>
      </c>
      <c r="I155" s="165">
        <v>2179.374</v>
      </c>
      <c r="J155" s="21">
        <f t="shared" si="13"/>
        <v>992.5065179267074</v>
      </c>
      <c r="K155" s="24">
        <f t="shared" si="16"/>
        <v>0.03300014076601385</v>
      </c>
      <c r="L155" s="22">
        <f t="shared" si="17"/>
        <v>0.4065337770231002</v>
      </c>
    </row>
    <row r="156" spans="1:12" ht="13.5">
      <c r="A156" s="9"/>
      <c r="B156" s="90">
        <v>157</v>
      </c>
      <c r="C156" s="93" t="s">
        <v>146</v>
      </c>
      <c r="D156" s="152">
        <v>10210.917</v>
      </c>
      <c r="E156" s="174">
        <v>9342.279</v>
      </c>
      <c r="F156" s="77">
        <f t="shared" si="14"/>
        <v>109.29792398621363</v>
      </c>
      <c r="G156" s="98">
        <f t="shared" si="15"/>
        <v>0.09203915217707306</v>
      </c>
      <c r="H156" s="184">
        <v>15286.443</v>
      </c>
      <c r="I156" s="165">
        <v>13727.647</v>
      </c>
      <c r="J156" s="21">
        <f t="shared" si="13"/>
        <v>111.35515795241528</v>
      </c>
      <c r="K156" s="24">
        <f t="shared" si="16"/>
        <v>0.023321533327501132</v>
      </c>
      <c r="L156" s="22">
        <f t="shared" si="17"/>
        <v>66.79720717239452</v>
      </c>
    </row>
    <row r="157" spans="1:12" ht="13.5">
      <c r="A157" s="9"/>
      <c r="B157" s="90">
        <v>223</v>
      </c>
      <c r="C157" s="93" t="s">
        <v>147</v>
      </c>
      <c r="D157" s="152">
        <v>54880.943</v>
      </c>
      <c r="E157" s="174">
        <v>51699.885</v>
      </c>
      <c r="F157" s="77">
        <f t="shared" si="14"/>
        <v>106.1529305142555</v>
      </c>
      <c r="G157" s="98">
        <f t="shared" si="15"/>
        <v>0.494685782324768</v>
      </c>
      <c r="H157" s="184">
        <v>198057.194</v>
      </c>
      <c r="I157" s="165">
        <v>210715.114</v>
      </c>
      <c r="J157" s="21">
        <f t="shared" si="13"/>
        <v>93.9928751385152</v>
      </c>
      <c r="K157" s="24">
        <f t="shared" si="16"/>
        <v>0.30216299832618726</v>
      </c>
      <c r="L157" s="22">
        <f t="shared" si="17"/>
        <v>27.70964381127201</v>
      </c>
    </row>
    <row r="158" spans="1:12" ht="13.5">
      <c r="A158" s="9"/>
      <c r="B158" s="90">
        <v>224</v>
      </c>
      <c r="C158" s="93" t="s">
        <v>148</v>
      </c>
      <c r="D158" s="152">
        <v>352915.734</v>
      </c>
      <c r="E158" s="174">
        <v>277889.047</v>
      </c>
      <c r="F158" s="77">
        <f t="shared" si="14"/>
        <v>126.9987924353132</v>
      </c>
      <c r="G158" s="98">
        <f t="shared" si="15"/>
        <v>3.1811114464361467</v>
      </c>
      <c r="H158" s="184">
        <v>940650.568</v>
      </c>
      <c r="I158" s="165">
        <v>702744.989</v>
      </c>
      <c r="J158" s="21">
        <f t="shared" si="13"/>
        <v>133.8537567288153</v>
      </c>
      <c r="K158" s="24">
        <f t="shared" si="16"/>
        <v>1.4350894823043443</v>
      </c>
      <c r="L158" s="22">
        <f t="shared" si="17"/>
        <v>37.518260872405065</v>
      </c>
    </row>
    <row r="159" spans="1:12" ht="13.5">
      <c r="A159" s="9"/>
      <c r="B159" s="90">
        <v>227</v>
      </c>
      <c r="C159" s="93" t="s">
        <v>149</v>
      </c>
      <c r="D159" s="152">
        <v>27347.878</v>
      </c>
      <c r="E159" s="174">
        <v>25169.47</v>
      </c>
      <c r="F159" s="77">
        <f t="shared" si="14"/>
        <v>108.6549617453208</v>
      </c>
      <c r="G159" s="98">
        <f t="shared" si="15"/>
        <v>0.24650827197616326</v>
      </c>
      <c r="H159" s="184">
        <v>134502.947</v>
      </c>
      <c r="I159" s="165">
        <v>169835.453</v>
      </c>
      <c r="J159" s="21">
        <f t="shared" si="13"/>
        <v>79.19603629520155</v>
      </c>
      <c r="K159" s="24">
        <f t="shared" si="16"/>
        <v>0.2052024111238709</v>
      </c>
      <c r="L159" s="22">
        <f t="shared" si="17"/>
        <v>20.332549293511022</v>
      </c>
    </row>
    <row r="160" spans="1:12" ht="13.5">
      <c r="A160" s="9"/>
      <c r="B160" s="90">
        <v>229</v>
      </c>
      <c r="C160" s="93" t="s">
        <v>150</v>
      </c>
      <c r="D160" s="152">
        <v>14.621</v>
      </c>
      <c r="E160" s="174">
        <v>25.731</v>
      </c>
      <c r="F160" s="77">
        <f t="shared" si="14"/>
        <v>56.82250981306595</v>
      </c>
      <c r="G160" s="98">
        <f t="shared" si="15"/>
        <v>0.00013179075336534275</v>
      </c>
      <c r="H160" s="184">
        <v>176.491</v>
      </c>
      <c r="I160" s="165">
        <v>556.612</v>
      </c>
      <c r="J160" s="21">
        <f t="shared" si="13"/>
        <v>31.70808390764123</v>
      </c>
      <c r="K160" s="24">
        <f t="shared" si="16"/>
        <v>0.00026926085672801726</v>
      </c>
      <c r="L160" s="22">
        <f t="shared" si="17"/>
        <v>8.284275118844587</v>
      </c>
    </row>
    <row r="161" spans="1:12" ht="13.5">
      <c r="A161" s="9"/>
      <c r="B161" s="90">
        <v>231</v>
      </c>
      <c r="C161" s="93" t="s">
        <v>151</v>
      </c>
      <c r="D161" s="152">
        <v>8471.597</v>
      </c>
      <c r="E161" s="174">
        <v>7141.689</v>
      </c>
      <c r="F161" s="77">
        <f t="shared" si="14"/>
        <v>118.62175740220555</v>
      </c>
      <c r="G161" s="98">
        <f t="shared" si="15"/>
        <v>0.07636127151614647</v>
      </c>
      <c r="H161" s="184">
        <v>36574.408</v>
      </c>
      <c r="I161" s="165">
        <v>24386.327</v>
      </c>
      <c r="J161" s="21">
        <f t="shared" si="13"/>
        <v>149.9791584029854</v>
      </c>
      <c r="K161" s="24">
        <f t="shared" si="16"/>
        <v>0.055799199009581496</v>
      </c>
      <c r="L161" s="22">
        <f t="shared" si="17"/>
        <v>23.162636015872078</v>
      </c>
    </row>
    <row r="162" spans="1:12" ht="13.5">
      <c r="A162" s="9"/>
      <c r="B162" s="90">
        <v>232</v>
      </c>
      <c r="C162" s="93" t="s">
        <v>152</v>
      </c>
      <c r="D162" s="152">
        <v>524.438</v>
      </c>
      <c r="E162" s="174">
        <v>540.357</v>
      </c>
      <c r="F162" s="77">
        <f t="shared" si="14"/>
        <v>97.05398468049826</v>
      </c>
      <c r="G162" s="98">
        <f t="shared" si="15"/>
        <v>0.004727178654908256</v>
      </c>
      <c r="H162" s="184">
        <v>5307.271</v>
      </c>
      <c r="I162" s="165">
        <v>6565.106</v>
      </c>
      <c r="J162" s="21">
        <f t="shared" si="13"/>
        <v>80.84059876565588</v>
      </c>
      <c r="K162" s="24">
        <f t="shared" si="16"/>
        <v>0.008096958691082044</v>
      </c>
      <c r="L162" s="22">
        <f t="shared" si="17"/>
        <v>9.881500304016885</v>
      </c>
    </row>
    <row r="163" spans="1:12" ht="13.5">
      <c r="A163" s="9"/>
      <c r="B163" s="90">
        <v>235</v>
      </c>
      <c r="C163" s="93" t="s">
        <v>153</v>
      </c>
      <c r="D163" s="152">
        <v>6554.676</v>
      </c>
      <c r="E163" s="174">
        <v>4850.937</v>
      </c>
      <c r="F163" s="77">
        <f t="shared" si="14"/>
        <v>135.12185377794023</v>
      </c>
      <c r="G163" s="98">
        <f t="shared" si="15"/>
        <v>0.059082531161051326</v>
      </c>
      <c r="H163" s="184">
        <v>10367.294</v>
      </c>
      <c r="I163" s="165">
        <v>8120.276</v>
      </c>
      <c r="J163" s="21">
        <f t="shared" si="13"/>
        <v>127.67169490298113</v>
      </c>
      <c r="K163" s="24">
        <f t="shared" si="16"/>
        <v>0.015816707165754812</v>
      </c>
      <c r="L163" s="22">
        <f t="shared" si="17"/>
        <v>63.224559851394204</v>
      </c>
    </row>
    <row r="164" spans="1:12" ht="13.5">
      <c r="A164" s="9"/>
      <c r="B164" s="90">
        <v>236</v>
      </c>
      <c r="C164" s="93" t="s">
        <v>154</v>
      </c>
      <c r="D164" s="152">
        <v>942.832</v>
      </c>
      <c r="E164" s="174">
        <v>669.106</v>
      </c>
      <c r="F164" s="77">
        <f t="shared" si="14"/>
        <v>140.90921318894166</v>
      </c>
      <c r="G164" s="98">
        <f t="shared" si="15"/>
        <v>0.008498498021814706</v>
      </c>
      <c r="H164" s="184">
        <v>4050.407</v>
      </c>
      <c r="I164" s="165">
        <v>3457.787</v>
      </c>
      <c r="J164" s="21">
        <f t="shared" si="13"/>
        <v>117.13870750280455</v>
      </c>
      <c r="K164" s="24">
        <f t="shared" si="16"/>
        <v>0.006179442911633784</v>
      </c>
      <c r="L164" s="22">
        <f t="shared" si="17"/>
        <v>23.277463227769456</v>
      </c>
    </row>
    <row r="165" spans="1:12" ht="13.5">
      <c r="A165" s="9"/>
      <c r="B165" s="90">
        <v>237</v>
      </c>
      <c r="C165" s="93" t="s">
        <v>155</v>
      </c>
      <c r="D165" s="152">
        <v>790.679</v>
      </c>
      <c r="E165" s="174">
        <v>775.29</v>
      </c>
      <c r="F165" s="77">
        <f t="shared" si="14"/>
        <v>101.9849346696075</v>
      </c>
      <c r="G165" s="98">
        <f t="shared" si="15"/>
        <v>0.007127021481441477</v>
      </c>
      <c r="H165" s="184">
        <v>3510.449</v>
      </c>
      <c r="I165" s="165">
        <v>4115.112</v>
      </c>
      <c r="J165" s="21">
        <f t="shared" si="13"/>
        <v>85.30628084970712</v>
      </c>
      <c r="K165" s="24">
        <f t="shared" si="16"/>
        <v>0.0053556640578840365</v>
      </c>
      <c r="L165" s="22">
        <f t="shared" si="17"/>
        <v>22.523586014210718</v>
      </c>
    </row>
    <row r="166" spans="1:12" ht="13.5">
      <c r="A166" s="9"/>
      <c r="B166" s="90">
        <v>238</v>
      </c>
      <c r="C166" s="93" t="s">
        <v>156</v>
      </c>
      <c r="D166" s="152">
        <v>29181.65</v>
      </c>
      <c r="E166" s="174">
        <v>19825.169</v>
      </c>
      <c r="F166" s="77">
        <f t="shared" si="14"/>
        <v>147.19496212112998</v>
      </c>
      <c r="G166" s="98">
        <f t="shared" si="15"/>
        <v>0.2630375239685216</v>
      </c>
      <c r="H166" s="184">
        <v>52937.573</v>
      </c>
      <c r="I166" s="165">
        <v>40131.999</v>
      </c>
      <c r="J166" s="21">
        <f t="shared" si="13"/>
        <v>131.9086372946436</v>
      </c>
      <c r="K166" s="24">
        <f t="shared" si="16"/>
        <v>0.08076341716621219</v>
      </c>
      <c r="L166" s="22">
        <f t="shared" si="17"/>
        <v>55.1246465341356</v>
      </c>
    </row>
    <row r="167" spans="1:12" ht="13.5">
      <c r="A167" s="9"/>
      <c r="B167" s="90">
        <v>239</v>
      </c>
      <c r="C167" s="93" t="s">
        <v>157</v>
      </c>
      <c r="D167" s="152">
        <v>718.151</v>
      </c>
      <c r="E167" s="174">
        <v>567.751</v>
      </c>
      <c r="F167" s="77">
        <f t="shared" si="14"/>
        <v>126.4904861462155</v>
      </c>
      <c r="G167" s="98">
        <f t="shared" si="15"/>
        <v>0.006473268676566189</v>
      </c>
      <c r="H167" s="184">
        <v>3837.922</v>
      </c>
      <c r="I167" s="165">
        <v>4456.008</v>
      </c>
      <c r="J167" s="21">
        <f t="shared" si="13"/>
        <v>86.12915416668912</v>
      </c>
      <c r="K167" s="24">
        <f t="shared" si="16"/>
        <v>0.005855268346687964</v>
      </c>
      <c r="L167" s="22">
        <f t="shared" si="17"/>
        <v>18.71197486556527</v>
      </c>
    </row>
    <row r="168" spans="1:12" ht="13.5">
      <c r="A168" s="9"/>
      <c r="B168" s="90">
        <v>240</v>
      </c>
      <c r="C168" s="93" t="s">
        <v>158</v>
      </c>
      <c r="D168" s="152">
        <v>5.279</v>
      </c>
      <c r="E168" s="174">
        <v>397.246</v>
      </c>
      <c r="F168" s="77">
        <f t="shared" si="14"/>
        <v>1.3288994728707149</v>
      </c>
      <c r="G168" s="98">
        <f t="shared" si="15"/>
        <v>4.7583844266168134E-05</v>
      </c>
      <c r="H168" s="184">
        <v>288.642</v>
      </c>
      <c r="I168" s="165">
        <v>651.502</v>
      </c>
      <c r="J168" s="21">
        <f t="shared" si="13"/>
        <v>44.304085021995334</v>
      </c>
      <c r="K168" s="24">
        <f t="shared" si="16"/>
        <v>0.00044036235393129597</v>
      </c>
      <c r="L168" s="22">
        <f t="shared" si="17"/>
        <v>1.828909167757984</v>
      </c>
    </row>
    <row r="169" spans="1:12" ht="13.5">
      <c r="A169" s="9"/>
      <c r="B169" s="90">
        <v>245</v>
      </c>
      <c r="C169" s="93" t="s">
        <v>159</v>
      </c>
      <c r="D169" s="152">
        <v>33897.879</v>
      </c>
      <c r="E169" s="174">
        <v>30715.422</v>
      </c>
      <c r="F169" s="77">
        <f t="shared" si="14"/>
        <v>110.36110459429796</v>
      </c>
      <c r="G169" s="98">
        <f t="shared" si="15"/>
        <v>0.30554866362746946</v>
      </c>
      <c r="H169" s="184">
        <v>144388.343</v>
      </c>
      <c r="I169" s="165">
        <v>154774.635</v>
      </c>
      <c r="J169" s="21">
        <f t="shared" si="13"/>
        <v>93.28940946945214</v>
      </c>
      <c r="K169" s="24">
        <f t="shared" si="16"/>
        <v>0.2202839178072469</v>
      </c>
      <c r="L169" s="22">
        <f t="shared" si="17"/>
        <v>23.476880678657004</v>
      </c>
    </row>
    <row r="170" spans="1:12" ht="13.5">
      <c r="A170" s="9"/>
      <c r="B170" s="91">
        <v>246</v>
      </c>
      <c r="C170" s="93" t="s">
        <v>160</v>
      </c>
      <c r="D170" s="152">
        <v>7422.519</v>
      </c>
      <c r="E170" s="174">
        <v>8905.864</v>
      </c>
      <c r="F170" s="79">
        <f t="shared" si="14"/>
        <v>83.34417637637405</v>
      </c>
      <c r="G170" s="100">
        <f t="shared" si="15"/>
        <v>0.066905093418957</v>
      </c>
      <c r="H170" s="184">
        <v>37477.527</v>
      </c>
      <c r="I170" s="165">
        <v>50038.448</v>
      </c>
      <c r="J170" s="47">
        <f t="shared" si="13"/>
        <v>74.89746084850594</v>
      </c>
      <c r="K170" s="46">
        <f t="shared" si="16"/>
        <v>0.057177029016025734</v>
      </c>
      <c r="L170" s="22">
        <f t="shared" si="17"/>
        <v>19.80525289195309</v>
      </c>
    </row>
    <row r="171" spans="1:12" ht="13.5">
      <c r="A171" s="9"/>
      <c r="B171" s="49"/>
      <c r="C171" s="104" t="s">
        <v>261</v>
      </c>
      <c r="D171" s="124">
        <f>D157+D159+D161+D162+D163+D164+D165+D169+D170</f>
        <v>140833.441</v>
      </c>
      <c r="E171" s="175">
        <f>E157+E159+E161+E162+E163+E164+E165+E169+E170</f>
        <v>130468.02000000002</v>
      </c>
      <c r="F171" s="29">
        <f t="shared" si="14"/>
        <v>107.94479827317068</v>
      </c>
      <c r="G171" s="68">
        <f t="shared" si="15"/>
        <v>1.26944431218272</v>
      </c>
      <c r="H171" s="120">
        <f>H157+H159+H161+H162+H163+H164+H165+H169+H170</f>
        <v>574235.84</v>
      </c>
      <c r="I171" s="167">
        <f>I157+I159+I161+I162+I163+I164+I165+I169+I170</f>
        <v>632008.258</v>
      </c>
      <c r="J171" s="29">
        <f t="shared" si="13"/>
        <v>90.85891406184759</v>
      </c>
      <c r="K171" s="32">
        <f t="shared" si="16"/>
        <v>0.876074328109267</v>
      </c>
      <c r="L171" s="30">
        <f t="shared" si="17"/>
        <v>24.525365919340736</v>
      </c>
    </row>
    <row r="172" spans="1:12" ht="13.5">
      <c r="A172" s="9"/>
      <c r="B172" s="49"/>
      <c r="C172" s="81" t="s">
        <v>285</v>
      </c>
      <c r="D172" s="124">
        <f>D173-D171</f>
        <v>410727.14100000006</v>
      </c>
      <c r="E172" s="175">
        <f>E173-E171</f>
        <v>321841.059</v>
      </c>
      <c r="F172" s="29">
        <f t="shared" si="14"/>
        <v>127.61800569392237</v>
      </c>
      <c r="G172" s="68">
        <f t="shared" si="15"/>
        <v>3.7022118418701426</v>
      </c>
      <c r="H172" s="120">
        <f>H173-H171</f>
        <v>1095318.616</v>
      </c>
      <c r="I172" s="167">
        <f>I173-I171</f>
        <v>802651.4960000002</v>
      </c>
      <c r="J172" s="29">
        <f t="shared" si="13"/>
        <v>136.46253965245208</v>
      </c>
      <c r="K172" s="32">
        <f t="shared" si="16"/>
        <v>1.6710564784283966</v>
      </c>
      <c r="L172" s="30">
        <f t="shared" si="17"/>
        <v>37.49841689899664</v>
      </c>
    </row>
    <row r="173" spans="1:12" ht="14.25" thickBot="1">
      <c r="A173" s="33" t="s">
        <v>286</v>
      </c>
      <c r="B173" s="34" t="s">
        <v>287</v>
      </c>
      <c r="C173" s="82"/>
      <c r="D173" s="123">
        <f>SUM(D149:D170)</f>
        <v>551560.582</v>
      </c>
      <c r="E173" s="176">
        <f>SUM(E149:E170)</f>
        <v>452309.079</v>
      </c>
      <c r="F173" s="35">
        <f t="shared" si="14"/>
        <v>121.94329223269914</v>
      </c>
      <c r="G173" s="70">
        <f t="shared" si="15"/>
        <v>4.971656154052863</v>
      </c>
      <c r="H173" s="121">
        <f>SUM(H149:H170)</f>
        <v>1669554.456</v>
      </c>
      <c r="I173" s="166">
        <f>SUM(I149:I170)</f>
        <v>1434659.7540000002</v>
      </c>
      <c r="J173" s="35">
        <f t="shared" si="13"/>
        <v>116.37285086900123</v>
      </c>
      <c r="K173" s="38">
        <f t="shared" si="16"/>
        <v>2.5471308065376634</v>
      </c>
      <c r="L173" s="36">
        <f t="shared" si="17"/>
        <v>33.03639363291305</v>
      </c>
    </row>
    <row r="174" spans="1:12" ht="13.5">
      <c r="A174" s="74" t="s">
        <v>10</v>
      </c>
      <c r="B174" s="92">
        <v>133</v>
      </c>
      <c r="C174" s="93" t="s">
        <v>161</v>
      </c>
      <c r="D174" s="153">
        <v>15130.689</v>
      </c>
      <c r="E174" s="177">
        <v>15950.945</v>
      </c>
      <c r="F174" s="75">
        <f t="shared" si="14"/>
        <v>94.85763382671058</v>
      </c>
      <c r="G174" s="99">
        <f t="shared" si="15"/>
        <v>0.13638498750062955</v>
      </c>
      <c r="H174" s="135">
        <v>136103.282</v>
      </c>
      <c r="I174" s="168">
        <v>182418.503</v>
      </c>
      <c r="J174" s="39">
        <f t="shared" si="13"/>
        <v>74.61045878662868</v>
      </c>
      <c r="K174" s="42">
        <f t="shared" si="16"/>
        <v>0.20764393830175437</v>
      </c>
      <c r="L174" s="40">
        <f t="shared" si="17"/>
        <v>11.117064024951286</v>
      </c>
    </row>
    <row r="175" spans="1:12" ht="13.5">
      <c r="A175" s="74"/>
      <c r="B175" s="90">
        <v>134</v>
      </c>
      <c r="C175" s="93" t="s">
        <v>162</v>
      </c>
      <c r="D175" s="152">
        <v>9128.338</v>
      </c>
      <c r="E175" s="174">
        <v>9377.872</v>
      </c>
      <c r="F175" s="77">
        <f t="shared" si="14"/>
        <v>97.3391191519782</v>
      </c>
      <c r="G175" s="98">
        <f t="shared" si="15"/>
        <v>0.08228100280374023</v>
      </c>
      <c r="H175" s="128">
        <v>27213.251</v>
      </c>
      <c r="I175" s="159">
        <v>27098.268</v>
      </c>
      <c r="J175" s="21">
        <f t="shared" si="13"/>
        <v>100.42431863172953</v>
      </c>
      <c r="K175" s="24">
        <f t="shared" si="16"/>
        <v>0.04151748972250467</v>
      </c>
      <c r="L175" s="22">
        <f t="shared" si="17"/>
        <v>33.543724709701166</v>
      </c>
    </row>
    <row r="176" spans="1:12" ht="13.5">
      <c r="A176" s="74"/>
      <c r="B176" s="90">
        <v>135</v>
      </c>
      <c r="C176" s="93" t="s">
        <v>163</v>
      </c>
      <c r="D176" s="152">
        <v>23411.455</v>
      </c>
      <c r="E176" s="174">
        <v>29592.256</v>
      </c>
      <c r="F176" s="77">
        <f t="shared" si="14"/>
        <v>79.11345116776496</v>
      </c>
      <c r="G176" s="98">
        <f t="shared" si="15"/>
        <v>0.21102614676347858</v>
      </c>
      <c r="H176" s="128">
        <v>37303.096</v>
      </c>
      <c r="I176" s="159">
        <v>51635.152</v>
      </c>
      <c r="J176" s="21">
        <f t="shared" si="13"/>
        <v>72.24360644856822</v>
      </c>
      <c r="K176" s="24">
        <f t="shared" si="16"/>
        <v>0.05691091096751377</v>
      </c>
      <c r="L176" s="22">
        <f t="shared" si="17"/>
        <v>62.76008565079961</v>
      </c>
    </row>
    <row r="177" spans="1:12" ht="13.5">
      <c r="A177" s="74"/>
      <c r="B177" s="90">
        <v>137</v>
      </c>
      <c r="C177" s="93" t="s">
        <v>164</v>
      </c>
      <c r="D177" s="152">
        <v>221616.549</v>
      </c>
      <c r="E177" s="174">
        <v>243923.99</v>
      </c>
      <c r="F177" s="77">
        <f t="shared" si="14"/>
        <v>90.85475725450375</v>
      </c>
      <c r="G177" s="98">
        <f t="shared" si="15"/>
        <v>1.9976070002692974</v>
      </c>
      <c r="H177" s="128">
        <v>517243.455</v>
      </c>
      <c r="I177" s="159">
        <v>567925.844</v>
      </c>
      <c r="J177" s="21">
        <f t="shared" si="13"/>
        <v>91.07587908959466</v>
      </c>
      <c r="K177" s="24">
        <f t="shared" si="16"/>
        <v>0.7891247476089979</v>
      </c>
      <c r="L177" s="22">
        <f t="shared" si="17"/>
        <v>42.845694200229175</v>
      </c>
    </row>
    <row r="178" spans="1:12" ht="13.5">
      <c r="A178" s="74"/>
      <c r="B178" s="90">
        <v>138</v>
      </c>
      <c r="C178" s="93" t="s">
        <v>165</v>
      </c>
      <c r="D178" s="152">
        <v>53036.618</v>
      </c>
      <c r="E178" s="174">
        <v>70117.286</v>
      </c>
      <c r="F178" s="77">
        <f t="shared" si="14"/>
        <v>75.63986147438737</v>
      </c>
      <c r="G178" s="98">
        <f t="shared" si="15"/>
        <v>0.47806140771287176</v>
      </c>
      <c r="H178" s="128">
        <v>107371.858</v>
      </c>
      <c r="I178" s="159">
        <v>124536.887</v>
      </c>
      <c r="J178" s="21">
        <f t="shared" si="13"/>
        <v>86.21691178132627</v>
      </c>
      <c r="K178" s="24">
        <f t="shared" si="16"/>
        <v>0.163810270628865</v>
      </c>
      <c r="L178" s="22">
        <f t="shared" si="17"/>
        <v>49.39526891673981</v>
      </c>
    </row>
    <row r="179" spans="1:12" ht="13.5">
      <c r="A179" s="74"/>
      <c r="B179" s="90">
        <v>140</v>
      </c>
      <c r="C179" s="93" t="s">
        <v>166</v>
      </c>
      <c r="D179" s="152">
        <v>40465.993</v>
      </c>
      <c r="E179" s="174">
        <v>56347.319</v>
      </c>
      <c r="F179" s="77">
        <f t="shared" si="14"/>
        <v>71.8152943532238</v>
      </c>
      <c r="G179" s="98">
        <f t="shared" si="15"/>
        <v>0.3647523222178159</v>
      </c>
      <c r="H179" s="128">
        <v>81078.45</v>
      </c>
      <c r="I179" s="159">
        <v>100032.953</v>
      </c>
      <c r="J179" s="21">
        <f t="shared" si="13"/>
        <v>81.05174101978176</v>
      </c>
      <c r="K179" s="24">
        <f t="shared" si="16"/>
        <v>0.12369612563348675</v>
      </c>
      <c r="L179" s="22">
        <f t="shared" si="17"/>
        <v>49.90967760237153</v>
      </c>
    </row>
    <row r="180" spans="1:12" ht="13.5">
      <c r="A180" s="74"/>
      <c r="B180" s="90">
        <v>141</v>
      </c>
      <c r="C180" s="93" t="s">
        <v>167</v>
      </c>
      <c r="D180" s="152">
        <v>185804.145</v>
      </c>
      <c r="E180" s="174">
        <v>228857.666</v>
      </c>
      <c r="F180" s="77">
        <f t="shared" si="14"/>
        <v>81.18764306545012</v>
      </c>
      <c r="G180" s="98">
        <f t="shared" si="15"/>
        <v>1.6748011933488394</v>
      </c>
      <c r="H180" s="128">
        <v>222644.511</v>
      </c>
      <c r="I180" s="159">
        <v>273822.125</v>
      </c>
      <c r="J180" s="21">
        <f t="shared" si="13"/>
        <v>81.30990547239381</v>
      </c>
      <c r="K180" s="24">
        <f t="shared" si="16"/>
        <v>0.33967427108266407</v>
      </c>
      <c r="L180" s="22">
        <f t="shared" si="17"/>
        <v>83.4532790255943</v>
      </c>
    </row>
    <row r="181" spans="1:12" ht="13.5">
      <c r="A181" s="74"/>
      <c r="B181" s="90">
        <v>143</v>
      </c>
      <c r="C181" s="93" t="s">
        <v>168</v>
      </c>
      <c r="D181" s="152">
        <v>30159.634</v>
      </c>
      <c r="E181" s="174">
        <v>35714.896</v>
      </c>
      <c r="F181" s="77">
        <f t="shared" si="14"/>
        <v>84.44553219474585</v>
      </c>
      <c r="G181" s="98">
        <f t="shared" si="15"/>
        <v>0.27185287504842387</v>
      </c>
      <c r="H181" s="128">
        <v>173630.145</v>
      </c>
      <c r="I181" s="159">
        <v>155104.478</v>
      </c>
      <c r="J181" s="21">
        <f t="shared" si="13"/>
        <v>111.94399235849271</v>
      </c>
      <c r="K181" s="24">
        <f t="shared" si="16"/>
        <v>0.26489623604891954</v>
      </c>
      <c r="L181" s="22">
        <f t="shared" si="17"/>
        <v>17.370044815662624</v>
      </c>
    </row>
    <row r="182" spans="1:12" ht="13.5">
      <c r="A182" s="74"/>
      <c r="B182" s="90">
        <v>144</v>
      </c>
      <c r="C182" s="93" t="s">
        <v>169</v>
      </c>
      <c r="D182" s="152">
        <v>4839.677</v>
      </c>
      <c r="E182" s="174">
        <v>6209.214</v>
      </c>
      <c r="F182" s="77">
        <f t="shared" si="14"/>
        <v>77.94347239441257</v>
      </c>
      <c r="G182" s="98">
        <f t="shared" si="15"/>
        <v>0.043623875102586814</v>
      </c>
      <c r="H182" s="128">
        <v>19504.89</v>
      </c>
      <c r="I182" s="159">
        <v>19147.202</v>
      </c>
      <c r="J182" s="21">
        <f t="shared" si="13"/>
        <v>101.86809540109306</v>
      </c>
      <c r="K182" s="24">
        <f t="shared" si="16"/>
        <v>0.029757343954001824</v>
      </c>
      <c r="L182" s="22">
        <f t="shared" si="17"/>
        <v>24.812634165073476</v>
      </c>
    </row>
    <row r="183" spans="1:12" ht="13.5">
      <c r="A183" s="74"/>
      <c r="B183" s="90">
        <v>145</v>
      </c>
      <c r="C183" s="93" t="s">
        <v>170</v>
      </c>
      <c r="D183" s="152">
        <v>6715.269</v>
      </c>
      <c r="E183" s="174">
        <v>6044.685</v>
      </c>
      <c r="F183" s="77">
        <f t="shared" si="14"/>
        <v>111.09377908029947</v>
      </c>
      <c r="G183" s="98">
        <f t="shared" si="15"/>
        <v>0.06053008416393762</v>
      </c>
      <c r="H183" s="128">
        <v>16114.461</v>
      </c>
      <c r="I183" s="159">
        <v>19472.539</v>
      </c>
      <c r="J183" s="21">
        <f t="shared" si="13"/>
        <v>82.754801518179</v>
      </c>
      <c r="K183" s="24">
        <f t="shared" si="16"/>
        <v>0.02458478661557939</v>
      </c>
      <c r="L183" s="22">
        <f t="shared" si="17"/>
        <v>41.67231531976155</v>
      </c>
    </row>
    <row r="184" spans="1:12" ht="13.5">
      <c r="A184" s="74"/>
      <c r="B184" s="90">
        <v>146</v>
      </c>
      <c r="C184" s="93" t="s">
        <v>171</v>
      </c>
      <c r="D184" s="152">
        <v>3230.937</v>
      </c>
      <c r="E184" s="174">
        <v>5975.884</v>
      </c>
      <c r="F184" s="77">
        <f t="shared" si="14"/>
        <v>54.066260322322194</v>
      </c>
      <c r="G184" s="98">
        <f t="shared" si="15"/>
        <v>0.029123016298882455</v>
      </c>
      <c r="H184" s="128">
        <v>14421.823</v>
      </c>
      <c r="I184" s="159">
        <v>26038.054</v>
      </c>
      <c r="J184" s="21">
        <f t="shared" si="13"/>
        <v>55.38748402626402</v>
      </c>
      <c r="K184" s="24">
        <f t="shared" si="16"/>
        <v>0.02200243874509082</v>
      </c>
      <c r="L184" s="22">
        <f t="shared" si="17"/>
        <v>22.403110896590533</v>
      </c>
    </row>
    <row r="185" spans="1:12" ht="13.5">
      <c r="A185" s="74"/>
      <c r="B185" s="90">
        <v>147</v>
      </c>
      <c r="C185" s="93" t="s">
        <v>172</v>
      </c>
      <c r="D185" s="152">
        <v>189395.286</v>
      </c>
      <c r="E185" s="174">
        <v>209820.246</v>
      </c>
      <c r="F185" s="77">
        <f t="shared" si="14"/>
        <v>90.26549611423103</v>
      </c>
      <c r="G185" s="98">
        <f t="shared" si="15"/>
        <v>1.7071710160580365</v>
      </c>
      <c r="H185" s="128">
        <v>592257.737</v>
      </c>
      <c r="I185" s="159">
        <v>642624.66</v>
      </c>
      <c r="J185" s="21">
        <f t="shared" si="13"/>
        <v>92.16231088922108</v>
      </c>
      <c r="K185" s="24">
        <f t="shared" si="16"/>
        <v>0.9035691659541659</v>
      </c>
      <c r="L185" s="22">
        <f t="shared" si="17"/>
        <v>31.97852457940959</v>
      </c>
    </row>
    <row r="186" spans="1:12" ht="13.5">
      <c r="A186" s="74"/>
      <c r="B186" s="90">
        <v>149</v>
      </c>
      <c r="C186" s="93" t="s">
        <v>173</v>
      </c>
      <c r="D186" s="152">
        <v>6945.56</v>
      </c>
      <c r="E186" s="174">
        <v>21064.511</v>
      </c>
      <c r="F186" s="77">
        <f t="shared" si="14"/>
        <v>32.97280435325558</v>
      </c>
      <c r="G186" s="98">
        <f t="shared" si="15"/>
        <v>0.06260588092088024</v>
      </c>
      <c r="H186" s="128">
        <v>10429.219</v>
      </c>
      <c r="I186" s="159">
        <v>26305.218</v>
      </c>
      <c r="J186" s="21">
        <f t="shared" si="13"/>
        <v>39.64695901778879</v>
      </c>
      <c r="K186" s="24">
        <f t="shared" si="16"/>
        <v>0.015911182116618496</v>
      </c>
      <c r="L186" s="22">
        <f t="shared" si="17"/>
        <v>66.59712486620523</v>
      </c>
    </row>
    <row r="187" spans="1:12" ht="13.5">
      <c r="A187" s="74"/>
      <c r="B187" s="91">
        <v>158</v>
      </c>
      <c r="C187" s="93" t="s">
        <v>174</v>
      </c>
      <c r="D187" s="154"/>
      <c r="E187" s="178">
        <v>0.386</v>
      </c>
      <c r="F187" s="77">
        <v>0</v>
      </c>
      <c r="G187" s="100">
        <f t="shared" si="15"/>
        <v>0</v>
      </c>
      <c r="H187" s="184">
        <v>134.02</v>
      </c>
      <c r="I187" s="165">
        <v>303.877</v>
      </c>
      <c r="J187" s="47">
        <f t="shared" si="13"/>
        <v>44.103370771726716</v>
      </c>
      <c r="K187" s="46">
        <f t="shared" si="16"/>
        <v>0.00020446561025031803</v>
      </c>
      <c r="L187" s="22">
        <f t="shared" si="17"/>
        <v>0</v>
      </c>
    </row>
    <row r="188" spans="1:12" ht="14.25" thickBot="1">
      <c r="A188" s="33" t="s">
        <v>11</v>
      </c>
      <c r="B188" s="34" t="s">
        <v>268</v>
      </c>
      <c r="C188" s="82"/>
      <c r="D188" s="123">
        <f>SUM(D174:D187)</f>
        <v>789880.15</v>
      </c>
      <c r="E188" s="176">
        <f>SUM(E174:E187)</f>
        <v>938997.1560000001</v>
      </c>
      <c r="F188" s="35">
        <f t="shared" si="14"/>
        <v>84.11954657719964</v>
      </c>
      <c r="G188" s="70">
        <f t="shared" si="15"/>
        <v>7.11982080820942</v>
      </c>
      <c r="H188" s="121">
        <f>SUM(H174:H187)</f>
        <v>1955450.1979999999</v>
      </c>
      <c r="I188" s="166">
        <f>SUM(I174:I187)</f>
        <v>2216465.76</v>
      </c>
      <c r="J188" s="35">
        <f t="shared" si="13"/>
        <v>88.22379453314902</v>
      </c>
      <c r="K188" s="38">
        <f t="shared" si="16"/>
        <v>2.983303372990413</v>
      </c>
      <c r="L188" s="36">
        <f t="shared" si="17"/>
        <v>40.393774835476535</v>
      </c>
    </row>
    <row r="189" spans="1:12" ht="13.5">
      <c r="A189" s="74" t="s">
        <v>12</v>
      </c>
      <c r="B189" s="92">
        <v>501</v>
      </c>
      <c r="C189" s="93" t="s">
        <v>175</v>
      </c>
      <c r="D189" s="152">
        <v>3576.523</v>
      </c>
      <c r="E189" s="174">
        <v>6049.873</v>
      </c>
      <c r="F189" s="75">
        <f t="shared" si="14"/>
        <v>59.117323619851206</v>
      </c>
      <c r="G189" s="99">
        <f t="shared" si="15"/>
        <v>0.032238058997228355</v>
      </c>
      <c r="H189" s="183">
        <v>24343.256</v>
      </c>
      <c r="I189" s="164">
        <v>23479.195</v>
      </c>
      <c r="J189" s="39">
        <f t="shared" si="13"/>
        <v>103.68011339400691</v>
      </c>
      <c r="K189" s="42">
        <f t="shared" si="16"/>
        <v>0.03713892473899205</v>
      </c>
      <c r="L189" s="40">
        <f t="shared" si="17"/>
        <v>14.692048590377556</v>
      </c>
    </row>
    <row r="190" spans="1:12" ht="13.5">
      <c r="A190" s="74"/>
      <c r="B190" s="90">
        <v>502</v>
      </c>
      <c r="C190" s="93" t="s">
        <v>176</v>
      </c>
      <c r="D190" s="152">
        <v>0</v>
      </c>
      <c r="E190" s="174">
        <v>12.504</v>
      </c>
      <c r="F190" s="188" t="s">
        <v>302</v>
      </c>
      <c r="G190" s="98">
        <f t="shared" si="15"/>
        <v>0</v>
      </c>
      <c r="H190" s="184">
        <v>541.636</v>
      </c>
      <c r="I190" s="165">
        <v>372.411</v>
      </c>
      <c r="J190" s="21">
        <f t="shared" si="13"/>
        <v>145.44038709919954</v>
      </c>
      <c r="K190" s="24">
        <f t="shared" si="16"/>
        <v>0.0008263388693742817</v>
      </c>
      <c r="L190" s="22">
        <f t="shared" si="17"/>
        <v>0</v>
      </c>
    </row>
    <row r="191" spans="1:12" ht="13.5">
      <c r="A191" s="74"/>
      <c r="B191" s="90">
        <v>503</v>
      </c>
      <c r="C191" s="93" t="s">
        <v>177</v>
      </c>
      <c r="D191" s="152">
        <v>10761.074</v>
      </c>
      <c r="E191" s="174">
        <v>11786.983</v>
      </c>
      <c r="F191" s="77">
        <f t="shared" si="14"/>
        <v>91.29625452077093</v>
      </c>
      <c r="G191" s="98">
        <f t="shared" si="15"/>
        <v>0.09699815672527204</v>
      </c>
      <c r="H191" s="184">
        <v>46826.865</v>
      </c>
      <c r="I191" s="165">
        <v>83951.908</v>
      </c>
      <c r="J191" s="21">
        <f t="shared" si="13"/>
        <v>55.7782022059582</v>
      </c>
      <c r="K191" s="24">
        <f t="shared" si="16"/>
        <v>0.0714407068223717</v>
      </c>
      <c r="L191" s="22">
        <f t="shared" si="17"/>
        <v>22.980556140155873</v>
      </c>
    </row>
    <row r="192" spans="1:12" ht="13.5">
      <c r="A192" s="74"/>
      <c r="B192" s="90">
        <v>504</v>
      </c>
      <c r="C192" s="93" t="s">
        <v>178</v>
      </c>
      <c r="D192" s="152">
        <v>1613.077</v>
      </c>
      <c r="E192" s="174">
        <v>1792.904</v>
      </c>
      <c r="F192" s="77">
        <f t="shared" si="14"/>
        <v>89.97007090173261</v>
      </c>
      <c r="G192" s="98">
        <f t="shared" si="15"/>
        <v>0.01453995164942938</v>
      </c>
      <c r="H192" s="184">
        <v>8248.023</v>
      </c>
      <c r="I192" s="165">
        <v>10824.828</v>
      </c>
      <c r="J192" s="21">
        <f t="shared" si="13"/>
        <v>76.19541853228522</v>
      </c>
      <c r="K192" s="24">
        <f t="shared" si="16"/>
        <v>0.012583473034275917</v>
      </c>
      <c r="L192" s="22">
        <f t="shared" si="17"/>
        <v>19.55713508558354</v>
      </c>
    </row>
    <row r="193" spans="1:12" ht="13.5">
      <c r="A193" s="74"/>
      <c r="B193" s="90">
        <v>505</v>
      </c>
      <c r="C193" s="93" t="s">
        <v>179</v>
      </c>
      <c r="D193" s="152">
        <v>191.217</v>
      </c>
      <c r="E193" s="174">
        <v>6220.038</v>
      </c>
      <c r="F193" s="77">
        <f t="shared" si="14"/>
        <v>3.074209514475635</v>
      </c>
      <c r="G193" s="98">
        <f t="shared" si="15"/>
        <v>0.0017235915796635485</v>
      </c>
      <c r="H193" s="184">
        <v>1357.22</v>
      </c>
      <c r="I193" s="165">
        <v>30514.575</v>
      </c>
      <c r="J193" s="21">
        <f t="shared" si="13"/>
        <v>4.447776185642435</v>
      </c>
      <c r="K193" s="24">
        <f t="shared" si="16"/>
        <v>0.00207062241116204</v>
      </c>
      <c r="L193" s="22">
        <f t="shared" si="17"/>
        <v>14.088872843017345</v>
      </c>
    </row>
    <row r="194" spans="1:12" ht="13.5">
      <c r="A194" s="74"/>
      <c r="B194" s="90">
        <v>506</v>
      </c>
      <c r="C194" s="93" t="s">
        <v>180</v>
      </c>
      <c r="D194" s="152">
        <v>13325.3</v>
      </c>
      <c r="E194" s="174">
        <v>16245.662</v>
      </c>
      <c r="F194" s="77">
        <f t="shared" si="14"/>
        <v>82.02374270743783</v>
      </c>
      <c r="G194" s="98">
        <f t="shared" si="15"/>
        <v>0.12011157416176742</v>
      </c>
      <c r="H194" s="184">
        <v>107023.455</v>
      </c>
      <c r="I194" s="165">
        <v>127506.143</v>
      </c>
      <c r="J194" s="21">
        <f t="shared" si="13"/>
        <v>83.93592064030986</v>
      </c>
      <c r="K194" s="24">
        <f t="shared" si="16"/>
        <v>0.16327873479833194</v>
      </c>
      <c r="L194" s="22">
        <f t="shared" si="17"/>
        <v>12.450822111844548</v>
      </c>
    </row>
    <row r="195" spans="1:12" ht="13.5">
      <c r="A195" s="74"/>
      <c r="B195" s="90">
        <v>507</v>
      </c>
      <c r="C195" s="93" t="s">
        <v>181</v>
      </c>
      <c r="D195" s="152">
        <v>1242.374</v>
      </c>
      <c r="E195" s="174">
        <v>3186.301</v>
      </c>
      <c r="F195" s="77">
        <f t="shared" si="14"/>
        <v>38.9911059877896</v>
      </c>
      <c r="G195" s="98">
        <f t="shared" si="15"/>
        <v>0.011198509364716116</v>
      </c>
      <c r="H195" s="184">
        <v>4174.407</v>
      </c>
      <c r="I195" s="165">
        <v>8108.164</v>
      </c>
      <c r="J195" s="21">
        <f t="shared" si="13"/>
        <v>51.48399810363974</v>
      </c>
      <c r="K195" s="24">
        <f t="shared" si="16"/>
        <v>0.006368621658619603</v>
      </c>
      <c r="L195" s="22">
        <f t="shared" si="17"/>
        <v>29.761688306866102</v>
      </c>
    </row>
    <row r="196" spans="1:12" ht="13.5">
      <c r="A196" s="74"/>
      <c r="B196" s="90">
        <v>508</v>
      </c>
      <c r="C196" s="93" t="s">
        <v>182</v>
      </c>
      <c r="D196" s="152">
        <v>0.266</v>
      </c>
      <c r="E196" s="174">
        <v>5.673</v>
      </c>
      <c r="F196" s="77">
        <f t="shared" si="14"/>
        <v>4.6888771373171165</v>
      </c>
      <c r="G196" s="98">
        <f t="shared" si="15"/>
        <v>2.3976705010041153E-06</v>
      </c>
      <c r="H196" s="184">
        <v>7.635</v>
      </c>
      <c r="I196" s="165">
        <v>31.39</v>
      </c>
      <c r="J196" s="21">
        <f t="shared" si="13"/>
        <v>24.32303281299777</v>
      </c>
      <c r="K196" s="24">
        <f t="shared" si="16"/>
        <v>1.164822365513489E-05</v>
      </c>
      <c r="L196" s="22">
        <f t="shared" si="17"/>
        <v>3.4839554682383764</v>
      </c>
    </row>
    <row r="197" spans="1:12" ht="13.5">
      <c r="A197" s="74"/>
      <c r="B197" s="90">
        <v>509</v>
      </c>
      <c r="C197" s="93" t="s">
        <v>183</v>
      </c>
      <c r="D197" s="152">
        <v>542.744</v>
      </c>
      <c r="E197" s="174">
        <v>797.756</v>
      </c>
      <c r="F197" s="77">
        <f t="shared" si="14"/>
        <v>68.03383490691391</v>
      </c>
      <c r="G197" s="98">
        <f t="shared" si="15"/>
        <v>0.004892185257131494</v>
      </c>
      <c r="H197" s="184">
        <v>3166.45</v>
      </c>
      <c r="I197" s="165">
        <v>2803.244</v>
      </c>
      <c r="J197" s="21">
        <f t="shared" si="13"/>
        <v>112.95663167387498</v>
      </c>
      <c r="K197" s="24">
        <f t="shared" si="16"/>
        <v>0.004830847124139079</v>
      </c>
      <c r="L197" s="22">
        <f t="shared" si="17"/>
        <v>17.14045697863538</v>
      </c>
    </row>
    <row r="198" spans="1:12" ht="13.5">
      <c r="A198" s="74"/>
      <c r="B198" s="90">
        <v>510</v>
      </c>
      <c r="C198" s="93" t="s">
        <v>184</v>
      </c>
      <c r="D198" s="152">
        <v>728.591</v>
      </c>
      <c r="E198" s="174">
        <v>186.825</v>
      </c>
      <c r="F198" s="77">
        <f t="shared" si="14"/>
        <v>389.9858156028369</v>
      </c>
      <c r="G198" s="98">
        <f t="shared" si="15"/>
        <v>0.006567372736831162</v>
      </c>
      <c r="H198" s="184">
        <v>4664.905</v>
      </c>
      <c r="I198" s="165">
        <v>4848.371</v>
      </c>
      <c r="J198" s="21">
        <f t="shared" si="13"/>
        <v>96.21592489518643</v>
      </c>
      <c r="K198" s="24">
        <f t="shared" si="16"/>
        <v>0.00711694260248291</v>
      </c>
      <c r="L198" s="22">
        <f t="shared" si="17"/>
        <v>15.6185602922246</v>
      </c>
    </row>
    <row r="199" spans="1:12" ht="13.5">
      <c r="A199" s="74"/>
      <c r="B199" s="90">
        <v>511</v>
      </c>
      <c r="C199" s="93" t="s">
        <v>185</v>
      </c>
      <c r="D199" s="152">
        <v>51.82</v>
      </c>
      <c r="E199" s="174">
        <v>62.225</v>
      </c>
      <c r="F199" s="77">
        <f t="shared" si="14"/>
        <v>83.27842507030935</v>
      </c>
      <c r="G199" s="98">
        <f t="shared" si="15"/>
        <v>0.00046709505775200473</v>
      </c>
      <c r="H199" s="184">
        <v>385.81</v>
      </c>
      <c r="I199" s="165">
        <v>348.712</v>
      </c>
      <c r="J199" s="21">
        <f t="shared" si="13"/>
        <v>110.63857854045747</v>
      </c>
      <c r="K199" s="24">
        <f t="shared" si="16"/>
        <v>0.0005886052610854736</v>
      </c>
      <c r="L199" s="22">
        <f t="shared" si="17"/>
        <v>13.431481817474921</v>
      </c>
    </row>
    <row r="200" spans="1:12" ht="13.5">
      <c r="A200" s="74"/>
      <c r="B200" s="90">
        <v>512</v>
      </c>
      <c r="C200" s="93" t="s">
        <v>186</v>
      </c>
      <c r="D200" s="152">
        <v>0.367</v>
      </c>
      <c r="E200" s="174">
        <v>12.877</v>
      </c>
      <c r="F200" s="77">
        <f t="shared" si="14"/>
        <v>2.8500427118117573</v>
      </c>
      <c r="G200" s="98">
        <f t="shared" si="15"/>
        <v>3.308064187475602E-06</v>
      </c>
      <c r="H200" s="184">
        <v>77.759</v>
      </c>
      <c r="I200" s="165">
        <v>55.281</v>
      </c>
      <c r="J200" s="21">
        <f aca="true" t="shared" si="18" ref="J200:J247">H200/I200*100</f>
        <v>140.66134838371232</v>
      </c>
      <c r="K200" s="24">
        <f t="shared" si="16"/>
        <v>0.00011863185634572808</v>
      </c>
      <c r="L200" s="22">
        <f t="shared" si="17"/>
        <v>0.47197109016319655</v>
      </c>
    </row>
    <row r="201" spans="1:12" ht="13.5">
      <c r="A201" s="74"/>
      <c r="B201" s="90">
        <v>513</v>
      </c>
      <c r="C201" s="93" t="s">
        <v>187</v>
      </c>
      <c r="D201" s="152">
        <v>69.139</v>
      </c>
      <c r="E201" s="174">
        <v>54.825</v>
      </c>
      <c r="F201" s="77">
        <f aca="true" t="shared" si="19" ref="F201:F249">D201/E201*100</f>
        <v>126.10852713178294</v>
      </c>
      <c r="G201" s="98">
        <f aca="true" t="shared" si="20" ref="G201:G252">D201/$D$8*100</f>
        <v>0.0006232050404846748</v>
      </c>
      <c r="H201" s="184">
        <v>2075.974</v>
      </c>
      <c r="I201" s="165">
        <v>1554.088</v>
      </c>
      <c r="J201" s="21">
        <f t="shared" si="18"/>
        <v>133.58149602853894</v>
      </c>
      <c r="K201" s="24">
        <f aca="true" t="shared" si="21" ref="K201:K252">H201/$H$8*100</f>
        <v>0.0031671787104446624</v>
      </c>
      <c r="L201" s="22">
        <f aca="true" t="shared" si="22" ref="L201:L249">D201/H201*100</f>
        <v>3.330436701037681</v>
      </c>
    </row>
    <row r="202" spans="1:12" ht="13.5">
      <c r="A202" s="74"/>
      <c r="B202" s="90">
        <v>514</v>
      </c>
      <c r="C202" s="93" t="s">
        <v>188</v>
      </c>
      <c r="D202" s="152">
        <v>58.987</v>
      </c>
      <c r="E202" s="174">
        <v>104.337</v>
      </c>
      <c r="F202" s="77">
        <f t="shared" si="19"/>
        <v>56.53507384724499</v>
      </c>
      <c r="G202" s="98">
        <f t="shared" si="20"/>
        <v>0.0005316969542959766</v>
      </c>
      <c r="H202" s="184">
        <v>751.498</v>
      </c>
      <c r="I202" s="165">
        <v>811.921</v>
      </c>
      <c r="J202" s="21">
        <f t="shared" si="18"/>
        <v>92.55801980734579</v>
      </c>
      <c r="K202" s="24">
        <f t="shared" si="21"/>
        <v>0.0011465116935673295</v>
      </c>
      <c r="L202" s="22">
        <f t="shared" si="22"/>
        <v>7.849255753175657</v>
      </c>
    </row>
    <row r="203" spans="1:12" ht="13.5">
      <c r="A203" s="74"/>
      <c r="B203" s="90">
        <v>515</v>
      </c>
      <c r="C203" s="93" t="s">
        <v>189</v>
      </c>
      <c r="D203" s="152">
        <v>1012.913</v>
      </c>
      <c r="E203" s="174">
        <v>481.512</v>
      </c>
      <c r="F203" s="77">
        <f t="shared" si="19"/>
        <v>210.36090481649472</v>
      </c>
      <c r="G203" s="98">
        <f t="shared" si="20"/>
        <v>0.009130194060840532</v>
      </c>
      <c r="H203" s="184">
        <v>262783.355</v>
      </c>
      <c r="I203" s="165">
        <v>171242.869</v>
      </c>
      <c r="J203" s="21">
        <f t="shared" si="18"/>
        <v>153.4565243706586</v>
      </c>
      <c r="K203" s="24">
        <f t="shared" si="21"/>
        <v>0.400911498609916</v>
      </c>
      <c r="L203" s="22">
        <f t="shared" si="22"/>
        <v>0.385455539982736</v>
      </c>
    </row>
    <row r="204" spans="1:12" ht="13.5">
      <c r="A204" s="74"/>
      <c r="B204" s="90">
        <v>516</v>
      </c>
      <c r="C204" s="93" t="s">
        <v>190</v>
      </c>
      <c r="D204" s="152">
        <v>156.518</v>
      </c>
      <c r="E204" s="174">
        <v>432.219</v>
      </c>
      <c r="F204" s="77">
        <f t="shared" si="19"/>
        <v>36.21266071135235</v>
      </c>
      <c r="G204" s="98">
        <f t="shared" si="20"/>
        <v>0.0014108217724667748</v>
      </c>
      <c r="H204" s="184">
        <v>3142.784</v>
      </c>
      <c r="I204" s="165">
        <v>5175.993</v>
      </c>
      <c r="J204" s="21">
        <f t="shared" si="18"/>
        <v>60.718474696546146</v>
      </c>
      <c r="K204" s="24">
        <f t="shared" si="21"/>
        <v>0.004794741444895802</v>
      </c>
      <c r="L204" s="22">
        <f t="shared" si="22"/>
        <v>4.980234085447806</v>
      </c>
    </row>
    <row r="205" spans="1:12" ht="13.5">
      <c r="A205" s="74"/>
      <c r="B205" s="90">
        <v>517</v>
      </c>
      <c r="C205" s="93" t="s">
        <v>191</v>
      </c>
      <c r="D205" s="152">
        <v>2875.266</v>
      </c>
      <c r="E205" s="174">
        <v>2880.854</v>
      </c>
      <c r="F205" s="77">
        <f t="shared" si="19"/>
        <v>99.80602973979245</v>
      </c>
      <c r="G205" s="98">
        <f t="shared" si="20"/>
        <v>0.025917069438872554</v>
      </c>
      <c r="H205" s="184">
        <v>14555.126</v>
      </c>
      <c r="I205" s="165">
        <v>10225.252</v>
      </c>
      <c r="J205" s="21">
        <f t="shared" si="18"/>
        <v>142.34491237966554</v>
      </c>
      <c r="K205" s="24">
        <f t="shared" si="21"/>
        <v>0.022205810475005746</v>
      </c>
      <c r="L205" s="22">
        <f t="shared" si="22"/>
        <v>19.754318856463353</v>
      </c>
    </row>
    <row r="206" spans="1:12" ht="13.5">
      <c r="A206" s="74"/>
      <c r="B206" s="90">
        <v>518</v>
      </c>
      <c r="C206" s="93" t="s">
        <v>192</v>
      </c>
      <c r="D206" s="152">
        <v>12.432</v>
      </c>
      <c r="E206" s="174">
        <v>52.253</v>
      </c>
      <c r="F206" s="77">
        <f t="shared" si="19"/>
        <v>23.7919353912694</v>
      </c>
      <c r="G206" s="98">
        <f t="shared" si="20"/>
        <v>0.00011205954762587654</v>
      </c>
      <c r="H206" s="184">
        <v>3106.064</v>
      </c>
      <c r="I206" s="165">
        <v>2121.271</v>
      </c>
      <c r="J206" s="21">
        <f t="shared" si="18"/>
        <v>146.42466709816895</v>
      </c>
      <c r="K206" s="24">
        <f t="shared" si="21"/>
        <v>0.004738720125627098</v>
      </c>
      <c r="L206" s="22">
        <f t="shared" si="22"/>
        <v>0.4002493187519639</v>
      </c>
    </row>
    <row r="207" spans="1:12" ht="13.5">
      <c r="A207" s="74"/>
      <c r="B207" s="90">
        <v>519</v>
      </c>
      <c r="C207" s="93" t="s">
        <v>193</v>
      </c>
      <c r="D207" s="152">
        <v>233.65</v>
      </c>
      <c r="E207" s="174">
        <v>330.137</v>
      </c>
      <c r="F207" s="77">
        <f t="shared" si="19"/>
        <v>70.77364851561624</v>
      </c>
      <c r="G207" s="98">
        <f t="shared" si="20"/>
        <v>0.0021060741073669607</v>
      </c>
      <c r="H207" s="184">
        <v>2073.124</v>
      </c>
      <c r="I207" s="165">
        <v>2110.979</v>
      </c>
      <c r="J207" s="21">
        <f t="shared" si="18"/>
        <v>98.20675620174336</v>
      </c>
      <c r="K207" s="24">
        <f t="shared" si="21"/>
        <v>0.0031628306505341007</v>
      </c>
      <c r="L207" s="22">
        <f t="shared" si="22"/>
        <v>11.270430519351473</v>
      </c>
    </row>
    <row r="208" spans="1:12" ht="13.5">
      <c r="A208" s="74"/>
      <c r="B208" s="90">
        <v>520</v>
      </c>
      <c r="C208" s="93" t="s">
        <v>194</v>
      </c>
      <c r="D208" s="152">
        <v>34.879</v>
      </c>
      <c r="E208" s="174">
        <v>385.295</v>
      </c>
      <c r="F208" s="77">
        <f t="shared" si="19"/>
        <v>9.052544154479035</v>
      </c>
      <c r="G208" s="98">
        <f t="shared" si="20"/>
        <v>0.00031439229099444564</v>
      </c>
      <c r="H208" s="184">
        <v>619.885</v>
      </c>
      <c r="I208" s="165">
        <v>1565.82</v>
      </c>
      <c r="J208" s="21">
        <f t="shared" si="18"/>
        <v>39.58852230780039</v>
      </c>
      <c r="K208" s="24">
        <f t="shared" si="21"/>
        <v>0.000945718286897615</v>
      </c>
      <c r="L208" s="22">
        <f t="shared" si="22"/>
        <v>5.626688821313631</v>
      </c>
    </row>
    <row r="209" spans="1:12" ht="13.5">
      <c r="A209" s="74"/>
      <c r="B209" s="90">
        <v>521</v>
      </c>
      <c r="C209" s="93" t="s">
        <v>195</v>
      </c>
      <c r="D209" s="152">
        <v>111.17</v>
      </c>
      <c r="E209" s="174">
        <v>105.229</v>
      </c>
      <c r="F209" s="77">
        <f t="shared" si="19"/>
        <v>105.64578205627726</v>
      </c>
      <c r="G209" s="98">
        <f t="shared" si="20"/>
        <v>0.001002064021039953</v>
      </c>
      <c r="H209" s="184">
        <v>1151.545</v>
      </c>
      <c r="I209" s="165">
        <v>1209.476</v>
      </c>
      <c r="J209" s="21">
        <f t="shared" si="18"/>
        <v>95.21023980632934</v>
      </c>
      <c r="K209" s="24">
        <f t="shared" si="21"/>
        <v>0.0017568374209498765</v>
      </c>
      <c r="L209" s="22">
        <f t="shared" si="22"/>
        <v>9.653986600610484</v>
      </c>
    </row>
    <row r="210" spans="1:12" ht="13.5">
      <c r="A210" s="74"/>
      <c r="B210" s="90">
        <v>522</v>
      </c>
      <c r="C210" s="93" t="s">
        <v>196</v>
      </c>
      <c r="D210" s="152">
        <v>387.233</v>
      </c>
      <c r="E210" s="174">
        <v>349.251</v>
      </c>
      <c r="F210" s="77">
        <f t="shared" si="19"/>
        <v>110.87527308440062</v>
      </c>
      <c r="G210" s="98">
        <f t="shared" si="20"/>
        <v>0.0034904403801328063</v>
      </c>
      <c r="H210" s="184">
        <v>631.972</v>
      </c>
      <c r="I210" s="165">
        <v>677.454</v>
      </c>
      <c r="J210" s="21">
        <f t="shared" si="18"/>
        <v>93.2863338322602</v>
      </c>
      <c r="K210" s="24">
        <f t="shared" si="21"/>
        <v>0.0009641586378235633</v>
      </c>
      <c r="L210" s="22">
        <f t="shared" si="22"/>
        <v>61.273758964004735</v>
      </c>
    </row>
    <row r="211" spans="1:12" ht="13.5">
      <c r="A211" s="74"/>
      <c r="B211" s="90">
        <v>523</v>
      </c>
      <c r="C211" s="93" t="s">
        <v>197</v>
      </c>
      <c r="D211" s="152">
        <v>873.615</v>
      </c>
      <c r="E211" s="174">
        <v>1627.973</v>
      </c>
      <c r="F211" s="77">
        <f t="shared" si="19"/>
        <v>53.662745020955505</v>
      </c>
      <c r="G211" s="98">
        <f t="shared" si="20"/>
        <v>0.007874589905017708</v>
      </c>
      <c r="H211" s="184">
        <v>2183.454</v>
      </c>
      <c r="I211" s="165">
        <v>3028.476</v>
      </c>
      <c r="J211" s="21">
        <f t="shared" si="18"/>
        <v>72.097450995154</v>
      </c>
      <c r="K211" s="24">
        <f t="shared" si="21"/>
        <v>0.0033311539662997896</v>
      </c>
      <c r="L211" s="22">
        <f t="shared" si="22"/>
        <v>40.010689485558196</v>
      </c>
    </row>
    <row r="212" spans="1:12" ht="13.5">
      <c r="A212" s="74"/>
      <c r="B212" s="90">
        <v>524</v>
      </c>
      <c r="C212" s="93" t="s">
        <v>198</v>
      </c>
      <c r="D212" s="152">
        <v>12246.037</v>
      </c>
      <c r="E212" s="174">
        <v>17410.983</v>
      </c>
      <c r="F212" s="77">
        <f t="shared" si="19"/>
        <v>70.33512697129163</v>
      </c>
      <c r="G212" s="98">
        <f t="shared" si="20"/>
        <v>0.11038331454550727</v>
      </c>
      <c r="H212" s="184">
        <v>49623.843</v>
      </c>
      <c r="I212" s="165">
        <v>58874.374</v>
      </c>
      <c r="J212" s="21">
        <f t="shared" si="18"/>
        <v>84.28767837089867</v>
      </c>
      <c r="K212" s="24">
        <f t="shared" si="21"/>
        <v>0.07570787451097576</v>
      </c>
      <c r="L212" s="22">
        <f t="shared" si="22"/>
        <v>24.677728002645825</v>
      </c>
    </row>
    <row r="213" spans="1:12" ht="13.5">
      <c r="A213" s="74"/>
      <c r="B213" s="90">
        <v>525</v>
      </c>
      <c r="C213" s="93" t="s">
        <v>199</v>
      </c>
      <c r="D213" s="152">
        <v>22.126</v>
      </c>
      <c r="E213" s="174">
        <v>168.285</v>
      </c>
      <c r="F213" s="77">
        <f t="shared" si="19"/>
        <v>13.147933565083045</v>
      </c>
      <c r="G213" s="98">
        <f t="shared" si="20"/>
        <v>0.00019943931392938744</v>
      </c>
      <c r="H213" s="184">
        <v>589.275</v>
      </c>
      <c r="I213" s="165">
        <v>1508.735</v>
      </c>
      <c r="J213" s="21">
        <f t="shared" si="18"/>
        <v>39.05755483898763</v>
      </c>
      <c r="K213" s="24">
        <f t="shared" si="21"/>
        <v>0.0008990185978231318</v>
      </c>
      <c r="L213" s="22">
        <f t="shared" si="22"/>
        <v>3.7547834203046118</v>
      </c>
    </row>
    <row r="214" spans="1:12" ht="13.5">
      <c r="A214" s="74"/>
      <c r="B214" s="90">
        <v>526</v>
      </c>
      <c r="C214" s="93" t="s">
        <v>200</v>
      </c>
      <c r="D214" s="152">
        <v>325.012</v>
      </c>
      <c r="E214" s="174">
        <v>246.388</v>
      </c>
      <c r="F214" s="77">
        <f t="shared" si="19"/>
        <v>131.91064499894475</v>
      </c>
      <c r="G214" s="98">
        <f t="shared" si="20"/>
        <v>0.0029295928002719906</v>
      </c>
      <c r="H214" s="184">
        <v>683.83</v>
      </c>
      <c r="I214" s="165">
        <v>581.376</v>
      </c>
      <c r="J214" s="21">
        <f t="shared" si="18"/>
        <v>117.6226744826068</v>
      </c>
      <c r="K214" s="24">
        <f t="shared" si="21"/>
        <v>0.0010432750205751004</v>
      </c>
      <c r="L214" s="22">
        <f t="shared" si="22"/>
        <v>47.5281868300601</v>
      </c>
    </row>
    <row r="215" spans="1:12" ht="13.5">
      <c r="A215" s="74"/>
      <c r="B215" s="90">
        <v>527</v>
      </c>
      <c r="C215" s="93" t="s">
        <v>201</v>
      </c>
      <c r="D215" s="152">
        <v>514.642</v>
      </c>
      <c r="E215" s="174">
        <v>613.187</v>
      </c>
      <c r="F215" s="77">
        <f t="shared" si="19"/>
        <v>83.92904611480675</v>
      </c>
      <c r="G215" s="98">
        <f t="shared" si="20"/>
        <v>0.004638879481119398</v>
      </c>
      <c r="H215" s="184">
        <v>2705.379</v>
      </c>
      <c r="I215" s="165">
        <v>3009.929</v>
      </c>
      <c r="J215" s="21">
        <f t="shared" si="18"/>
        <v>89.88182113265793</v>
      </c>
      <c r="K215" s="24">
        <f t="shared" si="21"/>
        <v>0.0041274210430786076</v>
      </c>
      <c r="L215" s="22">
        <f t="shared" si="22"/>
        <v>19.022916936961515</v>
      </c>
    </row>
    <row r="216" spans="1:12" ht="13.5">
      <c r="A216" s="74"/>
      <c r="B216" s="90">
        <v>528</v>
      </c>
      <c r="C216" s="93" t="s">
        <v>202</v>
      </c>
      <c r="D216" s="152">
        <v>21.538</v>
      </c>
      <c r="E216" s="174">
        <v>93.422</v>
      </c>
      <c r="F216" s="77">
        <f t="shared" si="19"/>
        <v>23.054526770996127</v>
      </c>
      <c r="G216" s="98">
        <f t="shared" si="20"/>
        <v>0.0001941392001903257</v>
      </c>
      <c r="H216" s="184">
        <v>119.869</v>
      </c>
      <c r="I216" s="165">
        <v>307.036</v>
      </c>
      <c r="J216" s="21">
        <f t="shared" si="18"/>
        <v>39.04069881056293</v>
      </c>
      <c r="K216" s="24">
        <f t="shared" si="21"/>
        <v>0.0001828763485680896</v>
      </c>
      <c r="L216" s="22">
        <f t="shared" si="22"/>
        <v>17.967948343608438</v>
      </c>
    </row>
    <row r="217" spans="1:12" ht="13.5">
      <c r="A217" s="74"/>
      <c r="B217" s="90">
        <v>529</v>
      </c>
      <c r="C217" s="93" t="s">
        <v>203</v>
      </c>
      <c r="D217" s="152">
        <v>208.788</v>
      </c>
      <c r="E217" s="174">
        <v>11.876</v>
      </c>
      <c r="F217" s="77">
        <f t="shared" si="19"/>
        <v>1758.0666891209162</v>
      </c>
      <c r="G217" s="98">
        <f t="shared" si="20"/>
        <v>0.0018819730397129596</v>
      </c>
      <c r="H217" s="184">
        <v>313.511</v>
      </c>
      <c r="I217" s="165">
        <v>165.845</v>
      </c>
      <c r="J217" s="21">
        <f t="shared" si="18"/>
        <v>189.03856010129942</v>
      </c>
      <c r="K217" s="24">
        <f t="shared" si="21"/>
        <v>0.0004783033721473471</v>
      </c>
      <c r="L217" s="22">
        <f t="shared" si="22"/>
        <v>66.59670633566286</v>
      </c>
    </row>
    <row r="218" spans="1:12" ht="13.5">
      <c r="A218" s="74"/>
      <c r="B218" s="90">
        <v>530</v>
      </c>
      <c r="C218" s="93" t="s">
        <v>204</v>
      </c>
      <c r="D218" s="152">
        <v>4.914</v>
      </c>
      <c r="E218" s="174">
        <v>4.09</v>
      </c>
      <c r="F218" s="77">
        <f t="shared" si="19"/>
        <v>120.14669926650366</v>
      </c>
      <c r="G218" s="98">
        <f t="shared" si="20"/>
        <v>4.429380767644444E-05</v>
      </c>
      <c r="H218" s="184">
        <v>637.88</v>
      </c>
      <c r="I218" s="165">
        <v>2200.885</v>
      </c>
      <c r="J218" s="21">
        <f t="shared" si="18"/>
        <v>28.98288642977711</v>
      </c>
      <c r="K218" s="24">
        <f t="shared" si="21"/>
        <v>0.0009731720897364038</v>
      </c>
      <c r="L218" s="22">
        <f t="shared" si="22"/>
        <v>0.7703643318492506</v>
      </c>
    </row>
    <row r="219" spans="1:12" ht="13.5">
      <c r="A219" s="74"/>
      <c r="B219" s="90">
        <v>531</v>
      </c>
      <c r="C219" s="93" t="s">
        <v>205</v>
      </c>
      <c r="D219" s="152">
        <v>5069.199</v>
      </c>
      <c r="E219" s="174">
        <v>2584.248</v>
      </c>
      <c r="F219" s="77">
        <f t="shared" si="19"/>
        <v>196.15760561679835</v>
      </c>
      <c r="G219" s="98">
        <f t="shared" si="20"/>
        <v>0.045692740248193836</v>
      </c>
      <c r="H219" s="184">
        <v>6914.951</v>
      </c>
      <c r="I219" s="165">
        <v>4342.478</v>
      </c>
      <c r="J219" s="21">
        <f t="shared" si="18"/>
        <v>159.23974744374064</v>
      </c>
      <c r="K219" s="24">
        <f t="shared" si="21"/>
        <v>0.01054969165845431</v>
      </c>
      <c r="L219" s="22">
        <f t="shared" si="22"/>
        <v>73.30780796566742</v>
      </c>
    </row>
    <row r="220" spans="1:12" ht="13.5">
      <c r="A220" s="74"/>
      <c r="B220" s="90">
        <v>532</v>
      </c>
      <c r="C220" s="93" t="s">
        <v>206</v>
      </c>
      <c r="D220" s="152">
        <v>91.301</v>
      </c>
      <c r="E220" s="174">
        <v>71.511</v>
      </c>
      <c r="F220" s="77">
        <f t="shared" si="19"/>
        <v>127.67406412999401</v>
      </c>
      <c r="G220" s="98">
        <f t="shared" si="20"/>
        <v>0.0008229688511735968</v>
      </c>
      <c r="H220" s="184">
        <v>958.008</v>
      </c>
      <c r="I220" s="165">
        <v>1049.437</v>
      </c>
      <c r="J220" s="21">
        <f t="shared" si="18"/>
        <v>91.28780479438024</v>
      </c>
      <c r="K220" s="24">
        <f t="shared" si="21"/>
        <v>0.0014615705890515345</v>
      </c>
      <c r="L220" s="22">
        <f t="shared" si="22"/>
        <v>9.530296197944068</v>
      </c>
    </row>
    <row r="221" spans="1:12" ht="13.5">
      <c r="A221" s="74"/>
      <c r="B221" s="90">
        <v>533</v>
      </c>
      <c r="C221" s="93" t="s">
        <v>207</v>
      </c>
      <c r="D221" s="152">
        <v>626.332</v>
      </c>
      <c r="E221" s="174">
        <v>613.677</v>
      </c>
      <c r="F221" s="77">
        <f t="shared" si="19"/>
        <v>102.06215973549604</v>
      </c>
      <c r="G221" s="98">
        <f t="shared" si="20"/>
        <v>0.005645630677574847</v>
      </c>
      <c r="H221" s="184">
        <v>5292.192</v>
      </c>
      <c r="I221" s="165">
        <v>2769.503</v>
      </c>
      <c r="J221" s="21">
        <f t="shared" si="18"/>
        <v>191.08814830675394</v>
      </c>
      <c r="K221" s="24">
        <f t="shared" si="21"/>
        <v>0.008073953640067534</v>
      </c>
      <c r="L221" s="22">
        <f t="shared" si="22"/>
        <v>11.835020346956423</v>
      </c>
    </row>
    <row r="222" spans="1:12" ht="13.5">
      <c r="A222" s="74"/>
      <c r="B222" s="90">
        <v>534</v>
      </c>
      <c r="C222" s="93" t="s">
        <v>208</v>
      </c>
      <c r="D222" s="152">
        <v>151.04</v>
      </c>
      <c r="E222" s="174">
        <v>281.956</v>
      </c>
      <c r="F222" s="77">
        <f t="shared" si="19"/>
        <v>53.5686419157599</v>
      </c>
      <c r="G222" s="98">
        <f t="shared" si="20"/>
        <v>0.0013614441822242915</v>
      </c>
      <c r="H222" s="184">
        <v>749.218</v>
      </c>
      <c r="I222" s="165">
        <v>1101.474</v>
      </c>
      <c r="J222" s="21">
        <f t="shared" si="18"/>
        <v>68.01958103414152</v>
      </c>
      <c r="K222" s="24">
        <f t="shared" si="21"/>
        <v>0.0011430332456388802</v>
      </c>
      <c r="L222" s="22">
        <f t="shared" si="22"/>
        <v>20.159686499790446</v>
      </c>
    </row>
    <row r="223" spans="1:12" ht="13.5">
      <c r="A223" s="74"/>
      <c r="B223" s="90">
        <v>535</v>
      </c>
      <c r="C223" s="93" t="s">
        <v>209</v>
      </c>
      <c r="D223" s="152">
        <v>4823.831</v>
      </c>
      <c r="E223" s="174">
        <v>4946.325</v>
      </c>
      <c r="F223" s="77">
        <f t="shared" si="19"/>
        <v>97.52353514983348</v>
      </c>
      <c r="G223" s="98">
        <f t="shared" si="20"/>
        <v>0.04348104244559843</v>
      </c>
      <c r="H223" s="184">
        <v>11327.686</v>
      </c>
      <c r="I223" s="165">
        <v>11476.808</v>
      </c>
      <c r="J223" s="21">
        <f t="shared" si="18"/>
        <v>98.70066659649616</v>
      </c>
      <c r="K223" s="24">
        <f t="shared" si="21"/>
        <v>0.017281914868780657</v>
      </c>
      <c r="L223" s="22">
        <f t="shared" si="22"/>
        <v>42.584434278986905</v>
      </c>
    </row>
    <row r="224" spans="1:12" ht="13.5">
      <c r="A224" s="74"/>
      <c r="B224" s="90">
        <v>536</v>
      </c>
      <c r="C224" s="93" t="s">
        <v>210</v>
      </c>
      <c r="D224" s="152">
        <v>0</v>
      </c>
      <c r="E224" s="174">
        <v>161.698</v>
      </c>
      <c r="F224" s="188" t="s">
        <v>302</v>
      </c>
      <c r="G224" s="98">
        <f t="shared" si="20"/>
        <v>0</v>
      </c>
      <c r="H224" s="184">
        <v>158.339</v>
      </c>
      <c r="I224" s="165">
        <v>179.489</v>
      </c>
      <c r="J224" s="21">
        <f t="shared" si="18"/>
        <v>88.21654808929796</v>
      </c>
      <c r="K224" s="24">
        <f t="shared" si="21"/>
        <v>0.00024156752918538354</v>
      </c>
      <c r="L224" s="22">
        <f t="shared" si="22"/>
        <v>0</v>
      </c>
    </row>
    <row r="225" spans="1:12" ht="13.5">
      <c r="A225" s="74"/>
      <c r="B225" s="90">
        <v>537</v>
      </c>
      <c r="C225" s="93" t="s">
        <v>211</v>
      </c>
      <c r="D225" s="152">
        <v>0.662</v>
      </c>
      <c r="E225" s="174">
        <v>0.928</v>
      </c>
      <c r="F225" s="77">
        <f t="shared" si="19"/>
        <v>71.33620689655173</v>
      </c>
      <c r="G225" s="98">
        <f t="shared" si="20"/>
        <v>5.967134855882423E-06</v>
      </c>
      <c r="H225" s="184">
        <v>2.1</v>
      </c>
      <c r="I225" s="165">
        <v>1.304</v>
      </c>
      <c r="J225" s="21">
        <f t="shared" si="18"/>
        <v>161.04294478527606</v>
      </c>
      <c r="K225" s="24">
        <f t="shared" si="21"/>
        <v>3.2038336183082212E-06</v>
      </c>
      <c r="L225" s="22">
        <f t="shared" si="22"/>
        <v>31.523809523809526</v>
      </c>
    </row>
    <row r="226" spans="1:12" ht="13.5">
      <c r="A226" s="74"/>
      <c r="B226" s="90">
        <v>538</v>
      </c>
      <c r="C226" s="93" t="s">
        <v>212</v>
      </c>
      <c r="D226" s="152">
        <v>3218.271</v>
      </c>
      <c r="E226" s="174">
        <v>3527.139</v>
      </c>
      <c r="F226" s="77">
        <f t="shared" si="19"/>
        <v>91.24310099488567</v>
      </c>
      <c r="G226" s="98">
        <f t="shared" si="20"/>
        <v>0.029008847522319605</v>
      </c>
      <c r="H226" s="184">
        <v>6247.541</v>
      </c>
      <c r="I226" s="165">
        <v>7600.726</v>
      </c>
      <c r="J226" s="21">
        <f t="shared" si="18"/>
        <v>82.19663490040294</v>
      </c>
      <c r="K226" s="24">
        <f t="shared" si="21"/>
        <v>0.009531467565504267</v>
      </c>
      <c r="L226" s="22">
        <f t="shared" si="22"/>
        <v>51.51260311857098</v>
      </c>
    </row>
    <row r="227" spans="1:12" ht="13.5">
      <c r="A227" s="74"/>
      <c r="B227" s="90">
        <v>539</v>
      </c>
      <c r="C227" s="93" t="s">
        <v>213</v>
      </c>
      <c r="D227" s="152">
        <v>654.333</v>
      </c>
      <c r="E227" s="174">
        <v>515.2</v>
      </c>
      <c r="F227" s="77">
        <f t="shared" si="19"/>
        <v>127.00562888198756</v>
      </c>
      <c r="G227" s="98">
        <f t="shared" si="20"/>
        <v>0.005898026059900472</v>
      </c>
      <c r="H227" s="184">
        <v>5281.459</v>
      </c>
      <c r="I227" s="165">
        <v>3320.392</v>
      </c>
      <c r="J227" s="21">
        <f t="shared" si="18"/>
        <v>159.0613096285017</v>
      </c>
      <c r="K227" s="24">
        <f t="shared" si="21"/>
        <v>0.008057578999007867</v>
      </c>
      <c r="L227" s="22">
        <f t="shared" si="22"/>
        <v>12.38924698648612</v>
      </c>
    </row>
    <row r="228" spans="1:12" ht="13.5">
      <c r="A228" s="74"/>
      <c r="B228" s="90">
        <v>540</v>
      </c>
      <c r="C228" s="93" t="s">
        <v>214</v>
      </c>
      <c r="D228" s="152">
        <v>54.67</v>
      </c>
      <c r="E228" s="174">
        <v>7.195</v>
      </c>
      <c r="F228" s="77">
        <f t="shared" si="19"/>
        <v>759.8332175121612</v>
      </c>
      <c r="G228" s="98">
        <f t="shared" si="20"/>
        <v>0.0004927843845484774</v>
      </c>
      <c r="H228" s="184">
        <v>71.291</v>
      </c>
      <c r="I228" s="165">
        <v>11.936</v>
      </c>
      <c r="J228" s="21">
        <f t="shared" si="18"/>
        <v>597.2771447721179</v>
      </c>
      <c r="K228" s="24">
        <f t="shared" si="21"/>
        <v>0.00010876404880133875</v>
      </c>
      <c r="L228" s="22">
        <f t="shared" si="22"/>
        <v>76.68569665175127</v>
      </c>
    </row>
    <row r="229" spans="1:12" ht="13.5">
      <c r="A229" s="74"/>
      <c r="B229" s="90">
        <v>541</v>
      </c>
      <c r="C229" s="93" t="s">
        <v>215</v>
      </c>
      <c r="D229" s="152">
        <v>6548.132</v>
      </c>
      <c r="E229" s="174">
        <v>8372.043</v>
      </c>
      <c r="F229" s="77">
        <f t="shared" si="19"/>
        <v>78.21426621912954</v>
      </c>
      <c r="G229" s="98">
        <f t="shared" si="20"/>
        <v>0.05902354486120706</v>
      </c>
      <c r="H229" s="184">
        <v>49851.236</v>
      </c>
      <c r="I229" s="165">
        <v>54359.566</v>
      </c>
      <c r="J229" s="21">
        <f t="shared" si="18"/>
        <v>91.70646432313312</v>
      </c>
      <c r="K229" s="24">
        <f t="shared" si="21"/>
        <v>0.07605479324334144</v>
      </c>
      <c r="L229" s="22">
        <f t="shared" si="22"/>
        <v>13.1353453302542</v>
      </c>
    </row>
    <row r="230" spans="1:12" ht="13.5">
      <c r="A230" s="74"/>
      <c r="B230" s="90">
        <v>542</v>
      </c>
      <c r="C230" s="93" t="s">
        <v>216</v>
      </c>
      <c r="D230" s="152">
        <v>2778.109</v>
      </c>
      <c r="E230" s="174">
        <v>3333.925</v>
      </c>
      <c r="F230" s="77">
        <f t="shared" si="19"/>
        <v>83.3284791949429</v>
      </c>
      <c r="G230" s="98">
        <f t="shared" si="20"/>
        <v>0.025041315781481357</v>
      </c>
      <c r="H230" s="184">
        <v>13637.912</v>
      </c>
      <c r="I230" s="165">
        <v>15629.495</v>
      </c>
      <c r="J230" s="21">
        <f t="shared" si="18"/>
        <v>87.25753455245994</v>
      </c>
      <c r="K230" s="24">
        <f t="shared" si="21"/>
        <v>0.020806476642442433</v>
      </c>
      <c r="L230" s="22">
        <f t="shared" si="22"/>
        <v>20.3704863325119</v>
      </c>
    </row>
    <row r="231" spans="1:12" ht="13.5">
      <c r="A231" s="74"/>
      <c r="B231" s="90">
        <v>543</v>
      </c>
      <c r="C231" s="93" t="s">
        <v>217</v>
      </c>
      <c r="D231" s="152">
        <v>5680.481</v>
      </c>
      <c r="E231" s="174">
        <v>6944.012</v>
      </c>
      <c r="F231" s="77">
        <f t="shared" si="19"/>
        <v>81.80402049996457</v>
      </c>
      <c r="G231" s="98">
        <f t="shared" si="20"/>
        <v>0.05120271325268556</v>
      </c>
      <c r="H231" s="184">
        <v>22750.094</v>
      </c>
      <c r="I231" s="165">
        <v>26401.309</v>
      </c>
      <c r="J231" s="21">
        <f t="shared" si="18"/>
        <v>86.17032587285729</v>
      </c>
      <c r="K231" s="24">
        <f t="shared" si="21"/>
        <v>0.034708340941367696</v>
      </c>
      <c r="L231" s="22">
        <f t="shared" si="22"/>
        <v>24.96904408394972</v>
      </c>
    </row>
    <row r="232" spans="1:12" ht="13.5">
      <c r="A232" s="74"/>
      <c r="B232" s="90">
        <v>544</v>
      </c>
      <c r="C232" s="93" t="s">
        <v>218</v>
      </c>
      <c r="D232" s="152">
        <v>60.84</v>
      </c>
      <c r="E232" s="174">
        <v>176.732</v>
      </c>
      <c r="F232" s="77">
        <f t="shared" si="19"/>
        <v>34.42500509245638</v>
      </c>
      <c r="G232" s="98">
        <f t="shared" si="20"/>
        <v>0.0005483995236131218</v>
      </c>
      <c r="H232" s="184">
        <v>349.638</v>
      </c>
      <c r="I232" s="165">
        <v>671.384</v>
      </c>
      <c r="J232" s="21">
        <f t="shared" si="18"/>
        <v>52.077201720624856</v>
      </c>
      <c r="K232" s="24">
        <f t="shared" si="21"/>
        <v>0.0005334199898276427</v>
      </c>
      <c r="L232" s="22">
        <f t="shared" si="22"/>
        <v>17.40085459818441</v>
      </c>
    </row>
    <row r="233" spans="1:12" ht="13.5">
      <c r="A233" s="74"/>
      <c r="B233" s="90">
        <v>545</v>
      </c>
      <c r="C233" s="93" t="s">
        <v>219</v>
      </c>
      <c r="D233" s="152">
        <v>1142.129</v>
      </c>
      <c r="E233" s="174">
        <v>1279.273</v>
      </c>
      <c r="F233" s="77">
        <f t="shared" si="19"/>
        <v>89.27953611152584</v>
      </c>
      <c r="G233" s="98">
        <f t="shared" si="20"/>
        <v>0.010294921096395975</v>
      </c>
      <c r="H233" s="184">
        <v>8613.625</v>
      </c>
      <c r="I233" s="165">
        <v>8120.374</v>
      </c>
      <c r="J233" s="21">
        <f t="shared" si="18"/>
        <v>106.07423993032835</v>
      </c>
      <c r="K233" s="24">
        <f t="shared" si="21"/>
        <v>0.013141248262142928</v>
      </c>
      <c r="L233" s="22">
        <f t="shared" si="22"/>
        <v>13.259562611560172</v>
      </c>
    </row>
    <row r="234" spans="1:12" ht="13.5">
      <c r="A234" s="74"/>
      <c r="B234" s="90">
        <v>546</v>
      </c>
      <c r="C234" s="93" t="s">
        <v>220</v>
      </c>
      <c r="D234" s="152">
        <v>124.731</v>
      </c>
      <c r="E234" s="174">
        <v>113.688</v>
      </c>
      <c r="F234" s="77">
        <f t="shared" si="19"/>
        <v>109.71342621912603</v>
      </c>
      <c r="G234" s="98">
        <f t="shared" si="20"/>
        <v>0.001124300147596783</v>
      </c>
      <c r="H234" s="184">
        <v>865.224</v>
      </c>
      <c r="I234" s="165">
        <v>1199.457</v>
      </c>
      <c r="J234" s="21">
        <f t="shared" si="18"/>
        <v>72.13464092501857</v>
      </c>
      <c r="K234" s="24">
        <f t="shared" si="21"/>
        <v>0.0013200160659843393</v>
      </c>
      <c r="L234" s="22">
        <f t="shared" si="22"/>
        <v>14.416035616210369</v>
      </c>
    </row>
    <row r="235" spans="1:12" ht="13.5">
      <c r="A235" s="74"/>
      <c r="B235" s="90">
        <v>547</v>
      </c>
      <c r="C235" s="93" t="s">
        <v>221</v>
      </c>
      <c r="D235" s="152">
        <v>2565.844</v>
      </c>
      <c r="E235" s="174">
        <v>2277.287</v>
      </c>
      <c r="F235" s="77">
        <f t="shared" si="19"/>
        <v>112.6710862530722</v>
      </c>
      <c r="G235" s="98">
        <f t="shared" si="20"/>
        <v>0.023128001763076705</v>
      </c>
      <c r="H235" s="184">
        <v>7842.547</v>
      </c>
      <c r="I235" s="165">
        <v>8615.635</v>
      </c>
      <c r="J235" s="21">
        <f t="shared" si="18"/>
        <v>91.026917923055</v>
      </c>
      <c r="K235" s="24">
        <f t="shared" si="21"/>
        <v>0.011964864634172515</v>
      </c>
      <c r="L235" s="22">
        <f t="shared" si="22"/>
        <v>32.71697319761042</v>
      </c>
    </row>
    <row r="236" spans="1:12" ht="13.5">
      <c r="A236" s="74"/>
      <c r="B236" s="90">
        <v>548</v>
      </c>
      <c r="C236" s="93" t="s">
        <v>222</v>
      </c>
      <c r="D236" s="152">
        <v>882.447</v>
      </c>
      <c r="E236" s="174">
        <v>1285.39</v>
      </c>
      <c r="F236" s="77">
        <f t="shared" si="19"/>
        <v>68.65208224741129</v>
      </c>
      <c r="G236" s="98">
        <f t="shared" si="20"/>
        <v>0.007954199776690145</v>
      </c>
      <c r="H236" s="184">
        <v>1416.039</v>
      </c>
      <c r="I236" s="165">
        <v>2238.179</v>
      </c>
      <c r="J236" s="21">
        <f t="shared" si="18"/>
        <v>63.267459841237006</v>
      </c>
      <c r="K236" s="24">
        <f t="shared" si="21"/>
        <v>0.0021603587395407405</v>
      </c>
      <c r="L236" s="22">
        <f t="shared" si="22"/>
        <v>62.31798700459521</v>
      </c>
    </row>
    <row r="237" spans="1:12" ht="13.5">
      <c r="A237" s="74"/>
      <c r="B237" s="90">
        <v>549</v>
      </c>
      <c r="C237" s="93" t="s">
        <v>223</v>
      </c>
      <c r="D237" s="152">
        <v>818.59</v>
      </c>
      <c r="E237" s="174">
        <v>976.903</v>
      </c>
      <c r="F237" s="77">
        <f t="shared" si="19"/>
        <v>83.79439923922845</v>
      </c>
      <c r="G237" s="98">
        <f t="shared" si="20"/>
        <v>0.007378605621868267</v>
      </c>
      <c r="H237" s="184">
        <v>2489.993</v>
      </c>
      <c r="I237" s="165">
        <v>2158.5</v>
      </c>
      <c r="J237" s="21">
        <f t="shared" si="18"/>
        <v>115.35756312253879</v>
      </c>
      <c r="K237" s="24">
        <f t="shared" si="21"/>
        <v>0.003798820610834353</v>
      </c>
      <c r="L237" s="22">
        <f t="shared" si="22"/>
        <v>32.87519282182721</v>
      </c>
    </row>
    <row r="238" spans="1:12" ht="13.5">
      <c r="A238" s="74"/>
      <c r="B238" s="90">
        <v>550</v>
      </c>
      <c r="C238" s="93" t="s">
        <v>224</v>
      </c>
      <c r="D238" s="152">
        <v>155.129</v>
      </c>
      <c r="E238" s="174">
        <v>55.689</v>
      </c>
      <c r="F238" s="77">
        <f t="shared" si="19"/>
        <v>278.5630914543267</v>
      </c>
      <c r="G238" s="98">
        <f t="shared" si="20"/>
        <v>0.0013983016058280728</v>
      </c>
      <c r="H238" s="184">
        <v>1557.043</v>
      </c>
      <c r="I238" s="165">
        <v>1210.976</v>
      </c>
      <c r="J238" s="21">
        <f t="shared" si="18"/>
        <v>128.57752754802735</v>
      </c>
      <c r="K238" s="24">
        <f t="shared" si="21"/>
        <v>0.0023754793850245177</v>
      </c>
      <c r="L238" s="22">
        <f t="shared" si="22"/>
        <v>9.963051759007298</v>
      </c>
    </row>
    <row r="239" spans="1:12" ht="13.5">
      <c r="A239" s="74"/>
      <c r="B239" s="90">
        <v>551</v>
      </c>
      <c r="C239" s="93" t="s">
        <v>225</v>
      </c>
      <c r="D239" s="152">
        <v>151815.432</v>
      </c>
      <c r="E239" s="174">
        <v>151393.698</v>
      </c>
      <c r="F239" s="77">
        <f t="shared" si="19"/>
        <v>100.27856773800453</v>
      </c>
      <c r="G239" s="98">
        <f t="shared" si="20"/>
        <v>1.3684337703142713</v>
      </c>
      <c r="H239" s="184">
        <v>343718.09</v>
      </c>
      <c r="I239" s="165">
        <v>335363.096</v>
      </c>
      <c r="J239" s="21">
        <f t="shared" si="18"/>
        <v>102.4913277875989</v>
      </c>
      <c r="K239" s="24">
        <f t="shared" si="21"/>
        <v>0.5243883676012814</v>
      </c>
      <c r="L239" s="22">
        <f t="shared" si="22"/>
        <v>44.16858943909527</v>
      </c>
    </row>
    <row r="240" spans="1:12" ht="13.5">
      <c r="A240" s="74"/>
      <c r="B240" s="90">
        <v>552</v>
      </c>
      <c r="C240" s="93" t="s">
        <v>226</v>
      </c>
      <c r="D240" s="152">
        <v>86.086</v>
      </c>
      <c r="E240" s="174">
        <v>23.705</v>
      </c>
      <c r="F240" s="77">
        <f t="shared" si="19"/>
        <v>363.15545243619493</v>
      </c>
      <c r="G240" s="98">
        <f t="shared" si="20"/>
        <v>0.0007759618900354897</v>
      </c>
      <c r="H240" s="184">
        <v>285.133</v>
      </c>
      <c r="I240" s="165">
        <v>69.718</v>
      </c>
      <c r="J240" s="21">
        <f t="shared" si="18"/>
        <v>408.98046415559827</v>
      </c>
      <c r="K240" s="24">
        <f t="shared" si="21"/>
        <v>0.00043500890051860854</v>
      </c>
      <c r="L240" s="22">
        <f t="shared" si="22"/>
        <v>30.191524656914492</v>
      </c>
    </row>
    <row r="241" spans="1:12" ht="13.5">
      <c r="A241" s="74"/>
      <c r="B241" s="90">
        <v>553</v>
      </c>
      <c r="C241" s="93" t="s">
        <v>227</v>
      </c>
      <c r="D241" s="152">
        <v>720.599</v>
      </c>
      <c r="E241" s="174">
        <v>870.32</v>
      </c>
      <c r="F241" s="77">
        <f t="shared" si="19"/>
        <v>82.79701718907988</v>
      </c>
      <c r="G241" s="98">
        <f t="shared" si="20"/>
        <v>0.006495334456214528</v>
      </c>
      <c r="H241" s="184">
        <v>1721.242</v>
      </c>
      <c r="I241" s="165">
        <v>1888.499</v>
      </c>
      <c r="J241" s="21">
        <f t="shared" si="18"/>
        <v>91.14338953846413</v>
      </c>
      <c r="K241" s="24">
        <f t="shared" si="21"/>
        <v>0.0026259871356400376</v>
      </c>
      <c r="L241" s="22">
        <f t="shared" si="22"/>
        <v>41.865060229764325</v>
      </c>
    </row>
    <row r="242" spans="1:12" ht="13.5">
      <c r="A242" s="74"/>
      <c r="B242" s="90">
        <v>554</v>
      </c>
      <c r="C242" s="93" t="s">
        <v>228</v>
      </c>
      <c r="D242" s="152">
        <v>3922.508</v>
      </c>
      <c r="E242" s="174">
        <v>3264.213</v>
      </c>
      <c r="F242" s="77">
        <f t="shared" si="19"/>
        <v>120.16703566832187</v>
      </c>
      <c r="G242" s="98">
        <f t="shared" si="20"/>
        <v>0.035356698201325754</v>
      </c>
      <c r="H242" s="184">
        <v>8090.5</v>
      </c>
      <c r="I242" s="165">
        <v>5504.821</v>
      </c>
      <c r="J242" s="21">
        <f t="shared" si="18"/>
        <v>146.971173086282</v>
      </c>
      <c r="K242" s="24">
        <f t="shared" si="21"/>
        <v>0.012343150423296504</v>
      </c>
      <c r="L242" s="22">
        <f t="shared" si="22"/>
        <v>48.482887337000186</v>
      </c>
    </row>
    <row r="243" spans="1:12" ht="13.5">
      <c r="A243" s="74"/>
      <c r="B243" s="90">
        <v>555</v>
      </c>
      <c r="C243" s="93" t="s">
        <v>229</v>
      </c>
      <c r="D243" s="152">
        <v>754.67</v>
      </c>
      <c r="E243" s="174">
        <v>526.993</v>
      </c>
      <c r="F243" s="77">
        <f t="shared" si="19"/>
        <v>143.20304064759873</v>
      </c>
      <c r="G243" s="98">
        <f t="shared" si="20"/>
        <v>0.006802443597717202</v>
      </c>
      <c r="H243" s="184">
        <v>3194.343</v>
      </c>
      <c r="I243" s="165">
        <v>1310.874</v>
      </c>
      <c r="J243" s="21">
        <f t="shared" si="18"/>
        <v>243.68039948919576</v>
      </c>
      <c r="K243" s="24">
        <f t="shared" si="21"/>
        <v>0.004873401662765494</v>
      </c>
      <c r="L243" s="22">
        <f t="shared" si="22"/>
        <v>23.625202428167544</v>
      </c>
    </row>
    <row r="244" spans="1:12" ht="13.5">
      <c r="A244" s="74"/>
      <c r="B244" s="90">
        <v>556</v>
      </c>
      <c r="C244" s="93" t="s">
        <v>230</v>
      </c>
      <c r="D244" s="152">
        <v>10.732</v>
      </c>
      <c r="E244" s="174">
        <v>32.869</v>
      </c>
      <c r="F244" s="77">
        <f t="shared" si="19"/>
        <v>32.6508260062673</v>
      </c>
      <c r="G244" s="98">
        <f t="shared" si="20"/>
        <v>9.67360895367525E-05</v>
      </c>
      <c r="H244" s="184">
        <v>355.333</v>
      </c>
      <c r="I244" s="165">
        <v>641.049</v>
      </c>
      <c r="J244" s="21">
        <f t="shared" si="18"/>
        <v>55.42992813341883</v>
      </c>
      <c r="K244" s="24">
        <f t="shared" si="21"/>
        <v>0.0005421084814734834</v>
      </c>
      <c r="L244" s="22">
        <f t="shared" si="22"/>
        <v>3.0202654974348</v>
      </c>
    </row>
    <row r="245" spans="1:12" ht="13.5">
      <c r="A245" s="102"/>
      <c r="B245" s="90">
        <v>557</v>
      </c>
      <c r="C245" s="93" t="s">
        <v>288</v>
      </c>
      <c r="D245" s="154"/>
      <c r="E245" s="178"/>
      <c r="F245" s="101"/>
      <c r="G245" s="98">
        <f t="shared" si="20"/>
        <v>0</v>
      </c>
      <c r="H245" s="184">
        <v>0</v>
      </c>
      <c r="I245" s="165">
        <v>1.446</v>
      </c>
      <c r="J245" s="139" t="s">
        <v>302</v>
      </c>
      <c r="K245" s="24">
        <f t="shared" si="21"/>
        <v>0</v>
      </c>
      <c r="L245" s="131">
        <v>0</v>
      </c>
    </row>
    <row r="246" spans="1:12" ht="13.5">
      <c r="A246" s="74"/>
      <c r="B246" s="90">
        <v>558</v>
      </c>
      <c r="C246" s="93" t="s">
        <v>231</v>
      </c>
      <c r="D246" s="154">
        <v>2.941</v>
      </c>
      <c r="E246" s="178">
        <v>6.465</v>
      </c>
      <c r="F246" s="79">
        <f t="shared" si="19"/>
        <v>45.49110595514308</v>
      </c>
      <c r="G246" s="98">
        <f t="shared" si="20"/>
        <v>2.6509582494184597E-05</v>
      </c>
      <c r="H246" s="184">
        <v>114.721</v>
      </c>
      <c r="I246" s="165">
        <v>114.195</v>
      </c>
      <c r="J246" s="21">
        <f t="shared" si="18"/>
        <v>100.46061561364334</v>
      </c>
      <c r="K246" s="24">
        <f t="shared" si="21"/>
        <v>0.00017502237929806544</v>
      </c>
      <c r="L246" s="22">
        <f t="shared" si="22"/>
        <v>2.5636108471857812</v>
      </c>
    </row>
    <row r="247" spans="1:12" ht="13.5">
      <c r="A247" s="74"/>
      <c r="B247" s="91">
        <v>559</v>
      </c>
      <c r="C247" s="103" t="s">
        <v>232</v>
      </c>
      <c r="D247" s="152">
        <v>25.372</v>
      </c>
      <c r="E247" s="174">
        <v>48.887</v>
      </c>
      <c r="F247" s="79">
        <f t="shared" si="19"/>
        <v>51.89927792664717</v>
      </c>
      <c r="G247" s="100">
        <f t="shared" si="20"/>
        <v>0.0002286981050807384</v>
      </c>
      <c r="H247" s="187">
        <v>73.138</v>
      </c>
      <c r="I247" s="169">
        <v>151.555</v>
      </c>
      <c r="J247" s="47">
        <f t="shared" si="18"/>
        <v>48.25838804394444</v>
      </c>
      <c r="K247" s="46">
        <f t="shared" si="21"/>
        <v>0.00011158189675039366</v>
      </c>
      <c r="L247" s="44">
        <f t="shared" si="22"/>
        <v>34.690584921654946</v>
      </c>
    </row>
    <row r="248" spans="1:12" ht="13.5">
      <c r="A248" s="74"/>
      <c r="B248" s="90">
        <v>560</v>
      </c>
      <c r="C248" s="147" t="s">
        <v>300</v>
      </c>
      <c r="D248" s="148">
        <v>193.053</v>
      </c>
      <c r="E248" s="181">
        <v>0</v>
      </c>
      <c r="F248" s="188" t="s">
        <v>303</v>
      </c>
      <c r="G248" s="100">
        <f t="shared" si="20"/>
        <v>0.0017401409143998025</v>
      </c>
      <c r="H248" s="184">
        <v>300.845</v>
      </c>
      <c r="I248" s="165">
        <v>0</v>
      </c>
      <c r="J248" s="190" t="s">
        <v>303</v>
      </c>
      <c r="K248" s="46">
        <f t="shared" si="21"/>
        <v>0.00045897967852377946</v>
      </c>
      <c r="L248" s="44">
        <f t="shared" si="22"/>
        <v>64.17025378517177</v>
      </c>
    </row>
    <row r="249" spans="1:12" ht="14.25" thickBot="1">
      <c r="A249" s="33" t="s">
        <v>13</v>
      </c>
      <c r="B249" s="34" t="s">
        <v>269</v>
      </c>
      <c r="C249" s="82"/>
      <c r="D249" s="123">
        <f>SUM(D189:D248)</f>
        <v>244179.67599999998</v>
      </c>
      <c r="E249" s="176">
        <f>SUM(E189:E248)</f>
        <v>265403.70600000006</v>
      </c>
      <c r="F249" s="35">
        <f t="shared" si="19"/>
        <v>92.00311468145057</v>
      </c>
      <c r="G249" s="70">
        <f t="shared" si="20"/>
        <v>2.200986489059934</v>
      </c>
      <c r="H249" s="121">
        <f>SUM(H189:H248)</f>
        <v>1052795.2700000003</v>
      </c>
      <c r="I249" s="166">
        <f>SUM(I189:I248)</f>
        <v>1056719.6760000002</v>
      </c>
      <c r="J249" s="35">
        <f>H249/I249*100</f>
        <v>99.62862374108003</v>
      </c>
      <c r="K249" s="38">
        <f>H249/$H$8*100</f>
        <v>1.6061813710580388</v>
      </c>
      <c r="L249" s="36">
        <f t="shared" si="22"/>
        <v>23.19346248582594</v>
      </c>
    </row>
    <row r="250" spans="1:12" ht="13.5">
      <c r="A250" s="54" t="s">
        <v>250</v>
      </c>
      <c r="B250" s="88"/>
      <c r="C250" s="107"/>
      <c r="D250" s="156"/>
      <c r="E250" s="182"/>
      <c r="F250" s="116"/>
      <c r="G250" s="55"/>
      <c r="H250" s="119"/>
      <c r="I250" s="170"/>
      <c r="J250" s="56"/>
      <c r="K250" s="57"/>
      <c r="L250" s="55"/>
    </row>
    <row r="251" spans="1:12" ht="13.5">
      <c r="A251" s="10"/>
      <c r="B251" s="89"/>
      <c r="C251" s="108" t="s">
        <v>251</v>
      </c>
      <c r="D251" s="154"/>
      <c r="E251" s="178"/>
      <c r="F251" s="85"/>
      <c r="G251" s="58">
        <f t="shared" si="20"/>
        <v>0</v>
      </c>
      <c r="H251" s="125">
        <v>0</v>
      </c>
      <c r="I251" s="161">
        <v>1.325</v>
      </c>
      <c r="J251" s="139" t="s">
        <v>302</v>
      </c>
      <c r="K251" s="59">
        <f t="shared" si="21"/>
        <v>0</v>
      </c>
      <c r="L251" s="58">
        <v>0</v>
      </c>
    </row>
    <row r="252" spans="1:12" ht="14.25" thickBot="1">
      <c r="A252" s="33" t="s">
        <v>252</v>
      </c>
      <c r="B252" s="34" t="s">
        <v>270</v>
      </c>
      <c r="C252" s="82" t="s">
        <v>251</v>
      </c>
      <c r="D252" s="123">
        <f>SUM(D250:D251)</f>
        <v>0</v>
      </c>
      <c r="E252" s="3">
        <f>SUM(E250:E251)</f>
        <v>0</v>
      </c>
      <c r="F252" s="87">
        <v>0</v>
      </c>
      <c r="G252" s="36">
        <f t="shared" si="20"/>
        <v>0</v>
      </c>
      <c r="H252" s="121">
        <f>SUM(H250:H251)</f>
        <v>0</v>
      </c>
      <c r="I252" s="163">
        <f>SUM(I250:I251)</f>
        <v>1.325</v>
      </c>
      <c r="J252" s="140" t="s">
        <v>302</v>
      </c>
      <c r="K252" s="38">
        <f t="shared" si="21"/>
        <v>0</v>
      </c>
      <c r="L252" s="36">
        <v>0</v>
      </c>
    </row>
  </sheetData>
  <sheetProtection/>
  <mergeCells count="7">
    <mergeCell ref="A8:C8"/>
    <mergeCell ref="H6:K6"/>
    <mergeCell ref="L6:L7"/>
    <mergeCell ref="A6:A7"/>
    <mergeCell ref="B6:B7"/>
    <mergeCell ref="C6:C7"/>
    <mergeCell ref="D6:G6"/>
  </mergeCells>
  <printOptions/>
  <pageMargins left="0.7874015748031497" right="0.5905511811023623" top="0.7874015748031497" bottom="0.7874015748031497" header="0.5118110236220472" footer="0.5118110236220472"/>
  <pageSetup fitToHeight="5" fitToWidth="1" horizontalDpi="600" verticalDpi="600" orientation="portrait" paperSize="9" scale="7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252"/>
  <sheetViews>
    <sheetView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16" sqref="N16"/>
    </sheetView>
  </sheetViews>
  <sheetFormatPr defaultColWidth="9.00390625" defaultRowHeight="13.5"/>
  <cols>
    <col min="1" max="2" width="7.625" style="2" customWidth="1"/>
    <col min="3" max="3" width="12.375" style="6" customWidth="1"/>
    <col min="4" max="5" width="12.875" style="2" customWidth="1"/>
    <col min="6" max="6" width="8.625" style="5" customWidth="1"/>
    <col min="7" max="7" width="8.625" style="2" customWidth="1"/>
    <col min="8" max="9" width="12.875" style="2" customWidth="1"/>
    <col min="10" max="12" width="8.625" style="2" customWidth="1"/>
    <col min="13" max="16384" width="9.00390625" style="2" customWidth="1"/>
  </cols>
  <sheetData>
    <row r="1" spans="1:2" ht="15.75" customHeight="1">
      <c r="A1" s="1" t="s">
        <v>233</v>
      </c>
      <c r="B1" s="4"/>
    </row>
    <row r="2" spans="2:5" ht="15.75" customHeight="1">
      <c r="B2" s="4"/>
      <c r="E2" s="4"/>
    </row>
    <row r="3" spans="1:2" ht="15.75" customHeight="1">
      <c r="A3" s="2" t="s">
        <v>234</v>
      </c>
      <c r="B3" s="4"/>
    </row>
    <row r="4" ht="15.75" customHeight="1">
      <c r="B4" s="4"/>
    </row>
    <row r="5" spans="1:12" ht="15.75" customHeight="1" thickBot="1">
      <c r="A5" s="194" t="s">
        <v>235</v>
      </c>
      <c r="B5" s="4"/>
      <c r="L5" s="5" t="s">
        <v>236</v>
      </c>
    </row>
    <row r="6" spans="1:12" ht="13.5">
      <c r="A6" s="230" t="s">
        <v>254</v>
      </c>
      <c r="B6" s="232" t="s">
        <v>253</v>
      </c>
      <c r="C6" s="234" t="s">
        <v>0</v>
      </c>
      <c r="D6" s="236" t="s">
        <v>237</v>
      </c>
      <c r="E6" s="237"/>
      <c r="F6" s="238"/>
      <c r="G6" s="239"/>
      <c r="H6" s="240" t="s">
        <v>239</v>
      </c>
      <c r="I6" s="238"/>
      <c r="J6" s="238"/>
      <c r="K6" s="241"/>
      <c r="L6" s="228" t="s">
        <v>241</v>
      </c>
    </row>
    <row r="7" spans="1:12" ht="13.5">
      <c r="A7" s="231"/>
      <c r="B7" s="233"/>
      <c r="C7" s="235"/>
      <c r="D7" s="191" t="s">
        <v>305</v>
      </c>
      <c r="E7" s="171" t="s">
        <v>306</v>
      </c>
      <c r="F7" s="83" t="s">
        <v>242</v>
      </c>
      <c r="G7" s="11" t="s">
        <v>243</v>
      </c>
      <c r="H7" s="193" t="s">
        <v>305</v>
      </c>
      <c r="I7" s="145" t="s">
        <v>306</v>
      </c>
      <c r="J7" s="7" t="s">
        <v>242</v>
      </c>
      <c r="K7" s="12" t="s">
        <v>243</v>
      </c>
      <c r="L7" s="229"/>
    </row>
    <row r="8" spans="1:12" ht="13.5">
      <c r="A8" s="214" t="s">
        <v>244</v>
      </c>
      <c r="B8" s="215"/>
      <c r="C8" s="215"/>
      <c r="D8" s="122">
        <f>D37+D63+D68+D114+D149+D174+D189+D249+D252</f>
        <v>5811718.793</v>
      </c>
      <c r="E8" s="172">
        <f>E37+E63+E68+E114+E149+E174+E189+E249+E252</f>
        <v>4958074.549</v>
      </c>
      <c r="F8" s="84">
        <f>D8/E8*100</f>
        <v>117.21725310024176</v>
      </c>
      <c r="G8" s="13">
        <f>D8/$D$8*100</f>
        <v>100</v>
      </c>
      <c r="H8" s="157">
        <f>H37+H63+H68+H114+H149+H174+H189+H249+H252</f>
        <v>68111187.17799999</v>
      </c>
      <c r="I8" s="157">
        <f>I37+I63+I68+I114+I149+I174+I189+I249+I252</f>
        <v>60764956.839999996</v>
      </c>
      <c r="J8" s="14">
        <f>H8/I8*100</f>
        <v>112.08958373383417</v>
      </c>
      <c r="K8" s="15">
        <f>H8/$H$8*100</f>
        <v>100</v>
      </c>
      <c r="L8" s="13">
        <f>D8/H8*100</f>
        <v>8.532693429365438</v>
      </c>
    </row>
    <row r="9" spans="1:12" ht="13.5">
      <c r="A9" s="16"/>
      <c r="B9" s="17"/>
      <c r="C9" s="17"/>
      <c r="D9" s="195"/>
      <c r="E9" s="202"/>
      <c r="F9" s="18"/>
      <c r="G9" s="19"/>
      <c r="H9" s="118"/>
      <c r="I9" s="160"/>
      <c r="J9" s="20"/>
      <c r="K9" s="20"/>
      <c r="L9" s="19"/>
    </row>
    <row r="10" spans="1:12" ht="13.5">
      <c r="A10" s="8" t="s">
        <v>1</v>
      </c>
      <c r="B10" s="90">
        <v>103</v>
      </c>
      <c r="C10" s="93" t="s">
        <v>14</v>
      </c>
      <c r="D10" s="154">
        <v>266430.202</v>
      </c>
      <c r="E10" s="178">
        <v>238890.485</v>
      </c>
      <c r="F10" s="85">
        <f aca="true" t="shared" si="0" ref="F10:F72">D10/E10*100</f>
        <v>111.52817660360144</v>
      </c>
      <c r="G10" s="22">
        <f aca="true" t="shared" si="1" ref="G10:G72">D10/$D$8*100</f>
        <v>4.58436155446656</v>
      </c>
      <c r="H10" s="186">
        <v>3170051.483</v>
      </c>
      <c r="I10" s="133">
        <v>2503979.07</v>
      </c>
      <c r="J10" s="23">
        <f aca="true" t="shared" si="2" ref="J10:J72">H10/I10*100</f>
        <v>126.60055832655183</v>
      </c>
      <c r="K10" s="24">
        <f aca="true" t="shared" si="3" ref="K10:K72">H10/$H$8*100</f>
        <v>4.654230258408902</v>
      </c>
      <c r="L10" s="22">
        <f>D10/H10*100</f>
        <v>8.404601736873433</v>
      </c>
    </row>
    <row r="11" spans="1:12" ht="13.5">
      <c r="A11" s="9"/>
      <c r="B11" s="90">
        <v>105</v>
      </c>
      <c r="C11" s="93" t="s">
        <v>15</v>
      </c>
      <c r="D11" s="154">
        <v>1657229.604</v>
      </c>
      <c r="E11" s="178">
        <v>1418418.926</v>
      </c>
      <c r="F11" s="85">
        <f>D11/E11*100</f>
        <v>116.83639957297073</v>
      </c>
      <c r="G11" s="22">
        <f>D11/$D$8*100</f>
        <v>28.51530955000906</v>
      </c>
      <c r="H11" s="128">
        <v>14641945.454</v>
      </c>
      <c r="I11" s="159">
        <v>13412960.198</v>
      </c>
      <c r="J11" s="23">
        <f t="shared" si="2"/>
        <v>109.16266981977067</v>
      </c>
      <c r="K11" s="24">
        <f t="shared" si="3"/>
        <v>21.49712266170772</v>
      </c>
      <c r="L11" s="22">
        <f aca="true" t="shared" si="4" ref="L11:L73">D11/H11*100</f>
        <v>11.318370289019656</v>
      </c>
    </row>
    <row r="12" spans="1:12" ht="13.5">
      <c r="A12" s="9"/>
      <c r="B12" s="90">
        <v>106</v>
      </c>
      <c r="C12" s="93" t="s">
        <v>16</v>
      </c>
      <c r="D12" s="154">
        <v>132947.645</v>
      </c>
      <c r="E12" s="178">
        <v>132337.748</v>
      </c>
      <c r="F12" s="85">
        <f t="shared" si="0"/>
        <v>100.46086397057323</v>
      </c>
      <c r="G12" s="22">
        <f t="shared" si="1"/>
        <v>2.287578765168929</v>
      </c>
      <c r="H12" s="128">
        <v>1851857.502</v>
      </c>
      <c r="I12" s="159">
        <v>2024607.11</v>
      </c>
      <c r="J12" s="23">
        <f t="shared" si="2"/>
        <v>91.46749968688987</v>
      </c>
      <c r="K12" s="24">
        <f t="shared" si="3"/>
        <v>2.718874209548579</v>
      </c>
      <c r="L12" s="22">
        <f t="shared" si="4"/>
        <v>7.179150925836192</v>
      </c>
    </row>
    <row r="13" spans="1:12" ht="13.5">
      <c r="A13" s="9"/>
      <c r="B13" s="90">
        <v>107</v>
      </c>
      <c r="C13" s="93" t="s">
        <v>17</v>
      </c>
      <c r="D13" s="154">
        <v>35.121</v>
      </c>
      <c r="E13" s="178">
        <v>9.845</v>
      </c>
      <c r="F13" s="85">
        <f t="shared" si="0"/>
        <v>356.73946165566275</v>
      </c>
      <c r="G13" s="22">
        <f t="shared" si="1"/>
        <v>0.0006043134785238052</v>
      </c>
      <c r="H13" s="128">
        <v>1404.841</v>
      </c>
      <c r="I13" s="159">
        <v>2009.397</v>
      </c>
      <c r="J13" s="23">
        <f t="shared" si="2"/>
        <v>69.91356113301651</v>
      </c>
      <c r="K13" s="24">
        <f t="shared" si="3"/>
        <v>0.0020625701271784107</v>
      </c>
      <c r="L13" s="22">
        <f t="shared" si="4"/>
        <v>2.4999982204391817</v>
      </c>
    </row>
    <row r="14" spans="1:12" ht="13.5">
      <c r="A14" s="9"/>
      <c r="B14" s="90">
        <v>108</v>
      </c>
      <c r="C14" s="93" t="s">
        <v>18</v>
      </c>
      <c r="D14" s="154">
        <v>10394.127</v>
      </c>
      <c r="E14" s="178">
        <v>9952.68</v>
      </c>
      <c r="F14" s="85">
        <f t="shared" si="0"/>
        <v>104.4354585900481</v>
      </c>
      <c r="G14" s="22">
        <f t="shared" si="1"/>
        <v>0.17884772767256638</v>
      </c>
      <c r="H14" s="128">
        <v>122979.175</v>
      </c>
      <c r="I14" s="159">
        <v>133365.633</v>
      </c>
      <c r="J14" s="23">
        <f t="shared" si="2"/>
        <v>92.21204311308597</v>
      </c>
      <c r="K14" s="24">
        <f t="shared" si="3"/>
        <v>0.18055649900597012</v>
      </c>
      <c r="L14" s="22">
        <f t="shared" si="4"/>
        <v>8.451940745252195</v>
      </c>
    </row>
    <row r="15" spans="1:12" ht="13.5">
      <c r="A15" s="9"/>
      <c r="B15" s="90">
        <v>110</v>
      </c>
      <c r="C15" s="93" t="s">
        <v>19</v>
      </c>
      <c r="D15" s="154">
        <v>138605.663</v>
      </c>
      <c r="E15" s="178">
        <v>112821.108</v>
      </c>
      <c r="F15" s="85">
        <f t="shared" si="0"/>
        <v>122.8543713646209</v>
      </c>
      <c r="G15" s="22">
        <f t="shared" si="1"/>
        <v>2.384934095003795</v>
      </c>
      <c r="H15" s="125">
        <v>919857.136</v>
      </c>
      <c r="I15" s="161">
        <v>715710.904</v>
      </c>
      <c r="J15" s="23">
        <f t="shared" si="2"/>
        <v>128.5235604011421</v>
      </c>
      <c r="K15" s="24">
        <f t="shared" si="3"/>
        <v>1.3505228349581833</v>
      </c>
      <c r="L15" s="22">
        <f t="shared" si="4"/>
        <v>15.068172825481021</v>
      </c>
    </row>
    <row r="16" spans="1:12" ht="13.5">
      <c r="A16" s="9"/>
      <c r="B16" s="90">
        <v>111</v>
      </c>
      <c r="C16" s="93" t="s">
        <v>20</v>
      </c>
      <c r="D16" s="154">
        <v>248829.304</v>
      </c>
      <c r="E16" s="178">
        <v>216539.351</v>
      </c>
      <c r="F16" s="85">
        <f t="shared" si="0"/>
        <v>114.91181757536533</v>
      </c>
      <c r="G16" s="22">
        <f t="shared" si="1"/>
        <v>4.281509702425825</v>
      </c>
      <c r="H16" s="125">
        <v>1953163.026</v>
      </c>
      <c r="I16" s="161">
        <v>1840012.56</v>
      </c>
      <c r="J16" s="23">
        <f t="shared" si="2"/>
        <v>106.1494398712148</v>
      </c>
      <c r="K16" s="24">
        <f t="shared" si="3"/>
        <v>2.867609723048367</v>
      </c>
      <c r="L16" s="22">
        <f t="shared" si="4"/>
        <v>12.739812329418937</v>
      </c>
    </row>
    <row r="17" spans="1:12" ht="13.5">
      <c r="A17" s="9"/>
      <c r="B17" s="90">
        <v>112</v>
      </c>
      <c r="C17" s="93" t="s">
        <v>21</v>
      </c>
      <c r="D17" s="154">
        <v>20324.113</v>
      </c>
      <c r="E17" s="178">
        <v>20866.612</v>
      </c>
      <c r="F17" s="85">
        <f t="shared" si="0"/>
        <v>97.40015772565283</v>
      </c>
      <c r="G17" s="22">
        <f t="shared" si="1"/>
        <v>0.34970916047210754</v>
      </c>
      <c r="H17" s="125">
        <v>690941.268</v>
      </c>
      <c r="I17" s="161">
        <v>715213.423</v>
      </c>
      <c r="J17" s="23">
        <f t="shared" si="2"/>
        <v>96.60630600329212</v>
      </c>
      <c r="K17" s="24">
        <f t="shared" si="3"/>
        <v>1.0144313975827677</v>
      </c>
      <c r="L17" s="22">
        <f t="shared" si="4"/>
        <v>2.9415109418533096</v>
      </c>
    </row>
    <row r="18" spans="1:12" ht="13.5">
      <c r="A18" s="9"/>
      <c r="B18" s="90">
        <v>113</v>
      </c>
      <c r="C18" s="93" t="s">
        <v>22</v>
      </c>
      <c r="D18" s="154">
        <v>161196.848</v>
      </c>
      <c r="E18" s="178">
        <v>129526.83</v>
      </c>
      <c r="F18" s="85">
        <f t="shared" si="0"/>
        <v>124.45054665508297</v>
      </c>
      <c r="G18" s="22">
        <f t="shared" si="1"/>
        <v>2.7736518875303404</v>
      </c>
      <c r="H18" s="125">
        <v>2425670.636</v>
      </c>
      <c r="I18" s="161">
        <v>1987447.384</v>
      </c>
      <c r="J18" s="23">
        <f t="shared" si="2"/>
        <v>122.04955238201163</v>
      </c>
      <c r="K18" s="24">
        <f t="shared" si="3"/>
        <v>3.561339533931212</v>
      </c>
      <c r="L18" s="22">
        <f t="shared" si="4"/>
        <v>6.645454894314019</v>
      </c>
    </row>
    <row r="19" spans="1:12" ht="13.5">
      <c r="A19" s="9"/>
      <c r="B19" s="90">
        <v>116</v>
      </c>
      <c r="C19" s="93" t="s">
        <v>23</v>
      </c>
      <c r="D19" s="154">
        <v>0</v>
      </c>
      <c r="E19" s="178">
        <v>0</v>
      </c>
      <c r="F19" s="85">
        <v>0</v>
      </c>
      <c r="G19" s="22">
        <f t="shared" si="1"/>
        <v>0</v>
      </c>
      <c r="H19" s="125">
        <v>454296.686</v>
      </c>
      <c r="I19" s="161">
        <v>359808.515</v>
      </c>
      <c r="J19" s="23">
        <f t="shared" si="2"/>
        <v>126.26068229652651</v>
      </c>
      <c r="K19" s="24">
        <f t="shared" si="3"/>
        <v>0.6669927581980812</v>
      </c>
      <c r="L19" s="22">
        <f t="shared" si="4"/>
        <v>0</v>
      </c>
    </row>
    <row r="20" spans="1:12" ht="13.5">
      <c r="A20" s="9"/>
      <c r="B20" s="90">
        <v>117</v>
      </c>
      <c r="C20" s="93" t="s">
        <v>24</v>
      </c>
      <c r="D20" s="154">
        <v>63523.779</v>
      </c>
      <c r="E20" s="178">
        <v>53597.136</v>
      </c>
      <c r="F20" s="85">
        <f t="shared" si="0"/>
        <v>118.52084596460529</v>
      </c>
      <c r="G20" s="22">
        <f t="shared" si="1"/>
        <v>1.0930291237854117</v>
      </c>
      <c r="H20" s="125">
        <v>712066.096</v>
      </c>
      <c r="I20" s="161">
        <v>694780.559</v>
      </c>
      <c r="J20" s="23">
        <f t="shared" si="2"/>
        <v>102.48791316568774</v>
      </c>
      <c r="K20" s="24">
        <f t="shared" si="3"/>
        <v>1.0454466079692681</v>
      </c>
      <c r="L20" s="22">
        <f t="shared" si="4"/>
        <v>8.921050918846163</v>
      </c>
    </row>
    <row r="21" spans="1:12" ht="13.5">
      <c r="A21" s="9"/>
      <c r="B21" s="90">
        <v>118</v>
      </c>
      <c r="C21" s="93" t="s">
        <v>25</v>
      </c>
      <c r="D21" s="154">
        <v>244153.842</v>
      </c>
      <c r="E21" s="178">
        <v>245669.548</v>
      </c>
      <c r="F21" s="85">
        <f t="shared" si="0"/>
        <v>99.38303057406202</v>
      </c>
      <c r="G21" s="22">
        <f t="shared" si="1"/>
        <v>4.201060834087056</v>
      </c>
      <c r="H21" s="125">
        <v>2715955.512</v>
      </c>
      <c r="I21" s="161">
        <v>2476178.802</v>
      </c>
      <c r="J21" s="23">
        <f t="shared" si="2"/>
        <v>109.68333586437026</v>
      </c>
      <c r="K21" s="24">
        <f t="shared" si="3"/>
        <v>3.98753218748367</v>
      </c>
      <c r="L21" s="22">
        <f t="shared" si="4"/>
        <v>8.98961124073081</v>
      </c>
    </row>
    <row r="22" spans="1:12" ht="13.5">
      <c r="A22" s="9"/>
      <c r="B22" s="90">
        <v>120</v>
      </c>
      <c r="C22" s="93" t="s">
        <v>26</v>
      </c>
      <c r="D22" s="154">
        <v>1224.269</v>
      </c>
      <c r="E22" s="178">
        <v>1132.455</v>
      </c>
      <c r="F22" s="85">
        <f t="shared" si="0"/>
        <v>108.10751862104897</v>
      </c>
      <c r="G22" s="22">
        <f t="shared" si="1"/>
        <v>0.021065523704873447</v>
      </c>
      <c r="H22" s="125">
        <v>24523.048</v>
      </c>
      <c r="I22" s="161">
        <v>18191.247</v>
      </c>
      <c r="J22" s="23">
        <f t="shared" si="2"/>
        <v>134.80685518700284</v>
      </c>
      <c r="K22" s="24">
        <f t="shared" si="3"/>
        <v>0.03600443483081878</v>
      </c>
      <c r="L22" s="22">
        <f t="shared" si="4"/>
        <v>4.992319878018426</v>
      </c>
    </row>
    <row r="23" spans="1:12" ht="13.5">
      <c r="A23" s="9"/>
      <c r="B23" s="90">
        <v>121</v>
      </c>
      <c r="C23" s="93" t="s">
        <v>27</v>
      </c>
      <c r="D23" s="154">
        <v>3139.894</v>
      </c>
      <c r="E23" s="178">
        <v>658.579</v>
      </c>
      <c r="F23" s="85">
        <f t="shared" si="0"/>
        <v>476.768011126987</v>
      </c>
      <c r="G23" s="22">
        <f t="shared" si="1"/>
        <v>0.05402694300663491</v>
      </c>
      <c r="H23" s="125">
        <v>7749.704</v>
      </c>
      <c r="I23" s="161">
        <v>3303.626</v>
      </c>
      <c r="J23" s="23">
        <f t="shared" si="2"/>
        <v>234.58175955752858</v>
      </c>
      <c r="K23" s="24">
        <f t="shared" si="3"/>
        <v>0.011378019266860122</v>
      </c>
      <c r="L23" s="22">
        <f t="shared" si="4"/>
        <v>40.516308751921365</v>
      </c>
    </row>
    <row r="24" spans="1:12" ht="13.5">
      <c r="A24" s="9"/>
      <c r="B24" s="90">
        <v>122</v>
      </c>
      <c r="C24" s="93" t="s">
        <v>28</v>
      </c>
      <c r="D24" s="154">
        <v>10483.261</v>
      </c>
      <c r="E24" s="178">
        <v>6580.574</v>
      </c>
      <c r="F24" s="85">
        <f t="shared" si="0"/>
        <v>159.30617906583834</v>
      </c>
      <c r="G24" s="22">
        <f t="shared" si="1"/>
        <v>0.18038142197497065</v>
      </c>
      <c r="H24" s="125">
        <v>46980.895</v>
      </c>
      <c r="I24" s="161">
        <v>33788.632</v>
      </c>
      <c r="J24" s="23">
        <f t="shared" si="2"/>
        <v>139.0434954572887</v>
      </c>
      <c r="K24" s="24">
        <f t="shared" si="3"/>
        <v>0.06897676717515047</v>
      </c>
      <c r="L24" s="22">
        <f t="shared" si="4"/>
        <v>22.313880993540035</v>
      </c>
    </row>
    <row r="25" spans="1:12" ht="13.5">
      <c r="A25" s="9"/>
      <c r="B25" s="90">
        <v>123</v>
      </c>
      <c r="C25" s="93" t="s">
        <v>29</v>
      </c>
      <c r="D25" s="154">
        <v>45108.348</v>
      </c>
      <c r="E25" s="178">
        <v>36749.385</v>
      </c>
      <c r="F25" s="85">
        <f t="shared" si="0"/>
        <v>122.74585819599429</v>
      </c>
      <c r="G25" s="22">
        <f t="shared" si="1"/>
        <v>0.7761619170963905</v>
      </c>
      <c r="H25" s="125">
        <v>543290.468</v>
      </c>
      <c r="I25" s="161">
        <v>498864.193</v>
      </c>
      <c r="J25" s="23">
        <f t="shared" si="2"/>
        <v>108.905484824003</v>
      </c>
      <c r="K25" s="24">
        <f t="shared" si="3"/>
        <v>0.7976523248378844</v>
      </c>
      <c r="L25" s="22">
        <f t="shared" si="4"/>
        <v>8.30280497393155</v>
      </c>
    </row>
    <row r="26" spans="1:12" ht="13.5">
      <c r="A26" s="9"/>
      <c r="B26" s="90">
        <v>124</v>
      </c>
      <c r="C26" s="93" t="s">
        <v>30</v>
      </c>
      <c r="D26" s="154">
        <v>1712.602</v>
      </c>
      <c r="E26" s="178">
        <v>868.822</v>
      </c>
      <c r="F26" s="85">
        <f t="shared" si="0"/>
        <v>197.11770650374876</v>
      </c>
      <c r="G26" s="22">
        <f t="shared" si="1"/>
        <v>0.029468080975679104</v>
      </c>
      <c r="H26" s="125">
        <v>36562.938</v>
      </c>
      <c r="I26" s="161">
        <v>30909.911</v>
      </c>
      <c r="J26" s="23">
        <f t="shared" si="2"/>
        <v>118.28871975723257</v>
      </c>
      <c r="K26" s="24">
        <f t="shared" si="3"/>
        <v>0.05368125195710857</v>
      </c>
      <c r="L26" s="22">
        <f t="shared" si="4"/>
        <v>4.683983546398815</v>
      </c>
    </row>
    <row r="27" spans="1:12" ht="13.5">
      <c r="A27" s="9"/>
      <c r="B27" s="90">
        <v>125</v>
      </c>
      <c r="C27" s="93" t="s">
        <v>31</v>
      </c>
      <c r="D27" s="154">
        <v>2921.324</v>
      </c>
      <c r="E27" s="178">
        <v>2528.364</v>
      </c>
      <c r="F27" s="85">
        <f t="shared" si="0"/>
        <v>115.54206593670848</v>
      </c>
      <c r="G27" s="22">
        <f t="shared" si="1"/>
        <v>0.050266093457904865</v>
      </c>
      <c r="H27" s="125">
        <v>21618.483</v>
      </c>
      <c r="I27" s="161">
        <v>19258.71</v>
      </c>
      <c r="J27" s="23">
        <f t="shared" si="2"/>
        <v>112.25301694661793</v>
      </c>
      <c r="K27" s="24">
        <f t="shared" si="3"/>
        <v>0.03173998853301855</v>
      </c>
      <c r="L27" s="22">
        <f t="shared" si="4"/>
        <v>13.513085076321035</v>
      </c>
    </row>
    <row r="28" spans="1:12" ht="13.5">
      <c r="A28" s="9"/>
      <c r="B28" s="90">
        <v>126</v>
      </c>
      <c r="C28" s="93" t="s">
        <v>32</v>
      </c>
      <c r="D28" s="154">
        <v>9.411</v>
      </c>
      <c r="E28" s="178">
        <v>0</v>
      </c>
      <c r="F28" s="212" t="s">
        <v>296</v>
      </c>
      <c r="G28" s="22">
        <f t="shared" si="1"/>
        <v>0.00016193144120006634</v>
      </c>
      <c r="H28" s="125">
        <v>447.307</v>
      </c>
      <c r="I28" s="161">
        <v>142.922</v>
      </c>
      <c r="J28" s="23">
        <f t="shared" si="2"/>
        <v>312.9728103441038</v>
      </c>
      <c r="K28" s="24">
        <f t="shared" si="3"/>
        <v>0.0006567305879297327</v>
      </c>
      <c r="L28" s="22">
        <f t="shared" si="4"/>
        <v>2.1039241505274897</v>
      </c>
    </row>
    <row r="29" spans="1:12" ht="13.5">
      <c r="A29" s="9"/>
      <c r="B29" s="90">
        <v>127</v>
      </c>
      <c r="C29" s="93" t="s">
        <v>33</v>
      </c>
      <c r="D29" s="154">
        <v>3902.494</v>
      </c>
      <c r="E29" s="178">
        <v>1543.386</v>
      </c>
      <c r="F29" s="85">
        <f t="shared" si="0"/>
        <v>252.85275362093475</v>
      </c>
      <c r="G29" s="22">
        <f t="shared" si="1"/>
        <v>0.06714870658746273</v>
      </c>
      <c r="H29" s="125">
        <v>44800.395</v>
      </c>
      <c r="I29" s="161">
        <v>32842.507</v>
      </c>
      <c r="J29" s="23">
        <f t="shared" si="2"/>
        <v>136.4097905193413</v>
      </c>
      <c r="K29" s="24">
        <f t="shared" si="3"/>
        <v>0.0657753841273091</v>
      </c>
      <c r="L29" s="22">
        <f t="shared" si="4"/>
        <v>8.710847303913281</v>
      </c>
    </row>
    <row r="30" spans="1:12" ht="13.5">
      <c r="A30" s="9"/>
      <c r="B30" s="90">
        <v>128</v>
      </c>
      <c r="C30" s="93" t="s">
        <v>34</v>
      </c>
      <c r="D30" s="154">
        <v>0</v>
      </c>
      <c r="E30" s="178">
        <v>0</v>
      </c>
      <c r="F30" s="85">
        <v>0</v>
      </c>
      <c r="G30" s="22">
        <f t="shared" si="1"/>
        <v>0</v>
      </c>
      <c r="H30" s="125">
        <v>1104.321</v>
      </c>
      <c r="I30" s="161">
        <v>3838.318</v>
      </c>
      <c r="J30" s="23">
        <f t="shared" si="2"/>
        <v>28.770961655600185</v>
      </c>
      <c r="K30" s="24">
        <f t="shared" si="3"/>
        <v>0.0016213503915502112</v>
      </c>
      <c r="L30" s="22">
        <f t="shared" si="4"/>
        <v>0</v>
      </c>
    </row>
    <row r="31" spans="1:12" ht="13.5">
      <c r="A31" s="9"/>
      <c r="B31" s="90">
        <v>129</v>
      </c>
      <c r="C31" s="93" t="s">
        <v>35</v>
      </c>
      <c r="D31" s="154">
        <v>195.316</v>
      </c>
      <c r="E31" s="178">
        <v>374.822</v>
      </c>
      <c r="F31" s="85">
        <f t="shared" si="0"/>
        <v>52.10900107250909</v>
      </c>
      <c r="G31" s="22">
        <f t="shared" si="1"/>
        <v>0.0033607269545672253</v>
      </c>
      <c r="H31" s="125">
        <v>2808.733</v>
      </c>
      <c r="I31" s="161">
        <v>2775.75</v>
      </c>
      <c r="J31" s="23">
        <f t="shared" si="2"/>
        <v>101.18825542646132</v>
      </c>
      <c r="K31" s="24">
        <f t="shared" si="3"/>
        <v>0.004123746944330498</v>
      </c>
      <c r="L31" s="22">
        <f t="shared" si="4"/>
        <v>6.953882764933512</v>
      </c>
    </row>
    <row r="32" spans="1:12" ht="13.5">
      <c r="A32" s="9"/>
      <c r="B32" s="90">
        <v>130</v>
      </c>
      <c r="C32" s="93" t="s">
        <v>36</v>
      </c>
      <c r="D32" s="154">
        <v>0</v>
      </c>
      <c r="E32" s="178">
        <v>0</v>
      </c>
      <c r="F32" s="85">
        <v>0</v>
      </c>
      <c r="G32" s="22">
        <f t="shared" si="1"/>
        <v>0</v>
      </c>
      <c r="H32" s="125">
        <v>33.752</v>
      </c>
      <c r="I32" s="161">
        <v>38.571</v>
      </c>
      <c r="J32" s="23">
        <f t="shared" si="2"/>
        <v>87.50615747582383</v>
      </c>
      <c r="K32" s="24">
        <f t="shared" si="3"/>
        <v>4.9554267659134196E-05</v>
      </c>
      <c r="L32" s="22">
        <f t="shared" si="4"/>
        <v>0</v>
      </c>
    </row>
    <row r="33" spans="1:12" ht="13.5">
      <c r="A33" s="9"/>
      <c r="B33" s="90">
        <v>131</v>
      </c>
      <c r="C33" s="93" t="s">
        <v>37</v>
      </c>
      <c r="D33" s="154">
        <v>14.993</v>
      </c>
      <c r="E33" s="178">
        <v>15.533</v>
      </c>
      <c r="F33" s="85">
        <f t="shared" si="0"/>
        <v>96.52353054786585</v>
      </c>
      <c r="G33" s="22">
        <f t="shared" si="1"/>
        <v>0.00025797875867735576</v>
      </c>
      <c r="H33" s="125">
        <v>966.098</v>
      </c>
      <c r="I33" s="161">
        <v>838.827</v>
      </c>
      <c r="J33" s="23">
        <f t="shared" si="2"/>
        <v>115.17249683188547</v>
      </c>
      <c r="K33" s="24">
        <f t="shared" si="3"/>
        <v>0.0014184130978002552</v>
      </c>
      <c r="L33" s="22">
        <f t="shared" si="4"/>
        <v>1.5519129529302411</v>
      </c>
    </row>
    <row r="34" spans="1:12" ht="13.5">
      <c r="A34" s="9"/>
      <c r="B34" s="90">
        <v>132</v>
      </c>
      <c r="C34" s="93" t="s">
        <v>38</v>
      </c>
      <c r="D34" s="154">
        <v>0.465</v>
      </c>
      <c r="E34" s="178">
        <v>0.84</v>
      </c>
      <c r="F34" s="85">
        <f t="shared" si="0"/>
        <v>55.35714285714286</v>
      </c>
      <c r="G34" s="22">
        <f t="shared" si="1"/>
        <v>8.001075354163303E-06</v>
      </c>
      <c r="H34" s="125">
        <v>263.347</v>
      </c>
      <c r="I34" s="161">
        <v>273.828</v>
      </c>
      <c r="J34" s="23">
        <f t="shared" si="2"/>
        <v>96.17241480053173</v>
      </c>
      <c r="K34" s="24">
        <f t="shared" si="3"/>
        <v>0.0003866427982113656</v>
      </c>
      <c r="L34" s="22">
        <f t="shared" si="4"/>
        <v>0.17657311455987731</v>
      </c>
    </row>
    <row r="35" spans="1:12" ht="13.5">
      <c r="A35" s="9"/>
      <c r="B35" s="49"/>
      <c r="C35" s="81" t="s">
        <v>290</v>
      </c>
      <c r="D35" s="120">
        <f>D15+D16+D17+D18+D19+D20+D21+D22+D23+D24</f>
        <v>891480.9730000001</v>
      </c>
      <c r="E35" s="175">
        <f>E15+E16+E17+E18+E19+E20+E21+E22+E23+E24</f>
        <v>787392.193</v>
      </c>
      <c r="F35" s="86">
        <f t="shared" si="0"/>
        <v>113.21943256808493</v>
      </c>
      <c r="G35" s="30">
        <f t="shared" si="1"/>
        <v>15.339368691991014</v>
      </c>
      <c r="H35" s="162">
        <f>H15+H16+H17+H18+H19+H20+H21+H22+H23+H24</f>
        <v>9951204.007</v>
      </c>
      <c r="I35" s="162">
        <f>I15+I16+I17+I18+I19+I20+I21+I22+I23+I24</f>
        <v>8844435.651999999</v>
      </c>
      <c r="J35" s="31">
        <f t="shared" si="2"/>
        <v>112.5137249966845</v>
      </c>
      <c r="K35" s="32">
        <f t="shared" si="3"/>
        <v>14.610234264444378</v>
      </c>
      <c r="L35" s="26">
        <f t="shared" si="4"/>
        <v>8.958523736151962</v>
      </c>
    </row>
    <row r="36" spans="1:12" ht="13.5">
      <c r="A36" s="9"/>
      <c r="B36" s="49"/>
      <c r="C36" s="81" t="s">
        <v>245</v>
      </c>
      <c r="D36" s="120">
        <f>D37-D35</f>
        <v>2120901.652</v>
      </c>
      <c r="E36" s="175">
        <f>E37-E35</f>
        <v>1841690.8359999997</v>
      </c>
      <c r="F36" s="86">
        <f t="shared" si="0"/>
        <v>115.16056932804331</v>
      </c>
      <c r="G36" s="30">
        <f t="shared" si="1"/>
        <v>36.49353534714287</v>
      </c>
      <c r="H36" s="162">
        <f>H37-H35</f>
        <v>20440134.296999995</v>
      </c>
      <c r="I36" s="162">
        <f>I37-I35</f>
        <v>18666704.945</v>
      </c>
      <c r="J36" s="31">
        <f t="shared" si="2"/>
        <v>109.5004949037619</v>
      </c>
      <c r="K36" s="32">
        <f t="shared" si="3"/>
        <v>30.009951586341145</v>
      </c>
      <c r="L36" s="30">
        <f t="shared" si="4"/>
        <v>10.376162999630022</v>
      </c>
    </row>
    <row r="37" spans="1:12" ht="14.25" thickBot="1">
      <c r="A37" s="33" t="s">
        <v>2</v>
      </c>
      <c r="B37" s="34" t="s">
        <v>255</v>
      </c>
      <c r="C37" s="82"/>
      <c r="D37" s="121">
        <f>SUM(D10:D34)</f>
        <v>3012382.625</v>
      </c>
      <c r="E37" s="176">
        <f>SUM(E10:E34)</f>
        <v>2629083.0289999996</v>
      </c>
      <c r="F37" s="87">
        <f t="shared" si="0"/>
        <v>114.57921228702284</v>
      </c>
      <c r="G37" s="36">
        <f t="shared" si="1"/>
        <v>51.832904039133886</v>
      </c>
      <c r="H37" s="121">
        <f>SUM(H10:H34)</f>
        <v>30391338.303999994</v>
      </c>
      <c r="I37" s="129">
        <f>SUM(I10:I34)</f>
        <v>27511140.597</v>
      </c>
      <c r="J37" s="37">
        <f t="shared" si="2"/>
        <v>110.46920500022479</v>
      </c>
      <c r="K37" s="38">
        <f t="shared" si="3"/>
        <v>44.62018585078552</v>
      </c>
      <c r="L37" s="36">
        <f t="shared" si="4"/>
        <v>9.911977534084182</v>
      </c>
    </row>
    <row r="38" spans="1:12" ht="13.5">
      <c r="A38" s="9" t="s">
        <v>3</v>
      </c>
      <c r="B38" s="92">
        <v>601</v>
      </c>
      <c r="C38" s="105" t="s">
        <v>39</v>
      </c>
      <c r="D38" s="206">
        <v>306423.454</v>
      </c>
      <c r="E38" s="203">
        <v>252479.069</v>
      </c>
      <c r="F38" s="109">
        <f t="shared" si="0"/>
        <v>121.36588399729882</v>
      </c>
      <c r="G38" s="40">
        <f t="shared" si="1"/>
        <v>5.272509990832243</v>
      </c>
      <c r="H38" s="126">
        <v>4513913.792</v>
      </c>
      <c r="I38" s="199">
        <v>3948219.734</v>
      </c>
      <c r="J38" s="41">
        <f t="shared" si="2"/>
        <v>114.32782611181793</v>
      </c>
      <c r="K38" s="42">
        <f t="shared" si="3"/>
        <v>6.627272227987242</v>
      </c>
      <c r="L38" s="40">
        <f t="shared" si="4"/>
        <v>6.788420606150557</v>
      </c>
    </row>
    <row r="39" spans="1:12" ht="13.5">
      <c r="A39" s="9"/>
      <c r="B39" s="90">
        <v>602</v>
      </c>
      <c r="C39" s="93" t="s">
        <v>40</v>
      </c>
      <c r="D39" s="154">
        <v>1107.888</v>
      </c>
      <c r="E39" s="178">
        <v>583.159</v>
      </c>
      <c r="F39" s="85">
        <f t="shared" si="0"/>
        <v>189.98043415260673</v>
      </c>
      <c r="G39" s="22">
        <f t="shared" si="1"/>
        <v>0.019063000799942525</v>
      </c>
      <c r="H39" s="125">
        <v>73868.089</v>
      </c>
      <c r="I39" s="161">
        <v>86992.258</v>
      </c>
      <c r="J39" s="23">
        <f t="shared" si="2"/>
        <v>84.91340574238228</v>
      </c>
      <c r="K39" s="24">
        <f t="shared" si="3"/>
        <v>0.10845221183262463</v>
      </c>
      <c r="L39" s="22">
        <f t="shared" si="4"/>
        <v>1.4998194958042028</v>
      </c>
    </row>
    <row r="40" spans="1:12" ht="13.5">
      <c r="A40" s="9"/>
      <c r="B40" s="90">
        <v>605</v>
      </c>
      <c r="C40" s="93" t="s">
        <v>41</v>
      </c>
      <c r="D40" s="197">
        <v>0</v>
      </c>
      <c r="E40" s="204">
        <v>0</v>
      </c>
      <c r="F40" s="85">
        <v>0</v>
      </c>
      <c r="G40" s="22">
        <f t="shared" si="1"/>
        <v>0</v>
      </c>
      <c r="H40" s="125">
        <v>2.354</v>
      </c>
      <c r="I40" s="161">
        <v>1.996</v>
      </c>
      <c r="J40" s="23">
        <f t="shared" si="2"/>
        <v>117.93587174348698</v>
      </c>
      <c r="K40" s="24">
        <f t="shared" si="3"/>
        <v>3.456113595330703E-06</v>
      </c>
      <c r="L40" s="22">
        <f t="shared" si="4"/>
        <v>0</v>
      </c>
    </row>
    <row r="41" spans="1:12" ht="13.5">
      <c r="A41" s="9"/>
      <c r="B41" s="90">
        <v>606</v>
      </c>
      <c r="C41" s="93" t="s">
        <v>42</v>
      </c>
      <c r="D41" s="154">
        <v>25233.193</v>
      </c>
      <c r="E41" s="178">
        <v>20557.561</v>
      </c>
      <c r="F41" s="85">
        <f t="shared" si="0"/>
        <v>122.74409887437521</v>
      </c>
      <c r="G41" s="22">
        <f t="shared" si="1"/>
        <v>0.4341778034820344</v>
      </c>
      <c r="H41" s="125">
        <v>247640.728</v>
      </c>
      <c r="I41" s="161">
        <v>237363.604</v>
      </c>
      <c r="J41" s="23">
        <f t="shared" si="2"/>
        <v>104.3296966454891</v>
      </c>
      <c r="K41" s="24">
        <f t="shared" si="3"/>
        <v>0.3635830445192832</v>
      </c>
      <c r="L41" s="22">
        <f t="shared" si="4"/>
        <v>10.189435802337005</v>
      </c>
    </row>
    <row r="42" spans="1:12" ht="13.5">
      <c r="A42" s="9"/>
      <c r="B42" s="90">
        <v>607</v>
      </c>
      <c r="C42" s="93" t="s">
        <v>43</v>
      </c>
      <c r="D42" s="154">
        <v>0</v>
      </c>
      <c r="E42" s="178">
        <v>1.015</v>
      </c>
      <c r="F42" s="138" t="s">
        <v>302</v>
      </c>
      <c r="G42" s="22">
        <f t="shared" si="1"/>
        <v>0</v>
      </c>
      <c r="H42" s="125">
        <v>1169.531</v>
      </c>
      <c r="I42" s="161">
        <v>1515.898</v>
      </c>
      <c r="J42" s="23">
        <f t="shared" si="2"/>
        <v>77.15103522796389</v>
      </c>
      <c r="K42" s="24">
        <f t="shared" si="3"/>
        <v>0.0017170909045287647</v>
      </c>
      <c r="L42" s="22">
        <f t="shared" si="4"/>
        <v>0</v>
      </c>
    </row>
    <row r="43" spans="1:12" ht="13.5">
      <c r="A43" s="9"/>
      <c r="B43" s="90">
        <v>608</v>
      </c>
      <c r="C43" s="93" t="s">
        <v>44</v>
      </c>
      <c r="D43" s="154">
        <v>0</v>
      </c>
      <c r="E43" s="178">
        <v>0</v>
      </c>
      <c r="F43" s="85">
        <v>0</v>
      </c>
      <c r="G43" s="22">
        <f t="shared" si="1"/>
        <v>0</v>
      </c>
      <c r="H43" s="125">
        <v>9.264</v>
      </c>
      <c r="I43" s="161">
        <v>21.851</v>
      </c>
      <c r="J43" s="23">
        <f t="shared" si="2"/>
        <v>42.3962290055375</v>
      </c>
      <c r="K43" s="24">
        <f t="shared" si="3"/>
        <v>1.3601289867095847E-05</v>
      </c>
      <c r="L43" s="22">
        <f t="shared" si="4"/>
        <v>0</v>
      </c>
    </row>
    <row r="44" spans="1:12" ht="13.5">
      <c r="A44" s="9"/>
      <c r="B44" s="90">
        <v>609</v>
      </c>
      <c r="C44" s="93" t="s">
        <v>45</v>
      </c>
      <c r="D44" s="154">
        <v>0</v>
      </c>
      <c r="E44" s="178">
        <v>0</v>
      </c>
      <c r="F44" s="85">
        <v>0</v>
      </c>
      <c r="G44" s="22">
        <f t="shared" si="1"/>
        <v>0</v>
      </c>
      <c r="H44" s="125">
        <v>1.062</v>
      </c>
      <c r="I44" s="161">
        <v>3.02</v>
      </c>
      <c r="J44" s="21">
        <f t="shared" si="2"/>
        <v>35.16556291390729</v>
      </c>
      <c r="K44" s="24">
        <f t="shared" si="3"/>
        <v>1.559215224401532E-06</v>
      </c>
      <c r="L44" s="22">
        <f t="shared" si="4"/>
        <v>0</v>
      </c>
    </row>
    <row r="45" spans="1:12" ht="13.5">
      <c r="A45" s="9"/>
      <c r="B45" s="90">
        <v>610</v>
      </c>
      <c r="C45" s="93" t="s">
        <v>46</v>
      </c>
      <c r="D45" s="154">
        <v>0</v>
      </c>
      <c r="E45" s="178">
        <v>0</v>
      </c>
      <c r="F45" s="85">
        <v>0</v>
      </c>
      <c r="G45" s="22">
        <f t="shared" si="1"/>
        <v>0</v>
      </c>
      <c r="H45" s="125">
        <v>15.599</v>
      </c>
      <c r="I45" s="161">
        <v>24.365</v>
      </c>
      <c r="J45" s="23">
        <f t="shared" si="2"/>
        <v>64.0221629386415</v>
      </c>
      <c r="K45" s="24">
        <f t="shared" si="3"/>
        <v>2.2902258272541898E-05</v>
      </c>
      <c r="L45" s="22">
        <f t="shared" si="4"/>
        <v>0</v>
      </c>
    </row>
    <row r="46" spans="1:12" ht="13.5">
      <c r="A46" s="9"/>
      <c r="B46" s="90">
        <v>611</v>
      </c>
      <c r="C46" s="93" t="s">
        <v>47</v>
      </c>
      <c r="D46" s="154">
        <v>1.261</v>
      </c>
      <c r="E46" s="178">
        <v>0.936</v>
      </c>
      <c r="F46" s="85">
        <f t="shared" si="0"/>
        <v>134.7222222222222</v>
      </c>
      <c r="G46" s="22">
        <f t="shared" si="1"/>
        <v>2.1697539831397688E-05</v>
      </c>
      <c r="H46" s="125">
        <v>4356.088</v>
      </c>
      <c r="I46" s="161">
        <v>5023.385</v>
      </c>
      <c r="J46" s="23">
        <f t="shared" si="2"/>
        <v>86.7161883869144</v>
      </c>
      <c r="K46" s="24">
        <f t="shared" si="3"/>
        <v>0.006395554358222995</v>
      </c>
      <c r="L46" s="22">
        <f t="shared" si="4"/>
        <v>0.028947991867932878</v>
      </c>
    </row>
    <row r="47" spans="1:12" ht="13.5">
      <c r="A47" s="9"/>
      <c r="B47" s="90">
        <v>612</v>
      </c>
      <c r="C47" s="93" t="s">
        <v>48</v>
      </c>
      <c r="D47" s="154">
        <v>1804.066</v>
      </c>
      <c r="E47" s="178">
        <v>2073.288</v>
      </c>
      <c r="F47" s="85">
        <f t="shared" si="0"/>
        <v>87.0147321549153</v>
      </c>
      <c r="G47" s="22">
        <f t="shared" si="1"/>
        <v>0.031041866687922526</v>
      </c>
      <c r="H47" s="125">
        <v>7367.973</v>
      </c>
      <c r="I47" s="161">
        <v>6964.508</v>
      </c>
      <c r="J47" s="23">
        <f t="shared" si="2"/>
        <v>105.79315868400181</v>
      </c>
      <c r="K47" s="24">
        <f t="shared" si="3"/>
        <v>0.0108175665485682</v>
      </c>
      <c r="L47" s="22">
        <f t="shared" si="4"/>
        <v>24.485241734734913</v>
      </c>
    </row>
    <row r="48" spans="1:12" ht="13.5">
      <c r="A48" s="9"/>
      <c r="B48" s="90">
        <v>613</v>
      </c>
      <c r="C48" s="93" t="s">
        <v>49</v>
      </c>
      <c r="D48" s="154">
        <v>24.228</v>
      </c>
      <c r="E48" s="178">
        <v>0</v>
      </c>
      <c r="F48" s="85">
        <v>0</v>
      </c>
      <c r="G48" s="22">
        <f t="shared" si="1"/>
        <v>0.00041688183587240544</v>
      </c>
      <c r="H48" s="125">
        <v>496.736</v>
      </c>
      <c r="I48" s="161">
        <v>823.853</v>
      </c>
      <c r="J48" s="23">
        <f t="shared" si="2"/>
        <v>60.29425152302657</v>
      </c>
      <c r="K48" s="24">
        <f t="shared" si="3"/>
        <v>0.0007293016324937094</v>
      </c>
      <c r="L48" s="22">
        <f t="shared" si="4"/>
        <v>4.877439927848998</v>
      </c>
    </row>
    <row r="49" spans="1:12" ht="13.5">
      <c r="A49" s="9"/>
      <c r="B49" s="90">
        <v>614</v>
      </c>
      <c r="C49" s="93" t="s">
        <v>50</v>
      </c>
      <c r="D49" s="154">
        <v>12.041</v>
      </c>
      <c r="E49" s="178">
        <v>1.864</v>
      </c>
      <c r="F49" s="85">
        <f t="shared" si="0"/>
        <v>645.9763948497854</v>
      </c>
      <c r="G49" s="22">
        <f t="shared" si="1"/>
        <v>0.00020718483513866738</v>
      </c>
      <c r="H49" s="125">
        <v>213.696</v>
      </c>
      <c r="I49" s="161">
        <v>71.138</v>
      </c>
      <c r="J49" s="23">
        <f t="shared" si="2"/>
        <v>300.3964126064831</v>
      </c>
      <c r="K49" s="24">
        <f t="shared" si="3"/>
        <v>0.00031374581600160996</v>
      </c>
      <c r="L49" s="22">
        <f t="shared" si="4"/>
        <v>5.634639862234202</v>
      </c>
    </row>
    <row r="50" spans="1:12" ht="13.5">
      <c r="A50" s="9"/>
      <c r="B50" s="90">
        <v>615</v>
      </c>
      <c r="C50" s="93" t="s">
        <v>51</v>
      </c>
      <c r="D50" s="154"/>
      <c r="E50" s="178">
        <v>0</v>
      </c>
      <c r="F50" s="85">
        <v>0</v>
      </c>
      <c r="G50" s="22">
        <f t="shared" si="1"/>
        <v>0</v>
      </c>
      <c r="H50" s="125">
        <v>835.562</v>
      </c>
      <c r="I50" s="161">
        <v>506.059</v>
      </c>
      <c r="J50" s="23">
        <f t="shared" si="2"/>
        <v>165.11157789901966</v>
      </c>
      <c r="K50" s="24">
        <f t="shared" si="3"/>
        <v>0.0012267617620822908</v>
      </c>
      <c r="L50" s="22">
        <f t="shared" si="4"/>
        <v>0</v>
      </c>
    </row>
    <row r="51" spans="1:12" ht="13.5">
      <c r="A51" s="43"/>
      <c r="B51" s="90">
        <v>616</v>
      </c>
      <c r="C51" s="93" t="s">
        <v>246</v>
      </c>
      <c r="D51" s="154"/>
      <c r="E51" s="178">
        <v>0</v>
      </c>
      <c r="F51" s="85">
        <v>0</v>
      </c>
      <c r="G51" s="22">
        <f t="shared" si="1"/>
        <v>0</v>
      </c>
      <c r="H51" s="125">
        <v>0.698</v>
      </c>
      <c r="I51" s="161">
        <v>0.49</v>
      </c>
      <c r="J51" s="21">
        <f t="shared" si="2"/>
        <v>142.44897959183675</v>
      </c>
      <c r="K51" s="24">
        <f t="shared" si="3"/>
        <v>1.0247949403317036E-06</v>
      </c>
      <c r="L51" s="22">
        <f t="shared" si="4"/>
        <v>0</v>
      </c>
    </row>
    <row r="52" spans="1:12" ht="13.5">
      <c r="A52" s="9"/>
      <c r="B52" s="90">
        <v>617</v>
      </c>
      <c r="C52" s="93" t="s">
        <v>52</v>
      </c>
      <c r="D52" s="154">
        <v>28.765</v>
      </c>
      <c r="E52" s="178">
        <v>0</v>
      </c>
      <c r="F52" s="85">
        <v>0</v>
      </c>
      <c r="G52" s="22">
        <f t="shared" si="1"/>
        <v>0.0004949482420699085</v>
      </c>
      <c r="H52" s="125">
        <v>131.443</v>
      </c>
      <c r="I52" s="161">
        <v>543.809</v>
      </c>
      <c r="J52" s="23">
        <f t="shared" si="2"/>
        <v>24.17080261635979</v>
      </c>
      <c r="K52" s="24">
        <f t="shared" si="3"/>
        <v>0.00019298298186535838</v>
      </c>
      <c r="L52" s="22">
        <f t="shared" si="4"/>
        <v>21.88401055971029</v>
      </c>
    </row>
    <row r="53" spans="1:12" ht="13.5">
      <c r="A53" s="9"/>
      <c r="B53" s="90">
        <v>618</v>
      </c>
      <c r="C53" s="93" t="s">
        <v>53</v>
      </c>
      <c r="D53" s="154">
        <v>4594.123</v>
      </c>
      <c r="E53" s="178">
        <v>4517.53</v>
      </c>
      <c r="F53" s="85">
        <f t="shared" si="0"/>
        <v>101.69546190064038</v>
      </c>
      <c r="G53" s="22">
        <f t="shared" si="1"/>
        <v>0.07904929958988123</v>
      </c>
      <c r="H53" s="125">
        <v>30038.044</v>
      </c>
      <c r="I53" s="161">
        <v>25736.428</v>
      </c>
      <c r="J53" s="23">
        <f t="shared" si="2"/>
        <v>116.71411432853075</v>
      </c>
      <c r="K53" s="24">
        <f t="shared" si="3"/>
        <v>0.04410148353676374</v>
      </c>
      <c r="L53" s="22">
        <f t="shared" si="4"/>
        <v>15.294348060745897</v>
      </c>
    </row>
    <row r="54" spans="1:12" ht="13.5">
      <c r="A54" s="9"/>
      <c r="B54" s="90">
        <v>619</v>
      </c>
      <c r="C54" s="93" t="s">
        <v>54</v>
      </c>
      <c r="D54" s="154">
        <v>0</v>
      </c>
      <c r="E54" s="178">
        <v>0</v>
      </c>
      <c r="F54" s="138">
        <v>0</v>
      </c>
      <c r="G54" s="22">
        <f t="shared" si="1"/>
        <v>0</v>
      </c>
      <c r="H54" s="125">
        <v>8308.594</v>
      </c>
      <c r="I54" s="161">
        <v>8380.878</v>
      </c>
      <c r="J54" s="23">
        <f t="shared" si="2"/>
        <v>99.13751279997155</v>
      </c>
      <c r="K54" s="24">
        <f t="shared" si="3"/>
        <v>0.012198574631046347</v>
      </c>
      <c r="L54" s="22">
        <f t="shared" si="4"/>
        <v>0</v>
      </c>
    </row>
    <row r="55" spans="1:12" ht="13.5">
      <c r="A55" s="9"/>
      <c r="B55" s="90">
        <v>620</v>
      </c>
      <c r="C55" s="93" t="s">
        <v>55</v>
      </c>
      <c r="D55" s="154">
        <v>182.049</v>
      </c>
      <c r="E55" s="178">
        <v>144.101</v>
      </c>
      <c r="F55" s="85">
        <f t="shared" si="0"/>
        <v>126.33430718732002</v>
      </c>
      <c r="G55" s="22">
        <f t="shared" si="1"/>
        <v>0.003132446811075431</v>
      </c>
      <c r="H55" s="125">
        <v>1429.73</v>
      </c>
      <c r="I55" s="161">
        <v>1467.852</v>
      </c>
      <c r="J55" s="23">
        <f t="shared" si="2"/>
        <v>97.40287167916111</v>
      </c>
      <c r="K55" s="24">
        <f t="shared" si="3"/>
        <v>0.0020991118481954825</v>
      </c>
      <c r="L55" s="22">
        <f t="shared" si="4"/>
        <v>12.733103453099536</v>
      </c>
    </row>
    <row r="56" spans="1:12" ht="13.5">
      <c r="A56" s="9"/>
      <c r="B56" s="90">
        <v>621</v>
      </c>
      <c r="C56" s="93" t="s">
        <v>56</v>
      </c>
      <c r="D56" s="197">
        <v>0</v>
      </c>
      <c r="E56" s="204">
        <v>0</v>
      </c>
      <c r="F56" s="85">
        <v>0</v>
      </c>
      <c r="G56" s="22">
        <f t="shared" si="1"/>
        <v>0</v>
      </c>
      <c r="H56" s="125">
        <v>9.264</v>
      </c>
      <c r="I56" s="161">
        <v>0.843</v>
      </c>
      <c r="J56" s="23">
        <f t="shared" si="2"/>
        <v>1098.932384341637</v>
      </c>
      <c r="K56" s="24">
        <f t="shared" si="3"/>
        <v>1.3601289867095847E-05</v>
      </c>
      <c r="L56" s="22">
        <f t="shared" si="4"/>
        <v>0</v>
      </c>
    </row>
    <row r="57" spans="1:12" ht="13.5">
      <c r="A57" s="9"/>
      <c r="B57" s="90">
        <v>622</v>
      </c>
      <c r="C57" s="93" t="s">
        <v>57</v>
      </c>
      <c r="D57" s="197">
        <v>0</v>
      </c>
      <c r="E57" s="204">
        <v>0</v>
      </c>
      <c r="F57" s="85">
        <v>0</v>
      </c>
      <c r="G57" s="22">
        <f t="shared" si="1"/>
        <v>0</v>
      </c>
      <c r="H57" s="125">
        <v>2.885</v>
      </c>
      <c r="I57" s="161">
        <v>5.76</v>
      </c>
      <c r="J57" s="23">
        <f t="shared" si="2"/>
        <v>50.08680555555556</v>
      </c>
      <c r="K57" s="24">
        <f t="shared" si="3"/>
        <v>4.235721207531469E-06</v>
      </c>
      <c r="L57" s="22">
        <f t="shared" si="4"/>
        <v>0</v>
      </c>
    </row>
    <row r="58" spans="1:12" ht="13.5">
      <c r="A58" s="9"/>
      <c r="B58" s="90">
        <v>624</v>
      </c>
      <c r="C58" s="93" t="s">
        <v>58</v>
      </c>
      <c r="D58" s="197">
        <v>0</v>
      </c>
      <c r="E58" s="204">
        <v>0</v>
      </c>
      <c r="F58" s="85">
        <v>0</v>
      </c>
      <c r="G58" s="22">
        <f t="shared" si="1"/>
        <v>0</v>
      </c>
      <c r="H58" s="125">
        <v>299.881</v>
      </c>
      <c r="I58" s="161">
        <v>105.924</v>
      </c>
      <c r="J58" s="23">
        <f t="shared" si="2"/>
        <v>283.1095880064952</v>
      </c>
      <c r="K58" s="24">
        <f t="shared" si="3"/>
        <v>0.00044028156375589054</v>
      </c>
      <c r="L58" s="22">
        <f t="shared" si="4"/>
        <v>0</v>
      </c>
    </row>
    <row r="59" spans="1:12" ht="13.5">
      <c r="A59" s="9"/>
      <c r="B59" s="90">
        <v>625</v>
      </c>
      <c r="C59" s="93" t="s">
        <v>59</v>
      </c>
      <c r="D59" s="154">
        <v>3.154</v>
      </c>
      <c r="E59" s="178">
        <v>0.355</v>
      </c>
      <c r="F59" s="85">
        <f t="shared" si="0"/>
        <v>888.4507042253521</v>
      </c>
      <c r="G59" s="22">
        <f t="shared" si="1"/>
        <v>5.426965949899153E-05</v>
      </c>
      <c r="H59" s="125">
        <v>743.955</v>
      </c>
      <c r="I59" s="161">
        <v>909.152</v>
      </c>
      <c r="J59" s="23">
        <f t="shared" si="2"/>
        <v>81.82955105416916</v>
      </c>
      <c r="K59" s="24">
        <f t="shared" si="3"/>
        <v>0.0010922655011955196</v>
      </c>
      <c r="L59" s="22">
        <f t="shared" si="4"/>
        <v>0.42395037334247365</v>
      </c>
    </row>
    <row r="60" spans="1:12" ht="13.5">
      <c r="A60" s="9"/>
      <c r="B60" s="90">
        <v>626</v>
      </c>
      <c r="C60" s="93" t="s">
        <v>60</v>
      </c>
      <c r="D60" s="154">
        <v>7.998</v>
      </c>
      <c r="E60" s="178">
        <v>15.444</v>
      </c>
      <c r="F60" s="85">
        <f t="shared" si="0"/>
        <v>51.78710178710178</v>
      </c>
      <c r="G60" s="22">
        <f t="shared" si="1"/>
        <v>0.00013761849609160882</v>
      </c>
      <c r="H60" s="125">
        <v>914.991</v>
      </c>
      <c r="I60" s="161">
        <v>667.69</v>
      </c>
      <c r="J60" s="23">
        <f t="shared" si="2"/>
        <v>137.0382962153095</v>
      </c>
      <c r="K60" s="24">
        <f t="shared" si="3"/>
        <v>0.0013433784344542205</v>
      </c>
      <c r="L60" s="22">
        <f t="shared" si="4"/>
        <v>0.8741069584290992</v>
      </c>
    </row>
    <row r="61" spans="1:12" ht="13.5">
      <c r="A61" s="9"/>
      <c r="B61" s="90">
        <v>627</v>
      </c>
      <c r="C61" s="93" t="s">
        <v>61</v>
      </c>
      <c r="D61" s="154">
        <v>0</v>
      </c>
      <c r="E61" s="178">
        <v>0</v>
      </c>
      <c r="F61" s="85">
        <v>0</v>
      </c>
      <c r="G61" s="22">
        <f t="shared" si="1"/>
        <v>0</v>
      </c>
      <c r="H61" s="125">
        <v>1.95</v>
      </c>
      <c r="I61" s="161">
        <v>9.333</v>
      </c>
      <c r="J61" s="23">
        <f t="shared" si="2"/>
        <v>20.893603342976533</v>
      </c>
      <c r="K61" s="24">
        <f t="shared" si="3"/>
        <v>2.862965807516937E-06</v>
      </c>
      <c r="L61" s="22">
        <f t="shared" si="4"/>
        <v>0</v>
      </c>
    </row>
    <row r="62" spans="1:12" ht="13.5">
      <c r="A62" s="9"/>
      <c r="B62" s="91">
        <v>628</v>
      </c>
      <c r="C62" s="93" t="s">
        <v>62</v>
      </c>
      <c r="D62" s="154">
        <v>76.385</v>
      </c>
      <c r="E62" s="178">
        <v>118.342</v>
      </c>
      <c r="F62" s="85">
        <f t="shared" si="0"/>
        <v>64.54597691436685</v>
      </c>
      <c r="G62" s="44">
        <f t="shared" si="1"/>
        <v>0.0013143271847908904</v>
      </c>
      <c r="H62" s="125">
        <v>1463.719</v>
      </c>
      <c r="I62" s="161">
        <v>1420.701</v>
      </c>
      <c r="J62" s="45">
        <f t="shared" si="2"/>
        <v>103.02794183997901</v>
      </c>
      <c r="K62" s="46">
        <f t="shared" si="3"/>
        <v>0.0021490140763143</v>
      </c>
      <c r="L62" s="22">
        <f t="shared" si="4"/>
        <v>5.218556293933467</v>
      </c>
    </row>
    <row r="63" spans="1:12" ht="14.25" thickBot="1">
      <c r="A63" s="33" t="s">
        <v>256</v>
      </c>
      <c r="B63" s="34" t="s">
        <v>257</v>
      </c>
      <c r="C63" s="82"/>
      <c r="D63" s="121">
        <f>SUM(D38:D62)</f>
        <v>339498.6050000001</v>
      </c>
      <c r="E63" s="176">
        <f>SUM(E38:E62)</f>
        <v>280492.66400000005</v>
      </c>
      <c r="F63" s="87">
        <f t="shared" si="0"/>
        <v>121.036536271052</v>
      </c>
      <c r="G63" s="36">
        <f>D63/$D$8*100</f>
        <v>5.841621335996394</v>
      </c>
      <c r="H63" s="163">
        <f>SUM(H38:H62)</f>
        <v>4893235.628000002</v>
      </c>
      <c r="I63" s="163">
        <f>SUM(I38:I62)</f>
        <v>4326780.529000001</v>
      </c>
      <c r="J63" s="37">
        <f t="shared" si="2"/>
        <v>113.09183803530982</v>
      </c>
      <c r="K63" s="38">
        <f t="shared" si="3"/>
        <v>7.184187841583423</v>
      </c>
      <c r="L63" s="36">
        <f t="shared" si="4"/>
        <v>6.93812092467663</v>
      </c>
    </row>
    <row r="64" spans="1:12" ht="13.5">
      <c r="A64" s="9" t="s">
        <v>4</v>
      </c>
      <c r="B64" s="92">
        <v>301</v>
      </c>
      <c r="C64" s="105" t="s">
        <v>247</v>
      </c>
      <c r="D64" s="196">
        <v>12.731</v>
      </c>
      <c r="E64" s="203">
        <v>5.403</v>
      </c>
      <c r="F64" s="85">
        <f t="shared" si="0"/>
        <v>235.62835461780494</v>
      </c>
      <c r="G64" s="40">
        <f t="shared" si="1"/>
        <v>0.00021905739856742585</v>
      </c>
      <c r="H64" s="185">
        <v>7171.011</v>
      </c>
      <c r="I64" s="130">
        <v>6820.418</v>
      </c>
      <c r="J64" s="41">
        <f t="shared" si="2"/>
        <v>105.14034477065776</v>
      </c>
      <c r="K64" s="42">
        <f t="shared" si="3"/>
        <v>0.010528389383757868</v>
      </c>
      <c r="L64" s="40">
        <f t="shared" si="4"/>
        <v>0.1775342416850288</v>
      </c>
    </row>
    <row r="65" spans="1:12" ht="13.5">
      <c r="A65" s="9"/>
      <c r="B65" s="90">
        <v>302</v>
      </c>
      <c r="C65" s="93" t="s">
        <v>63</v>
      </c>
      <c r="D65" s="154">
        <v>75798.941</v>
      </c>
      <c r="E65" s="178">
        <v>70368.251</v>
      </c>
      <c r="F65" s="85">
        <f t="shared" si="0"/>
        <v>107.71752874744607</v>
      </c>
      <c r="G65" s="22">
        <f t="shared" si="1"/>
        <v>1.3042430939930718</v>
      </c>
      <c r="H65" s="125">
        <v>1031566.579</v>
      </c>
      <c r="I65" s="161">
        <v>958015.402</v>
      </c>
      <c r="J65" s="23">
        <f t="shared" si="2"/>
        <v>107.67745245498675</v>
      </c>
      <c r="K65" s="24">
        <f t="shared" si="3"/>
        <v>1.5145332532585742</v>
      </c>
      <c r="L65" s="22">
        <f t="shared" si="4"/>
        <v>7.347944625491788</v>
      </c>
    </row>
    <row r="66" spans="1:12" ht="13.5">
      <c r="A66" s="9"/>
      <c r="B66" s="90">
        <v>303</v>
      </c>
      <c r="C66" s="93" t="s">
        <v>64</v>
      </c>
      <c r="D66" s="154">
        <v>0</v>
      </c>
      <c r="E66" s="178">
        <v>0</v>
      </c>
      <c r="F66" s="85">
        <v>0</v>
      </c>
      <c r="G66" s="22">
        <f t="shared" si="1"/>
        <v>0</v>
      </c>
      <c r="H66" s="125">
        <v>1.738</v>
      </c>
      <c r="I66" s="161">
        <v>1.029</v>
      </c>
      <c r="J66" s="23">
        <f t="shared" si="2"/>
        <v>168.9018464528669</v>
      </c>
      <c r="K66" s="24">
        <f t="shared" si="3"/>
        <v>2.55171003767407E-06</v>
      </c>
      <c r="L66" s="22">
        <f t="shared" si="4"/>
        <v>0</v>
      </c>
    </row>
    <row r="67" spans="1:12" ht="13.5">
      <c r="A67" s="9"/>
      <c r="B67" s="91">
        <v>304</v>
      </c>
      <c r="C67" s="93" t="s">
        <v>65</v>
      </c>
      <c r="D67" s="154">
        <v>433821.477</v>
      </c>
      <c r="E67" s="178">
        <v>391064.873</v>
      </c>
      <c r="F67" s="110">
        <f t="shared" si="0"/>
        <v>110.93337882075642</v>
      </c>
      <c r="G67" s="44">
        <f t="shared" si="1"/>
        <v>7.464598554261125</v>
      </c>
      <c r="H67" s="125">
        <v>5931422.189</v>
      </c>
      <c r="I67" s="161">
        <v>5911421.399</v>
      </c>
      <c r="J67" s="45">
        <f t="shared" si="2"/>
        <v>100.33834146899734</v>
      </c>
      <c r="K67" s="46">
        <f t="shared" si="3"/>
        <v>8.708440470284238</v>
      </c>
      <c r="L67" s="22">
        <f t="shared" si="4"/>
        <v>7.31395377325416</v>
      </c>
    </row>
    <row r="68" spans="1:12" ht="14.25" thickBot="1">
      <c r="A68" s="33" t="s">
        <v>5</v>
      </c>
      <c r="B68" s="34" t="s">
        <v>258</v>
      </c>
      <c r="C68" s="82"/>
      <c r="D68" s="121">
        <f>SUM(D64:D67)</f>
        <v>509633.14900000003</v>
      </c>
      <c r="E68" s="176">
        <f>SUM(E64:E67)</f>
        <v>461438.527</v>
      </c>
      <c r="F68" s="87">
        <f t="shared" si="0"/>
        <v>110.44442957837373</v>
      </c>
      <c r="G68" s="36">
        <f t="shared" si="1"/>
        <v>8.769060705652763</v>
      </c>
      <c r="H68" s="163">
        <f>SUM(H64:H67)</f>
        <v>6970161.517</v>
      </c>
      <c r="I68" s="163">
        <f>SUM(I64:I67)</f>
        <v>6876258.248</v>
      </c>
      <c r="J68" s="37">
        <f t="shared" si="2"/>
        <v>101.3656157987858</v>
      </c>
      <c r="K68" s="38">
        <f t="shared" si="3"/>
        <v>10.233504664636609</v>
      </c>
      <c r="L68" s="36">
        <f t="shared" si="4"/>
        <v>7.3116404513298745</v>
      </c>
    </row>
    <row r="69" spans="1:12" ht="13.5">
      <c r="A69" s="9" t="s">
        <v>6</v>
      </c>
      <c r="B69" s="92">
        <v>305</v>
      </c>
      <c r="C69" s="105" t="s">
        <v>66</v>
      </c>
      <c r="D69" s="196">
        <v>38358.64</v>
      </c>
      <c r="E69" s="203">
        <v>46445.832</v>
      </c>
      <c r="F69" s="109">
        <f t="shared" si="0"/>
        <v>82.5879058426599</v>
      </c>
      <c r="G69" s="40">
        <f t="shared" si="1"/>
        <v>0.6600222991897262</v>
      </c>
      <c r="H69" s="185">
        <v>316863.62</v>
      </c>
      <c r="I69" s="130">
        <v>304663.359</v>
      </c>
      <c r="J69" s="41">
        <f t="shared" si="2"/>
        <v>104.00450551062164</v>
      </c>
      <c r="K69" s="42">
        <f t="shared" si="3"/>
        <v>0.46521523574668716</v>
      </c>
      <c r="L69" s="40">
        <f t="shared" si="4"/>
        <v>12.105725485305003</v>
      </c>
    </row>
    <row r="70" spans="1:12" ht="13.5">
      <c r="A70" s="9"/>
      <c r="B70" s="90">
        <v>306</v>
      </c>
      <c r="C70" s="93" t="s">
        <v>67</v>
      </c>
      <c r="D70" s="154">
        <v>3296.46</v>
      </c>
      <c r="E70" s="178">
        <v>2074.831</v>
      </c>
      <c r="F70" s="85">
        <f t="shared" si="0"/>
        <v>158.87848215107638</v>
      </c>
      <c r="G70" s="22">
        <f t="shared" si="1"/>
        <v>0.05672091368168852</v>
      </c>
      <c r="H70" s="125">
        <v>21869.976</v>
      </c>
      <c r="I70" s="161">
        <v>15906.111</v>
      </c>
      <c r="J70" s="23">
        <f t="shared" si="2"/>
        <v>137.4941744088168</v>
      </c>
      <c r="K70" s="24">
        <f t="shared" si="3"/>
        <v>0.03210922743549541</v>
      </c>
      <c r="L70" s="22">
        <f t="shared" si="4"/>
        <v>15.072993221391739</v>
      </c>
    </row>
    <row r="71" spans="1:12" ht="13.5">
      <c r="A71" s="9"/>
      <c r="B71" s="90">
        <v>307</v>
      </c>
      <c r="C71" s="93" t="s">
        <v>68</v>
      </c>
      <c r="D71" s="154">
        <v>333.032</v>
      </c>
      <c r="E71" s="178">
        <v>416.056</v>
      </c>
      <c r="F71" s="85">
        <f t="shared" si="0"/>
        <v>80.04499394312305</v>
      </c>
      <c r="G71" s="22">
        <f t="shared" si="1"/>
        <v>0.005730352962038093</v>
      </c>
      <c r="H71" s="125">
        <v>4852.343</v>
      </c>
      <c r="I71" s="161">
        <v>2876.827</v>
      </c>
      <c r="J71" s="23">
        <f t="shared" si="2"/>
        <v>168.66996173214446</v>
      </c>
      <c r="K71" s="24">
        <f t="shared" si="3"/>
        <v>0.007124149792484184</v>
      </c>
      <c r="L71" s="22">
        <f t="shared" si="4"/>
        <v>6.86332355317833</v>
      </c>
    </row>
    <row r="72" spans="1:12" ht="13.5">
      <c r="A72" s="9"/>
      <c r="B72" s="90">
        <v>308</v>
      </c>
      <c r="C72" s="93" t="s">
        <v>69</v>
      </c>
      <c r="D72" s="154">
        <v>8.095</v>
      </c>
      <c r="E72" s="178">
        <v>23.755</v>
      </c>
      <c r="F72" s="85">
        <f t="shared" si="0"/>
        <v>34.07703641338666</v>
      </c>
      <c r="G72" s="22">
        <f t="shared" si="1"/>
        <v>0.00013928753761710097</v>
      </c>
      <c r="H72" s="125">
        <v>1519.823</v>
      </c>
      <c r="I72" s="161">
        <v>878.441</v>
      </c>
      <c r="J72" s="23">
        <f t="shared" si="2"/>
        <v>173.01366853323103</v>
      </c>
      <c r="K72" s="24">
        <f t="shared" si="3"/>
        <v>0.0022313852730655457</v>
      </c>
      <c r="L72" s="22">
        <f t="shared" si="4"/>
        <v>0.532627812580807</v>
      </c>
    </row>
    <row r="73" spans="1:12" ht="13.5">
      <c r="A73" s="9"/>
      <c r="B73" s="90">
        <v>309</v>
      </c>
      <c r="C73" s="93" t="s">
        <v>70</v>
      </c>
      <c r="D73" s="154">
        <v>374.776</v>
      </c>
      <c r="E73" s="178">
        <v>76.141</v>
      </c>
      <c r="F73" s="85">
        <f aca="true" t="shared" si="5" ref="F73:F135">D73/E73*100</f>
        <v>492.21313090187937</v>
      </c>
      <c r="G73" s="22">
        <f aca="true" t="shared" si="6" ref="G73:G135">D73/$D$8*100</f>
        <v>0.006448625842864314</v>
      </c>
      <c r="H73" s="125">
        <v>4431.861</v>
      </c>
      <c r="I73" s="161">
        <v>2447.012</v>
      </c>
      <c r="J73" s="23">
        <f>H73/I73*100</f>
        <v>181.11316985776938</v>
      </c>
      <c r="K73" s="24">
        <f aca="true" t="shared" si="7" ref="K73:K135">H73/$H$8*100</f>
        <v>0.006506803336752728</v>
      </c>
      <c r="L73" s="22">
        <f t="shared" si="4"/>
        <v>8.456402400707063</v>
      </c>
    </row>
    <row r="74" spans="1:12" ht="13.5">
      <c r="A74" s="9"/>
      <c r="B74" s="90">
        <v>310</v>
      </c>
      <c r="C74" s="93" t="s">
        <v>71</v>
      </c>
      <c r="D74" s="154">
        <v>388.58</v>
      </c>
      <c r="E74" s="178">
        <v>113.887</v>
      </c>
      <c r="F74" s="85">
        <f t="shared" si="5"/>
        <v>341.1978540131885</v>
      </c>
      <c r="G74" s="22">
        <f t="shared" si="6"/>
        <v>0.006686145937894143</v>
      </c>
      <c r="H74" s="125">
        <v>2535.239</v>
      </c>
      <c r="I74" s="161">
        <v>1902.751</v>
      </c>
      <c r="J74" s="23">
        <f>H74/I74*100</f>
        <v>133.2407130517866</v>
      </c>
      <c r="K74" s="24">
        <f t="shared" si="7"/>
        <v>0.0037222064466068887</v>
      </c>
      <c r="L74" s="22">
        <f aca="true" t="shared" si="8" ref="L74:L136">D74/H74*100</f>
        <v>15.327154560181505</v>
      </c>
    </row>
    <row r="75" spans="1:12" ht="13.5">
      <c r="A75" s="9"/>
      <c r="B75" s="90">
        <v>311</v>
      </c>
      <c r="C75" s="93" t="s">
        <v>72</v>
      </c>
      <c r="D75" s="154">
        <v>370.904</v>
      </c>
      <c r="E75" s="178">
        <v>416.133</v>
      </c>
      <c r="F75" s="85">
        <f t="shared" si="5"/>
        <v>89.13111913739117</v>
      </c>
      <c r="G75" s="22">
        <f t="shared" si="6"/>
        <v>0.006382001834753948</v>
      </c>
      <c r="H75" s="125">
        <v>19008.692</v>
      </c>
      <c r="I75" s="161">
        <v>30185.035</v>
      </c>
      <c r="J75" s="23">
        <f>H75/I75*100</f>
        <v>62.97389418299498</v>
      </c>
      <c r="K75" s="24">
        <f t="shared" si="7"/>
        <v>0.027908325764933715</v>
      </c>
      <c r="L75" s="22">
        <f t="shared" si="8"/>
        <v>1.9512336777301669</v>
      </c>
    </row>
    <row r="76" spans="1:12" ht="13.5">
      <c r="A76" s="9"/>
      <c r="B76" s="90">
        <v>312</v>
      </c>
      <c r="C76" s="93" t="s">
        <v>73</v>
      </c>
      <c r="D76" s="154">
        <v>0.751</v>
      </c>
      <c r="E76" s="178">
        <v>51.372</v>
      </c>
      <c r="F76" s="85">
        <f t="shared" si="5"/>
        <v>1.4618858522152145</v>
      </c>
      <c r="G76" s="22">
        <f t="shared" si="6"/>
        <v>1.2922166862315356E-05</v>
      </c>
      <c r="H76" s="125">
        <v>23603.537</v>
      </c>
      <c r="I76" s="161">
        <v>36221.336</v>
      </c>
      <c r="J76" s="23">
        <f>H76/I76*100</f>
        <v>65.16473329421089</v>
      </c>
      <c r="K76" s="24">
        <f t="shared" si="7"/>
        <v>0.03465442018844149</v>
      </c>
      <c r="L76" s="22">
        <f t="shared" si="8"/>
        <v>0.0031817265353069756</v>
      </c>
    </row>
    <row r="77" spans="1:12" ht="13.5">
      <c r="A77" s="9"/>
      <c r="B77" s="90">
        <v>314</v>
      </c>
      <c r="C77" s="93" t="s">
        <v>74</v>
      </c>
      <c r="D77" s="154">
        <v>0</v>
      </c>
      <c r="E77" s="178">
        <v>0</v>
      </c>
      <c r="F77" s="85">
        <v>0</v>
      </c>
      <c r="G77" s="22">
        <f t="shared" si="6"/>
        <v>0</v>
      </c>
      <c r="H77" s="125">
        <v>2.915</v>
      </c>
      <c r="I77" s="161">
        <v>27.939</v>
      </c>
      <c r="J77" s="21">
        <f>H77/I77*100</f>
        <v>10.433444289344644</v>
      </c>
      <c r="K77" s="24">
        <f t="shared" si="7"/>
        <v>4.279766835339422E-06</v>
      </c>
      <c r="L77" s="22">
        <f t="shared" si="8"/>
        <v>0</v>
      </c>
    </row>
    <row r="78" spans="1:12" ht="13.5">
      <c r="A78" s="9"/>
      <c r="B78" s="90">
        <v>315</v>
      </c>
      <c r="C78" s="93" t="s">
        <v>75</v>
      </c>
      <c r="D78" s="154">
        <v>0</v>
      </c>
      <c r="E78" s="178">
        <v>3.267</v>
      </c>
      <c r="F78" s="138" t="s">
        <v>292</v>
      </c>
      <c r="G78" s="22">
        <f t="shared" si="6"/>
        <v>0</v>
      </c>
      <c r="H78" s="125">
        <v>32.701</v>
      </c>
      <c r="I78" s="161">
        <v>30.742</v>
      </c>
      <c r="J78" s="23">
        <f aca="true" t="shared" si="9" ref="J78:J89">H78/I78*100</f>
        <v>106.37238956476483</v>
      </c>
      <c r="K78" s="24">
        <f t="shared" si="7"/>
        <v>4.801120249826224E-05</v>
      </c>
      <c r="L78" s="22">
        <f t="shared" si="8"/>
        <v>0</v>
      </c>
    </row>
    <row r="79" spans="1:12" ht="13.5">
      <c r="A79" s="9"/>
      <c r="B79" s="90">
        <v>316</v>
      </c>
      <c r="C79" s="93" t="s">
        <v>76</v>
      </c>
      <c r="D79" s="154">
        <v>140.434</v>
      </c>
      <c r="E79" s="178">
        <v>0.46</v>
      </c>
      <c r="F79" s="85">
        <v>0</v>
      </c>
      <c r="G79" s="22">
        <f t="shared" si="6"/>
        <v>0.002416393583411977</v>
      </c>
      <c r="H79" s="125">
        <v>1605.745</v>
      </c>
      <c r="I79" s="161">
        <v>1650.589</v>
      </c>
      <c r="J79" s="23">
        <f t="shared" si="9"/>
        <v>97.28315165071378</v>
      </c>
      <c r="K79" s="24">
        <f t="shared" si="7"/>
        <v>0.00235753488748271</v>
      </c>
      <c r="L79" s="22">
        <f t="shared" si="8"/>
        <v>8.745722390541461</v>
      </c>
    </row>
    <row r="80" spans="1:12" ht="13.5">
      <c r="A80" s="9"/>
      <c r="B80" s="90">
        <v>317</v>
      </c>
      <c r="C80" s="93" t="s">
        <v>77</v>
      </c>
      <c r="D80" s="154">
        <v>0</v>
      </c>
      <c r="E80" s="178">
        <v>0</v>
      </c>
      <c r="F80" s="85">
        <v>0</v>
      </c>
      <c r="G80" s="22">
        <f t="shared" si="6"/>
        <v>0</v>
      </c>
      <c r="H80" s="125">
        <v>5.34</v>
      </c>
      <c r="I80" s="161">
        <v>0</v>
      </c>
      <c r="J80" s="21">
        <v>0</v>
      </c>
      <c r="K80" s="24">
        <f t="shared" si="7"/>
        <v>7.840121749815612E-06</v>
      </c>
      <c r="L80" s="22">
        <v>0</v>
      </c>
    </row>
    <row r="81" spans="1:12" ht="13.5">
      <c r="A81" s="9"/>
      <c r="B81" s="90">
        <v>319</v>
      </c>
      <c r="C81" s="93" t="s">
        <v>78</v>
      </c>
      <c r="D81" s="154">
        <v>0</v>
      </c>
      <c r="E81" s="178">
        <v>0</v>
      </c>
      <c r="F81" s="85">
        <v>0</v>
      </c>
      <c r="G81" s="22">
        <f t="shared" si="6"/>
        <v>0</v>
      </c>
      <c r="H81" s="125">
        <v>24.842</v>
      </c>
      <c r="I81" s="161">
        <v>10.34</v>
      </c>
      <c r="J81" s="23">
        <f t="shared" si="9"/>
        <v>240.25145067698256</v>
      </c>
      <c r="K81" s="24">
        <f t="shared" si="7"/>
        <v>3.647271620017218E-05</v>
      </c>
      <c r="L81" s="22">
        <f t="shared" si="8"/>
        <v>0</v>
      </c>
    </row>
    <row r="82" spans="1:12" ht="13.5">
      <c r="A82" s="9"/>
      <c r="B82" s="90">
        <v>320</v>
      </c>
      <c r="C82" s="93" t="s">
        <v>79</v>
      </c>
      <c r="D82" s="154">
        <v>17.953</v>
      </c>
      <c r="E82" s="178">
        <v>2.083</v>
      </c>
      <c r="F82" s="85">
        <f t="shared" si="5"/>
        <v>861.8819011041764</v>
      </c>
      <c r="G82" s="22">
        <f t="shared" si="6"/>
        <v>0.000308910335125363</v>
      </c>
      <c r="H82" s="125">
        <v>15297.033</v>
      </c>
      <c r="I82" s="161">
        <v>5504.506</v>
      </c>
      <c r="J82" s="23">
        <f t="shared" si="9"/>
        <v>277.90019667523296</v>
      </c>
      <c r="K82" s="24">
        <f t="shared" si="7"/>
        <v>0.022458914069465763</v>
      </c>
      <c r="L82" s="22">
        <f t="shared" si="8"/>
        <v>0.11736262842604837</v>
      </c>
    </row>
    <row r="83" spans="1:12" ht="13.5">
      <c r="A83" s="9"/>
      <c r="B83" s="90">
        <v>321</v>
      </c>
      <c r="C83" s="93" t="s">
        <v>80</v>
      </c>
      <c r="D83" s="154">
        <v>0.283</v>
      </c>
      <c r="E83" s="178">
        <v>0.557</v>
      </c>
      <c r="F83" s="85">
        <f t="shared" si="5"/>
        <v>50.80789946140035</v>
      </c>
      <c r="G83" s="22">
        <f t="shared" si="6"/>
        <v>4.869471667157451E-06</v>
      </c>
      <c r="H83" s="125">
        <v>1149.198</v>
      </c>
      <c r="I83" s="161">
        <v>1144.618</v>
      </c>
      <c r="J83" s="23">
        <f t="shared" si="9"/>
        <v>100.40013349431864</v>
      </c>
      <c r="K83" s="24">
        <f t="shared" si="7"/>
        <v>0.0016872382461881282</v>
      </c>
      <c r="L83" s="22">
        <f t="shared" si="8"/>
        <v>0.024625869519438768</v>
      </c>
    </row>
    <row r="84" spans="1:12" ht="13.5">
      <c r="A84" s="9"/>
      <c r="B84" s="90">
        <v>322</v>
      </c>
      <c r="C84" s="93" t="s">
        <v>81</v>
      </c>
      <c r="D84" s="154">
        <v>1.508</v>
      </c>
      <c r="E84" s="178">
        <v>0.643</v>
      </c>
      <c r="F84" s="85">
        <f t="shared" si="5"/>
        <v>234.52566096423016</v>
      </c>
      <c r="G84" s="22">
        <f t="shared" si="6"/>
        <v>2.594757340661992E-05</v>
      </c>
      <c r="H84" s="125">
        <v>150.518</v>
      </c>
      <c r="I84" s="161">
        <v>112.377</v>
      </c>
      <c r="J84" s="23">
        <f t="shared" si="9"/>
        <v>133.94021908397627</v>
      </c>
      <c r="K84" s="24">
        <f t="shared" si="7"/>
        <v>0.00022098866021324842</v>
      </c>
      <c r="L84" s="22">
        <f t="shared" si="8"/>
        <v>1.0018735300761372</v>
      </c>
    </row>
    <row r="85" spans="1:12" ht="13.5">
      <c r="A85" s="9"/>
      <c r="B85" s="90">
        <v>323</v>
      </c>
      <c r="C85" s="93" t="s">
        <v>82</v>
      </c>
      <c r="D85" s="154">
        <v>102.103</v>
      </c>
      <c r="E85" s="178">
        <v>341.802</v>
      </c>
      <c r="F85" s="85">
        <f t="shared" si="5"/>
        <v>29.87197266253562</v>
      </c>
      <c r="G85" s="22">
        <f t="shared" si="6"/>
        <v>0.0017568468750239479</v>
      </c>
      <c r="H85" s="125">
        <v>7933.473</v>
      </c>
      <c r="I85" s="161">
        <v>6228.493</v>
      </c>
      <c r="J85" s="23">
        <f t="shared" si="9"/>
        <v>127.37387679491651</v>
      </c>
      <c r="K85" s="24">
        <f t="shared" si="7"/>
        <v>0.011647826632748113</v>
      </c>
      <c r="L85" s="22">
        <f t="shared" si="8"/>
        <v>1.2869899475299154</v>
      </c>
    </row>
    <row r="86" spans="1:12" ht="13.5">
      <c r="A86" s="9"/>
      <c r="B86" s="90">
        <v>324</v>
      </c>
      <c r="C86" s="93" t="s">
        <v>83</v>
      </c>
      <c r="D86" s="154">
        <v>56347.823</v>
      </c>
      <c r="E86" s="178">
        <v>55263.026</v>
      </c>
      <c r="F86" s="85">
        <f t="shared" si="5"/>
        <v>101.9629706849567</v>
      </c>
      <c r="G86" s="22">
        <f t="shared" si="6"/>
        <v>0.9695552212173251</v>
      </c>
      <c r="H86" s="125">
        <v>141448</v>
      </c>
      <c r="I86" s="161">
        <v>139565.362</v>
      </c>
      <c r="J86" s="23">
        <f t="shared" si="9"/>
        <v>101.34892925653001</v>
      </c>
      <c r="K86" s="24">
        <f t="shared" si="7"/>
        <v>0.20767219873931062</v>
      </c>
      <c r="L86" s="22">
        <f t="shared" si="8"/>
        <v>39.8364225722527</v>
      </c>
    </row>
    <row r="87" spans="1:12" ht="13.5">
      <c r="A87" s="9"/>
      <c r="B87" s="90">
        <v>325</v>
      </c>
      <c r="C87" s="93" t="s">
        <v>84</v>
      </c>
      <c r="D87" s="154">
        <v>0</v>
      </c>
      <c r="E87" s="178">
        <v>0</v>
      </c>
      <c r="F87" s="85">
        <v>0</v>
      </c>
      <c r="G87" s="22">
        <f t="shared" si="6"/>
        <v>0</v>
      </c>
      <c r="H87" s="125">
        <v>4.418</v>
      </c>
      <c r="I87" s="161">
        <v>12.277</v>
      </c>
      <c r="J87" s="23">
        <f t="shared" si="9"/>
        <v>35.98599006271891</v>
      </c>
      <c r="K87" s="24">
        <f t="shared" si="7"/>
        <v>6.486452788517861E-06</v>
      </c>
      <c r="L87" s="22">
        <f t="shared" si="8"/>
        <v>0</v>
      </c>
    </row>
    <row r="88" spans="1:12" ht="13.5">
      <c r="A88" s="9"/>
      <c r="B88" s="90">
        <v>326</v>
      </c>
      <c r="C88" s="93" t="s">
        <v>85</v>
      </c>
      <c r="D88" s="154">
        <v>0</v>
      </c>
      <c r="E88" s="178">
        <v>0.532</v>
      </c>
      <c r="F88" s="212" t="s">
        <v>302</v>
      </c>
      <c r="G88" s="22">
        <f t="shared" si="6"/>
        <v>0</v>
      </c>
      <c r="H88" s="125">
        <v>47.95</v>
      </c>
      <c r="I88" s="161">
        <v>74.007</v>
      </c>
      <c r="J88" s="23">
        <f t="shared" si="9"/>
        <v>64.7911684029889</v>
      </c>
      <c r="K88" s="24">
        <f t="shared" si="7"/>
        <v>7.03995951130447E-05</v>
      </c>
      <c r="L88" s="22">
        <f t="shared" si="8"/>
        <v>0</v>
      </c>
    </row>
    <row r="89" spans="1:12" ht="13.5">
      <c r="A89" s="9"/>
      <c r="B89" s="90">
        <v>327</v>
      </c>
      <c r="C89" s="93" t="s">
        <v>86</v>
      </c>
      <c r="D89" s="154">
        <v>0.333</v>
      </c>
      <c r="E89" s="178">
        <v>0</v>
      </c>
      <c r="F89" s="85">
        <v>0</v>
      </c>
      <c r="G89" s="22">
        <f t="shared" si="6"/>
        <v>5.729802350400818E-06</v>
      </c>
      <c r="H89" s="125">
        <v>89.794</v>
      </c>
      <c r="I89" s="161">
        <v>51.555</v>
      </c>
      <c r="J89" s="23">
        <f t="shared" si="9"/>
        <v>174.17127339734265</v>
      </c>
      <c r="K89" s="24">
        <f t="shared" si="7"/>
        <v>0.00013183443677957735</v>
      </c>
      <c r="L89" s="22">
        <f t="shared" si="8"/>
        <v>0.37084883177049693</v>
      </c>
    </row>
    <row r="90" spans="1:12" ht="13.5">
      <c r="A90" s="9"/>
      <c r="B90" s="90">
        <v>328</v>
      </c>
      <c r="C90" s="93" t="s">
        <v>87</v>
      </c>
      <c r="D90" s="154">
        <v>0</v>
      </c>
      <c r="E90" s="178">
        <v>0</v>
      </c>
      <c r="F90" s="85">
        <v>0</v>
      </c>
      <c r="G90" s="22">
        <f t="shared" si="6"/>
        <v>0</v>
      </c>
      <c r="H90" s="125">
        <v>0</v>
      </c>
      <c r="I90" s="161">
        <v>3.209</v>
      </c>
      <c r="J90" s="190" t="s">
        <v>302</v>
      </c>
      <c r="K90" s="24">
        <f t="shared" si="7"/>
        <v>0</v>
      </c>
      <c r="L90" s="22">
        <v>0</v>
      </c>
    </row>
    <row r="91" spans="1:12" ht="13.5">
      <c r="A91" s="9"/>
      <c r="B91" s="90">
        <v>329</v>
      </c>
      <c r="C91" s="93" t="s">
        <v>88</v>
      </c>
      <c r="D91" s="154">
        <v>0</v>
      </c>
      <c r="E91" s="178">
        <v>0</v>
      </c>
      <c r="F91" s="85">
        <v>0</v>
      </c>
      <c r="G91" s="22">
        <f t="shared" si="6"/>
        <v>0</v>
      </c>
      <c r="H91" s="125">
        <v>12.903</v>
      </c>
      <c r="I91" s="161">
        <v>0</v>
      </c>
      <c r="J91" s="139" t="s">
        <v>296</v>
      </c>
      <c r="K91" s="24">
        <f t="shared" si="7"/>
        <v>1.8944024520200534E-05</v>
      </c>
      <c r="L91" s="22">
        <f t="shared" si="8"/>
        <v>0</v>
      </c>
    </row>
    <row r="92" spans="1:12" ht="13.5">
      <c r="A92" s="9"/>
      <c r="B92" s="90">
        <v>330</v>
      </c>
      <c r="C92" s="93" t="s">
        <v>89</v>
      </c>
      <c r="D92" s="154">
        <v>0</v>
      </c>
      <c r="E92" s="178">
        <v>0</v>
      </c>
      <c r="F92" s="85">
        <v>0</v>
      </c>
      <c r="G92" s="22">
        <f t="shared" si="6"/>
        <v>0</v>
      </c>
      <c r="H92" s="125">
        <v>2.366</v>
      </c>
      <c r="I92" s="161">
        <v>2.097</v>
      </c>
      <c r="J92" s="23">
        <f aca="true" t="shared" si="10" ref="J92:J155">H92/I92*100</f>
        <v>112.827849308536</v>
      </c>
      <c r="K92" s="24">
        <f t="shared" si="7"/>
        <v>3.473731846453884E-06</v>
      </c>
      <c r="L92" s="22">
        <f t="shared" si="8"/>
        <v>0</v>
      </c>
    </row>
    <row r="93" spans="1:12" ht="13.5">
      <c r="A93" s="9"/>
      <c r="B93" s="90">
        <v>331</v>
      </c>
      <c r="C93" s="93" t="s">
        <v>90</v>
      </c>
      <c r="D93" s="154">
        <v>0</v>
      </c>
      <c r="E93" s="178">
        <v>0</v>
      </c>
      <c r="F93" s="85">
        <v>0</v>
      </c>
      <c r="G93" s="22">
        <f t="shared" si="6"/>
        <v>0</v>
      </c>
      <c r="H93" s="125">
        <v>0.305</v>
      </c>
      <c r="I93" s="161">
        <v>9.251</v>
      </c>
      <c r="J93" s="21">
        <f t="shared" si="10"/>
        <v>3.2969408712571617</v>
      </c>
      <c r="K93" s="24">
        <f t="shared" si="7"/>
        <v>4.477972160475209E-07</v>
      </c>
      <c r="L93" s="22">
        <f t="shared" si="8"/>
        <v>0</v>
      </c>
    </row>
    <row r="94" spans="1:12" ht="13.5">
      <c r="A94" s="9"/>
      <c r="B94" s="90">
        <v>332</v>
      </c>
      <c r="C94" s="93" t="s">
        <v>91</v>
      </c>
      <c r="D94" s="154">
        <v>0</v>
      </c>
      <c r="E94" s="178">
        <v>0</v>
      </c>
      <c r="F94" s="85">
        <v>0</v>
      </c>
      <c r="G94" s="22">
        <f t="shared" si="6"/>
        <v>0</v>
      </c>
      <c r="H94" s="125">
        <v>1.786</v>
      </c>
      <c r="I94" s="161">
        <v>181.669</v>
      </c>
      <c r="J94" s="23">
        <f t="shared" si="10"/>
        <v>0.9831066389972972</v>
      </c>
      <c r="K94" s="24">
        <f t="shared" si="7"/>
        <v>2.622183042166795E-06</v>
      </c>
      <c r="L94" s="22">
        <f t="shared" si="8"/>
        <v>0</v>
      </c>
    </row>
    <row r="95" spans="1:12" ht="13.5">
      <c r="A95" s="9"/>
      <c r="B95" s="90">
        <v>333</v>
      </c>
      <c r="C95" s="93" t="s">
        <v>92</v>
      </c>
      <c r="D95" s="154">
        <v>181.904</v>
      </c>
      <c r="E95" s="178">
        <v>45.768</v>
      </c>
      <c r="F95" s="85">
        <f t="shared" si="5"/>
        <v>397.44799860164306</v>
      </c>
      <c r="G95" s="22">
        <f t="shared" si="6"/>
        <v>0.003129951852094025</v>
      </c>
      <c r="H95" s="125">
        <v>263.41</v>
      </c>
      <c r="I95" s="161">
        <v>121.331</v>
      </c>
      <c r="J95" s="23">
        <f t="shared" si="10"/>
        <v>217.10032885247793</v>
      </c>
      <c r="K95" s="24">
        <f t="shared" si="7"/>
        <v>0.0003867352940297623</v>
      </c>
      <c r="L95" s="22">
        <f t="shared" si="8"/>
        <v>69.05736304620174</v>
      </c>
    </row>
    <row r="96" spans="1:12" ht="13.5">
      <c r="A96" s="9"/>
      <c r="B96" s="90">
        <v>334</v>
      </c>
      <c r="C96" s="93" t="s">
        <v>93</v>
      </c>
      <c r="D96" s="154">
        <v>0</v>
      </c>
      <c r="E96" s="178">
        <v>0</v>
      </c>
      <c r="F96" s="85">
        <v>0</v>
      </c>
      <c r="G96" s="22">
        <f t="shared" si="6"/>
        <v>0</v>
      </c>
      <c r="H96" s="125">
        <v>0</v>
      </c>
      <c r="I96" s="161">
        <v>0</v>
      </c>
      <c r="J96" s="23">
        <v>0</v>
      </c>
      <c r="K96" s="24">
        <f t="shared" si="7"/>
        <v>0</v>
      </c>
      <c r="L96" s="22">
        <v>0</v>
      </c>
    </row>
    <row r="97" spans="1:12" ht="13.5">
      <c r="A97" s="9"/>
      <c r="B97" s="90">
        <v>335</v>
      </c>
      <c r="C97" s="93" t="s">
        <v>94</v>
      </c>
      <c r="D97" s="154">
        <v>6.113</v>
      </c>
      <c r="E97" s="178">
        <v>0</v>
      </c>
      <c r="F97" s="138" t="s">
        <v>303</v>
      </c>
      <c r="G97" s="22">
        <f t="shared" si="6"/>
        <v>0.00010518402933333394</v>
      </c>
      <c r="H97" s="125">
        <v>11.054</v>
      </c>
      <c r="I97" s="161">
        <v>7.73</v>
      </c>
      <c r="J97" s="23">
        <f t="shared" si="10"/>
        <v>143.0012936610608</v>
      </c>
      <c r="K97" s="24">
        <f t="shared" si="7"/>
        <v>1.622934565963704E-05</v>
      </c>
      <c r="L97" s="22">
        <f t="shared" si="8"/>
        <v>55.30124841686268</v>
      </c>
    </row>
    <row r="98" spans="1:12" ht="13.5">
      <c r="A98" s="9"/>
      <c r="B98" s="90">
        <v>336</v>
      </c>
      <c r="C98" s="93" t="s">
        <v>95</v>
      </c>
      <c r="D98" s="154">
        <v>4.589</v>
      </c>
      <c r="E98" s="178">
        <v>0</v>
      </c>
      <c r="F98" s="212" t="s">
        <v>303</v>
      </c>
      <c r="G98" s="22">
        <f t="shared" si="6"/>
        <v>7.896115010807613E-05</v>
      </c>
      <c r="H98" s="125">
        <v>4.589</v>
      </c>
      <c r="I98" s="161">
        <v>0.309</v>
      </c>
      <c r="J98" s="23">
        <f t="shared" si="10"/>
        <v>1485.1132686084145</v>
      </c>
      <c r="K98" s="24">
        <f t="shared" si="7"/>
        <v>6.737512867023192E-06</v>
      </c>
      <c r="L98" s="22">
        <f t="shared" si="8"/>
        <v>100</v>
      </c>
    </row>
    <row r="99" spans="1:12" ht="13.5">
      <c r="A99" s="9"/>
      <c r="B99" s="90">
        <v>401</v>
      </c>
      <c r="C99" s="93" t="s">
        <v>97</v>
      </c>
      <c r="D99" s="154">
        <v>9235.369</v>
      </c>
      <c r="E99" s="178">
        <v>7018.779</v>
      </c>
      <c r="F99" s="85">
        <f t="shared" si="5"/>
        <v>131.5808490337137</v>
      </c>
      <c r="G99" s="22">
        <f t="shared" si="6"/>
        <v>0.15890942643549205</v>
      </c>
      <c r="H99" s="125">
        <v>55787.115</v>
      </c>
      <c r="I99" s="161">
        <v>47308.87</v>
      </c>
      <c r="J99" s="23">
        <f t="shared" si="10"/>
        <v>117.9210473638453</v>
      </c>
      <c r="K99" s="24">
        <f t="shared" si="7"/>
        <v>0.08190595012564884</v>
      </c>
      <c r="L99" s="22">
        <f t="shared" si="8"/>
        <v>16.55466320493541</v>
      </c>
    </row>
    <row r="100" spans="1:12" ht="13.5">
      <c r="A100" s="9"/>
      <c r="B100" s="90">
        <v>402</v>
      </c>
      <c r="C100" s="93" t="s">
        <v>98</v>
      </c>
      <c r="D100" s="154">
        <v>716.409</v>
      </c>
      <c r="E100" s="178">
        <v>1001.577</v>
      </c>
      <c r="F100" s="85">
        <f t="shared" si="5"/>
        <v>71.52810018600667</v>
      </c>
      <c r="G100" s="22">
        <f t="shared" si="6"/>
        <v>0.012326972889033932</v>
      </c>
      <c r="H100" s="125">
        <v>3171.174</v>
      </c>
      <c r="I100" s="161">
        <v>9256.17</v>
      </c>
      <c r="J100" s="23">
        <f t="shared" si="10"/>
        <v>34.26010974301466</v>
      </c>
      <c r="K100" s="24">
        <f t="shared" si="7"/>
        <v>0.004655878323941906</v>
      </c>
      <c r="L100" s="22">
        <f t="shared" si="8"/>
        <v>22.59128638163658</v>
      </c>
    </row>
    <row r="101" spans="1:12" ht="13.5">
      <c r="A101" s="9"/>
      <c r="B101" s="90">
        <v>403</v>
      </c>
      <c r="C101" s="93" t="s">
        <v>99</v>
      </c>
      <c r="D101" s="154">
        <v>14.495</v>
      </c>
      <c r="E101" s="178">
        <v>0</v>
      </c>
      <c r="F101" s="85">
        <v>0</v>
      </c>
      <c r="G101" s="22">
        <f t="shared" si="6"/>
        <v>0.00024940986507225176</v>
      </c>
      <c r="H101" s="125">
        <v>521.322</v>
      </c>
      <c r="I101" s="161">
        <v>708.361</v>
      </c>
      <c r="J101" s="23">
        <f t="shared" si="10"/>
        <v>73.59552544535907</v>
      </c>
      <c r="K101" s="24">
        <f t="shared" si="7"/>
        <v>0.0007653984926699204</v>
      </c>
      <c r="L101" s="22">
        <f t="shared" si="8"/>
        <v>2.7804312881482076</v>
      </c>
    </row>
    <row r="102" spans="1:12" ht="13.5">
      <c r="A102" s="9"/>
      <c r="B102" s="90">
        <v>404</v>
      </c>
      <c r="C102" s="93" t="s">
        <v>100</v>
      </c>
      <c r="D102" s="154">
        <v>0</v>
      </c>
      <c r="E102" s="178">
        <v>1.36</v>
      </c>
      <c r="F102" s="138" t="s">
        <v>302</v>
      </c>
      <c r="G102" s="22">
        <f t="shared" si="6"/>
        <v>0</v>
      </c>
      <c r="H102" s="125">
        <v>413.848</v>
      </c>
      <c r="I102" s="161">
        <v>682.057</v>
      </c>
      <c r="J102" s="23">
        <f t="shared" si="10"/>
        <v>60.67645372747439</v>
      </c>
      <c r="K102" s="24">
        <f t="shared" si="7"/>
        <v>0.0006076064992355228</v>
      </c>
      <c r="L102" s="22">
        <f t="shared" si="8"/>
        <v>0</v>
      </c>
    </row>
    <row r="103" spans="1:12" ht="13.5">
      <c r="A103" s="9"/>
      <c r="B103" s="90">
        <v>405</v>
      </c>
      <c r="C103" s="93" t="s">
        <v>101</v>
      </c>
      <c r="D103" s="154">
        <v>0</v>
      </c>
      <c r="E103" s="178">
        <v>0</v>
      </c>
      <c r="F103" s="85">
        <v>0</v>
      </c>
      <c r="G103" s="22">
        <f t="shared" si="6"/>
        <v>0</v>
      </c>
      <c r="H103" s="125">
        <v>4.782</v>
      </c>
      <c r="I103" s="161">
        <v>4.8</v>
      </c>
      <c r="J103" s="23">
        <f t="shared" si="10"/>
        <v>99.62500000000001</v>
      </c>
      <c r="K103" s="24">
        <f t="shared" si="7"/>
        <v>7.020873072587689E-06</v>
      </c>
      <c r="L103" s="22">
        <f t="shared" si="8"/>
        <v>0</v>
      </c>
    </row>
    <row r="104" spans="1:12" ht="13.5">
      <c r="A104" s="9"/>
      <c r="B104" s="90">
        <v>406</v>
      </c>
      <c r="C104" s="93" t="s">
        <v>102</v>
      </c>
      <c r="D104" s="154">
        <v>541.093</v>
      </c>
      <c r="E104" s="178">
        <v>280.32</v>
      </c>
      <c r="F104" s="85">
        <f t="shared" si="5"/>
        <v>193.02689783105023</v>
      </c>
      <c r="G104" s="22">
        <f t="shared" si="6"/>
        <v>0.009310378207764052</v>
      </c>
      <c r="H104" s="125">
        <v>44548.582</v>
      </c>
      <c r="I104" s="161">
        <v>25519.417</v>
      </c>
      <c r="J104" s="23">
        <f t="shared" si="10"/>
        <v>174.56739705299694</v>
      </c>
      <c r="K104" s="24">
        <f t="shared" si="7"/>
        <v>0.06540567540480231</v>
      </c>
      <c r="L104" s="22">
        <f t="shared" si="8"/>
        <v>1.2146132956600053</v>
      </c>
    </row>
    <row r="105" spans="1:12" ht="13.5">
      <c r="A105" s="9"/>
      <c r="B105" s="90">
        <v>407</v>
      </c>
      <c r="C105" s="93" t="s">
        <v>103</v>
      </c>
      <c r="D105" s="154">
        <v>2602.835</v>
      </c>
      <c r="E105" s="178">
        <v>3623.88</v>
      </c>
      <c r="F105" s="85">
        <f t="shared" si="5"/>
        <v>71.82453613254302</v>
      </c>
      <c r="G105" s="22">
        <f t="shared" si="6"/>
        <v>0.04478597627839493</v>
      </c>
      <c r="H105" s="125">
        <v>186604.428</v>
      </c>
      <c r="I105" s="161">
        <v>191053.457</v>
      </c>
      <c r="J105" s="23">
        <f t="shared" si="10"/>
        <v>97.67131719579406</v>
      </c>
      <c r="K105" s="24">
        <f t="shared" si="7"/>
        <v>0.2739703061001314</v>
      </c>
      <c r="L105" s="22">
        <f t="shared" si="8"/>
        <v>1.394840962723564</v>
      </c>
    </row>
    <row r="106" spans="1:12" ht="13.5">
      <c r="A106" s="9"/>
      <c r="B106" s="90">
        <v>408</v>
      </c>
      <c r="C106" s="93" t="s">
        <v>104</v>
      </c>
      <c r="D106" s="154">
        <v>122.643</v>
      </c>
      <c r="E106" s="178">
        <v>382.668</v>
      </c>
      <c r="F106" s="85">
        <f t="shared" si="5"/>
        <v>32.0494527893631</v>
      </c>
      <c r="G106" s="22">
        <f t="shared" si="6"/>
        <v>0.002110270719700323</v>
      </c>
      <c r="H106" s="125">
        <v>27991.499</v>
      </c>
      <c r="I106" s="161">
        <v>25479.718</v>
      </c>
      <c r="J106" s="23">
        <f t="shared" si="10"/>
        <v>109.85796232124703</v>
      </c>
      <c r="K106" s="24">
        <f t="shared" si="7"/>
        <v>0.04109677155802284</v>
      </c>
      <c r="L106" s="22">
        <f t="shared" si="8"/>
        <v>0.43814373785412497</v>
      </c>
    </row>
    <row r="107" spans="1:12" ht="13.5">
      <c r="A107" s="9"/>
      <c r="B107" s="90">
        <v>409</v>
      </c>
      <c r="C107" s="93" t="s">
        <v>105</v>
      </c>
      <c r="D107" s="154">
        <v>24782.994</v>
      </c>
      <c r="E107" s="178">
        <v>18065.739</v>
      </c>
      <c r="F107" s="85">
        <f t="shared" si="5"/>
        <v>137.18228742261803</v>
      </c>
      <c r="G107" s="22">
        <f t="shared" si="6"/>
        <v>0.4264314032167248</v>
      </c>
      <c r="H107" s="125">
        <v>782122.775</v>
      </c>
      <c r="I107" s="161">
        <v>678192.165</v>
      </c>
      <c r="J107" s="23">
        <f t="shared" si="10"/>
        <v>115.32465507029266</v>
      </c>
      <c r="K107" s="24">
        <f t="shared" si="7"/>
        <v>1.1483029549257757</v>
      </c>
      <c r="L107" s="22">
        <f t="shared" si="8"/>
        <v>3.168683331079318</v>
      </c>
    </row>
    <row r="108" spans="1:12" ht="13.5">
      <c r="A108" s="9"/>
      <c r="B108" s="90">
        <v>410</v>
      </c>
      <c r="C108" s="93" t="s">
        <v>106</v>
      </c>
      <c r="D108" s="154">
        <v>58007.854</v>
      </c>
      <c r="E108" s="178">
        <v>51356.829</v>
      </c>
      <c r="F108" s="85">
        <f t="shared" si="5"/>
        <v>112.95061461057108</v>
      </c>
      <c r="G108" s="22">
        <f t="shared" si="6"/>
        <v>0.9981187333060285</v>
      </c>
      <c r="H108" s="125">
        <v>1009085.873</v>
      </c>
      <c r="I108" s="161">
        <v>859495.141</v>
      </c>
      <c r="J108" s="23">
        <f t="shared" si="10"/>
        <v>117.40448838674705</v>
      </c>
      <c r="K108" s="24">
        <f t="shared" si="7"/>
        <v>1.4815273596140404</v>
      </c>
      <c r="L108" s="22">
        <f t="shared" si="8"/>
        <v>5.748554761503434</v>
      </c>
    </row>
    <row r="109" spans="1:12" ht="13.5">
      <c r="A109" s="9"/>
      <c r="B109" s="90">
        <v>411</v>
      </c>
      <c r="C109" s="93" t="s">
        <v>107</v>
      </c>
      <c r="D109" s="154">
        <v>1900.625</v>
      </c>
      <c r="E109" s="178">
        <v>752.39</v>
      </c>
      <c r="F109" s="85">
        <f t="shared" si="5"/>
        <v>252.6116774545116</v>
      </c>
      <c r="G109" s="22">
        <f t="shared" si="6"/>
        <v>0.032703320096788446</v>
      </c>
      <c r="H109" s="125">
        <v>5062.695</v>
      </c>
      <c r="I109" s="161">
        <v>2385.349</v>
      </c>
      <c r="J109" s="23">
        <f t="shared" si="10"/>
        <v>212.24126951653614</v>
      </c>
      <c r="K109" s="24">
        <f t="shared" si="7"/>
        <v>0.0074329859891728</v>
      </c>
      <c r="L109" s="22">
        <f t="shared" si="8"/>
        <v>37.541763823418165</v>
      </c>
    </row>
    <row r="110" spans="1:12" ht="13.5">
      <c r="A110" s="9"/>
      <c r="B110" s="90">
        <v>412</v>
      </c>
      <c r="C110" s="93" t="s">
        <v>108</v>
      </c>
      <c r="D110" s="154">
        <v>378.386</v>
      </c>
      <c r="E110" s="178">
        <v>331.834</v>
      </c>
      <c r="F110" s="85">
        <f t="shared" si="5"/>
        <v>114.02870109753674</v>
      </c>
      <c r="G110" s="22">
        <f t="shared" si="6"/>
        <v>0.006510741718194486</v>
      </c>
      <c r="H110" s="125">
        <v>7845.793</v>
      </c>
      <c r="I110" s="161">
        <v>7262.088</v>
      </c>
      <c r="J110" s="23">
        <f t="shared" si="10"/>
        <v>108.03770210440852</v>
      </c>
      <c r="K110" s="24">
        <f t="shared" si="7"/>
        <v>0.011519095944541402</v>
      </c>
      <c r="L110" s="22">
        <f t="shared" si="8"/>
        <v>4.82278846765394</v>
      </c>
    </row>
    <row r="111" spans="1:12" ht="13.5">
      <c r="A111" s="9"/>
      <c r="B111" s="90">
        <v>413</v>
      </c>
      <c r="C111" s="93" t="s">
        <v>109</v>
      </c>
      <c r="D111" s="154">
        <v>10789.117</v>
      </c>
      <c r="E111" s="178">
        <v>12428.083</v>
      </c>
      <c r="F111" s="85">
        <f t="shared" si="5"/>
        <v>86.81239898381753</v>
      </c>
      <c r="G111" s="22">
        <f t="shared" si="6"/>
        <v>0.1856441680040523</v>
      </c>
      <c r="H111" s="125">
        <v>86169.176</v>
      </c>
      <c r="I111" s="161">
        <v>87405.413</v>
      </c>
      <c r="J111" s="23">
        <f t="shared" si="10"/>
        <v>98.58562878708669</v>
      </c>
      <c r="K111" s="24">
        <f t="shared" si="7"/>
        <v>0.12651251515379955</v>
      </c>
      <c r="L111" s="22">
        <f t="shared" si="8"/>
        <v>12.520854324985073</v>
      </c>
    </row>
    <row r="112" spans="1:12" ht="13.5">
      <c r="A112" s="9"/>
      <c r="B112" s="91">
        <v>414</v>
      </c>
      <c r="C112" s="93" t="s">
        <v>110</v>
      </c>
      <c r="D112" s="154">
        <v>17.612</v>
      </c>
      <c r="E112" s="178">
        <v>4.697</v>
      </c>
      <c r="F112" s="110">
        <f t="shared" si="5"/>
        <v>374.9627421758569</v>
      </c>
      <c r="G112" s="44">
        <f t="shared" si="6"/>
        <v>0.00030304287986564324</v>
      </c>
      <c r="H112" s="125">
        <v>101.207</v>
      </c>
      <c r="I112" s="161">
        <v>108.511</v>
      </c>
      <c r="J112" s="45">
        <f t="shared" si="10"/>
        <v>93.26888518214743</v>
      </c>
      <c r="K112" s="46">
        <f t="shared" si="7"/>
        <v>0.00014859086178531624</v>
      </c>
      <c r="L112" s="22">
        <f t="shared" si="8"/>
        <v>17.401958362563853</v>
      </c>
    </row>
    <row r="113" spans="1:12" ht="13.5">
      <c r="A113" s="9"/>
      <c r="B113" s="91">
        <v>415</v>
      </c>
      <c r="C113" s="210" t="s">
        <v>308</v>
      </c>
      <c r="D113" s="207">
        <v>0</v>
      </c>
      <c r="E113" s="208">
        <v>0</v>
      </c>
      <c r="F113" s="110">
        <v>0</v>
      </c>
      <c r="G113" s="44">
        <f t="shared" si="6"/>
        <v>0</v>
      </c>
      <c r="H113" s="211">
        <v>0.62</v>
      </c>
      <c r="I113" s="211">
        <v>0</v>
      </c>
      <c r="J113" s="189" t="s">
        <v>303</v>
      </c>
      <c r="K113" s="46">
        <f t="shared" si="7"/>
        <v>9.102763080310262E-07</v>
      </c>
      <c r="L113" s="44">
        <f t="shared" si="8"/>
        <v>0</v>
      </c>
    </row>
    <row r="114" spans="1:12" ht="14.25" thickBot="1">
      <c r="A114" s="33" t="s">
        <v>7</v>
      </c>
      <c r="B114" s="34" t="s">
        <v>259</v>
      </c>
      <c r="C114" s="82"/>
      <c r="D114" s="121">
        <f>SUM(D69:D113)</f>
        <v>209043.713</v>
      </c>
      <c r="E114" s="176">
        <f>SUM(E69:E113)</f>
        <v>200524.30100000004</v>
      </c>
      <c r="F114" s="87">
        <f>D114/E114*100</f>
        <v>104.24856835680976</v>
      </c>
      <c r="G114" s="36">
        <f>D114/$D$8*100</f>
        <v>3.5969344086604025</v>
      </c>
      <c r="H114" s="163">
        <f>SUM(H69:H113)</f>
        <v>2772204.32</v>
      </c>
      <c r="I114" s="163">
        <f>SUM(I69:I113)</f>
        <v>2484680.79</v>
      </c>
      <c r="J114" s="37">
        <f t="shared" si="10"/>
        <v>111.5718498391095</v>
      </c>
      <c r="K114" s="38">
        <f t="shared" si="7"/>
        <v>4.07011598954397</v>
      </c>
      <c r="L114" s="36">
        <f>D114/H114*100</f>
        <v>7.540703673674384</v>
      </c>
    </row>
    <row r="115" spans="1:12" ht="13.5">
      <c r="A115" s="9" t="s">
        <v>8</v>
      </c>
      <c r="B115" s="92">
        <v>201</v>
      </c>
      <c r="C115" s="93" t="s">
        <v>111</v>
      </c>
      <c r="D115" s="155">
        <v>354.238</v>
      </c>
      <c r="E115" s="179">
        <v>144.153</v>
      </c>
      <c r="F115" s="109">
        <f t="shared" si="5"/>
        <v>245.73751500142214</v>
      </c>
      <c r="G115" s="40">
        <f t="shared" si="6"/>
        <v>0.0060952364114152694</v>
      </c>
      <c r="H115" s="185">
        <v>14048.163</v>
      </c>
      <c r="I115" s="130">
        <v>13116.739</v>
      </c>
      <c r="J115" s="41">
        <f t="shared" si="10"/>
        <v>107.10103326749127</v>
      </c>
      <c r="K115" s="42">
        <f t="shared" si="7"/>
        <v>0.020625338629448493</v>
      </c>
      <c r="L115" s="40">
        <f t="shared" si="8"/>
        <v>2.5215965959392697</v>
      </c>
    </row>
    <row r="116" spans="1:12" ht="13.5">
      <c r="A116" s="9"/>
      <c r="B116" s="90">
        <v>202</v>
      </c>
      <c r="C116" s="93" t="s">
        <v>112</v>
      </c>
      <c r="D116" s="154">
        <v>17000.317</v>
      </c>
      <c r="E116" s="178">
        <v>15144.539</v>
      </c>
      <c r="F116" s="85">
        <f t="shared" si="5"/>
        <v>112.2537767574173</v>
      </c>
      <c r="G116" s="22">
        <f t="shared" si="6"/>
        <v>0.2925178867992762</v>
      </c>
      <c r="H116" s="125">
        <v>187066.986</v>
      </c>
      <c r="I116" s="161">
        <v>170041.09</v>
      </c>
      <c r="J116" s="23">
        <f t="shared" si="10"/>
        <v>110.01281278542734</v>
      </c>
      <c r="K116" s="24">
        <f t="shared" si="7"/>
        <v>0.2746494280170511</v>
      </c>
      <c r="L116" s="22">
        <f t="shared" si="8"/>
        <v>9.087823224991714</v>
      </c>
    </row>
    <row r="117" spans="1:12" ht="13.5">
      <c r="A117" s="9"/>
      <c r="B117" s="90">
        <v>203</v>
      </c>
      <c r="C117" s="93" t="s">
        <v>113</v>
      </c>
      <c r="D117" s="154">
        <v>31870.297</v>
      </c>
      <c r="E117" s="178">
        <v>23125.208</v>
      </c>
      <c r="F117" s="85">
        <f t="shared" si="5"/>
        <v>137.81626093914485</v>
      </c>
      <c r="G117" s="22">
        <f t="shared" si="6"/>
        <v>0.5483798878635799</v>
      </c>
      <c r="H117" s="125">
        <v>204117.913</v>
      </c>
      <c r="I117" s="161">
        <v>181242.822</v>
      </c>
      <c r="J117" s="23">
        <f t="shared" si="10"/>
        <v>112.62123969797824</v>
      </c>
      <c r="K117" s="24">
        <f t="shared" si="7"/>
        <v>0.2996833874978036</v>
      </c>
      <c r="L117" s="22">
        <f t="shared" si="8"/>
        <v>15.613669830143717</v>
      </c>
    </row>
    <row r="118" spans="1:12" ht="13.5">
      <c r="A118" s="9"/>
      <c r="B118" s="90">
        <v>204</v>
      </c>
      <c r="C118" s="93" t="s">
        <v>114</v>
      </c>
      <c r="D118" s="154">
        <v>3739.858</v>
      </c>
      <c r="E118" s="178">
        <v>3433.556</v>
      </c>
      <c r="F118" s="85">
        <f t="shared" si="5"/>
        <v>108.92083892034962</v>
      </c>
      <c r="G118" s="22">
        <f t="shared" si="6"/>
        <v>0.06435029176746336</v>
      </c>
      <c r="H118" s="125">
        <v>192673.652</v>
      </c>
      <c r="I118" s="161">
        <v>198222.467</v>
      </c>
      <c r="J118" s="23">
        <f t="shared" si="10"/>
        <v>97.20071337826705</v>
      </c>
      <c r="K118" s="24">
        <f t="shared" si="7"/>
        <v>0.2828810654797012</v>
      </c>
      <c r="L118" s="22">
        <f t="shared" si="8"/>
        <v>1.9410323939881517</v>
      </c>
    </row>
    <row r="119" spans="1:12" ht="13.5">
      <c r="A119" s="9"/>
      <c r="B119" s="90">
        <v>205</v>
      </c>
      <c r="C119" s="93" t="s">
        <v>115</v>
      </c>
      <c r="D119" s="154">
        <v>45770.99</v>
      </c>
      <c r="E119" s="178">
        <v>42606.549</v>
      </c>
      <c r="F119" s="85">
        <f t="shared" si="5"/>
        <v>107.42712346874185</v>
      </c>
      <c r="G119" s="22">
        <f t="shared" si="6"/>
        <v>0.7875637419885053</v>
      </c>
      <c r="H119" s="125">
        <v>578621.992</v>
      </c>
      <c r="I119" s="161">
        <v>559267.441</v>
      </c>
      <c r="J119" s="23">
        <f t="shared" si="10"/>
        <v>103.46069690118075</v>
      </c>
      <c r="K119" s="24">
        <f t="shared" si="7"/>
        <v>0.8495256300376097</v>
      </c>
      <c r="L119" s="22">
        <f t="shared" si="8"/>
        <v>7.910343995359237</v>
      </c>
    </row>
    <row r="120" spans="1:12" ht="13.5">
      <c r="A120" s="9"/>
      <c r="B120" s="90">
        <v>206</v>
      </c>
      <c r="C120" s="93" t="s">
        <v>116</v>
      </c>
      <c r="D120" s="154">
        <v>45209.135</v>
      </c>
      <c r="E120" s="178">
        <v>53948.226</v>
      </c>
      <c r="F120" s="85">
        <f t="shared" si="5"/>
        <v>83.80096687516657</v>
      </c>
      <c r="G120" s="22">
        <f t="shared" si="6"/>
        <v>0.7778961200678314</v>
      </c>
      <c r="H120" s="125">
        <v>333190.565</v>
      </c>
      <c r="I120" s="161">
        <v>376686.703</v>
      </c>
      <c r="J120" s="23">
        <f t="shared" si="10"/>
        <v>88.45296697398953</v>
      </c>
      <c r="K120" s="24">
        <f t="shared" si="7"/>
        <v>0.48918625383705105</v>
      </c>
      <c r="L120" s="22">
        <f t="shared" si="8"/>
        <v>13.568551978655218</v>
      </c>
    </row>
    <row r="121" spans="1:12" ht="13.5">
      <c r="A121" s="9"/>
      <c r="B121" s="90">
        <v>207</v>
      </c>
      <c r="C121" s="93" t="s">
        <v>117</v>
      </c>
      <c r="D121" s="154">
        <v>18644.368</v>
      </c>
      <c r="E121" s="178">
        <v>16035.791</v>
      </c>
      <c r="F121" s="85">
        <f t="shared" si="5"/>
        <v>116.26721750115101</v>
      </c>
      <c r="G121" s="22">
        <f t="shared" si="6"/>
        <v>0.32080643720161495</v>
      </c>
      <c r="H121" s="125">
        <v>455219.734</v>
      </c>
      <c r="I121" s="161">
        <v>347599.16</v>
      </c>
      <c r="J121" s="23">
        <f t="shared" si="10"/>
        <v>130.96111452052992</v>
      </c>
      <c r="K121" s="24">
        <f t="shared" si="7"/>
        <v>0.6683479658199771</v>
      </c>
      <c r="L121" s="22">
        <f t="shared" si="8"/>
        <v>4.095685359721246</v>
      </c>
    </row>
    <row r="122" spans="1:12" ht="13.5">
      <c r="A122" s="9"/>
      <c r="B122" s="90">
        <v>208</v>
      </c>
      <c r="C122" s="93" t="s">
        <v>118</v>
      </c>
      <c r="D122" s="154">
        <v>62282.171</v>
      </c>
      <c r="E122" s="178">
        <v>45374.408</v>
      </c>
      <c r="F122" s="85">
        <f t="shared" si="5"/>
        <v>137.2627737644533</v>
      </c>
      <c r="G122" s="22">
        <f t="shared" si="6"/>
        <v>1.071665254606203</v>
      </c>
      <c r="H122" s="125">
        <v>267438.323</v>
      </c>
      <c r="I122" s="161">
        <v>205585.23</v>
      </c>
      <c r="J122" s="23">
        <f t="shared" si="10"/>
        <v>130.0863505612733</v>
      </c>
      <c r="K122" s="24">
        <f t="shared" si="7"/>
        <v>0.3926496278813694</v>
      </c>
      <c r="L122" s="22">
        <f t="shared" si="8"/>
        <v>23.288424150042253</v>
      </c>
    </row>
    <row r="123" spans="1:12" ht="13.5">
      <c r="A123" s="9"/>
      <c r="B123" s="90">
        <v>209</v>
      </c>
      <c r="C123" s="93" t="s">
        <v>119</v>
      </c>
      <c r="D123" s="154">
        <v>398.364</v>
      </c>
      <c r="E123" s="178">
        <v>489.869</v>
      </c>
      <c r="F123" s="85">
        <f t="shared" si="5"/>
        <v>81.32051630129686</v>
      </c>
      <c r="G123" s="22">
        <f t="shared" si="6"/>
        <v>0.006854495445991205</v>
      </c>
      <c r="H123" s="125">
        <v>4815.187</v>
      </c>
      <c r="I123" s="161">
        <v>4535.946</v>
      </c>
      <c r="J123" s="23">
        <f t="shared" si="10"/>
        <v>106.15617998979705</v>
      </c>
      <c r="K123" s="24">
        <f t="shared" si="7"/>
        <v>0.0070695978142564396</v>
      </c>
      <c r="L123" s="22">
        <f t="shared" si="8"/>
        <v>8.273074337507555</v>
      </c>
    </row>
    <row r="124" spans="1:12" ht="13.5">
      <c r="A124" s="9"/>
      <c r="B124" s="90">
        <v>210</v>
      </c>
      <c r="C124" s="93" t="s">
        <v>120</v>
      </c>
      <c r="D124" s="154">
        <v>37606.498</v>
      </c>
      <c r="E124" s="178">
        <v>43247.047</v>
      </c>
      <c r="F124" s="85">
        <f t="shared" si="5"/>
        <v>86.95737769101322</v>
      </c>
      <c r="G124" s="22">
        <f t="shared" si="6"/>
        <v>0.6470804823746055</v>
      </c>
      <c r="H124" s="125">
        <v>943602.463</v>
      </c>
      <c r="I124" s="161">
        <v>901296.803</v>
      </c>
      <c r="J124" s="23">
        <f t="shared" si="10"/>
        <v>104.693865534548</v>
      </c>
      <c r="K124" s="24">
        <f t="shared" si="7"/>
        <v>1.385385429465521</v>
      </c>
      <c r="L124" s="22">
        <f t="shared" si="8"/>
        <v>3.985417532764537</v>
      </c>
    </row>
    <row r="125" spans="1:12" ht="13.5">
      <c r="A125" s="9"/>
      <c r="B125" s="90">
        <v>211</v>
      </c>
      <c r="C125" s="93" t="s">
        <v>121</v>
      </c>
      <c r="D125" s="154">
        <v>0.765</v>
      </c>
      <c r="E125" s="178">
        <v>4.169</v>
      </c>
      <c r="F125" s="85">
        <f t="shared" si="5"/>
        <v>18.349724154473495</v>
      </c>
      <c r="G125" s="22">
        <f t="shared" si="6"/>
        <v>1.31630594536235E-05</v>
      </c>
      <c r="H125" s="125">
        <v>179.919</v>
      </c>
      <c r="I125" s="161">
        <v>501.982</v>
      </c>
      <c r="J125" s="23">
        <f t="shared" si="10"/>
        <v>35.84172340840907</v>
      </c>
      <c r="K125" s="24">
        <f t="shared" si="7"/>
        <v>0.0002641548436526358</v>
      </c>
      <c r="L125" s="22">
        <f t="shared" si="8"/>
        <v>0.42519133610124554</v>
      </c>
    </row>
    <row r="126" spans="1:12" ht="13.5">
      <c r="A126" s="9"/>
      <c r="B126" s="90">
        <v>212</v>
      </c>
      <c r="C126" s="93" t="s">
        <v>122</v>
      </c>
      <c r="D126" s="154">
        <v>0</v>
      </c>
      <c r="E126" s="178">
        <v>0</v>
      </c>
      <c r="F126" s="85">
        <v>0</v>
      </c>
      <c r="G126" s="22">
        <f t="shared" si="6"/>
        <v>0</v>
      </c>
      <c r="H126" s="125">
        <v>1.661</v>
      </c>
      <c r="I126" s="161">
        <v>2.72</v>
      </c>
      <c r="J126" s="23">
        <f t="shared" si="10"/>
        <v>61.06617647058823</v>
      </c>
      <c r="K126" s="24">
        <f t="shared" si="7"/>
        <v>2.4386595929669915E-06</v>
      </c>
      <c r="L126" s="22">
        <f t="shared" si="8"/>
        <v>0</v>
      </c>
    </row>
    <row r="127" spans="1:12" ht="13.5">
      <c r="A127" s="9"/>
      <c r="B127" s="90">
        <v>213</v>
      </c>
      <c r="C127" s="93" t="s">
        <v>123</v>
      </c>
      <c r="D127" s="154">
        <v>276068.21</v>
      </c>
      <c r="E127" s="178">
        <v>243844.807</v>
      </c>
      <c r="F127" s="85">
        <f t="shared" si="5"/>
        <v>113.21471775283696</v>
      </c>
      <c r="G127" s="22">
        <f t="shared" si="6"/>
        <v>4.7501990346214615</v>
      </c>
      <c r="H127" s="125">
        <v>1856156.446</v>
      </c>
      <c r="I127" s="161">
        <v>1688975.456</v>
      </c>
      <c r="J127" s="23">
        <f t="shared" si="10"/>
        <v>109.8983670488578</v>
      </c>
      <c r="K127" s="24">
        <f t="shared" si="7"/>
        <v>2.725185865794953</v>
      </c>
      <c r="L127" s="22">
        <f t="shared" si="8"/>
        <v>14.873111078267376</v>
      </c>
    </row>
    <row r="128" spans="1:12" ht="13.5">
      <c r="A128" s="9"/>
      <c r="B128" s="90">
        <v>215</v>
      </c>
      <c r="C128" s="93" t="s">
        <v>124</v>
      </c>
      <c r="D128" s="154">
        <v>6120.584</v>
      </c>
      <c r="E128" s="178">
        <v>6321.872</v>
      </c>
      <c r="F128" s="85">
        <f t="shared" si="5"/>
        <v>96.81600639810486</v>
      </c>
      <c r="G128" s="22">
        <f t="shared" si="6"/>
        <v>0.10531452429136828</v>
      </c>
      <c r="H128" s="125">
        <v>624798.076</v>
      </c>
      <c r="I128" s="161">
        <v>595760.99</v>
      </c>
      <c r="J128" s="23">
        <f t="shared" si="10"/>
        <v>104.87394886328491</v>
      </c>
      <c r="K128" s="24">
        <f t="shared" si="7"/>
        <v>0.9173207836873686</v>
      </c>
      <c r="L128" s="22">
        <f t="shared" si="8"/>
        <v>0.97960993080907</v>
      </c>
    </row>
    <row r="129" spans="1:12" ht="13.5">
      <c r="A129" s="9"/>
      <c r="B129" s="90">
        <v>217</v>
      </c>
      <c r="C129" s="93" t="s">
        <v>125</v>
      </c>
      <c r="D129" s="154">
        <v>11192.359</v>
      </c>
      <c r="E129" s="178">
        <v>3163.795</v>
      </c>
      <c r="F129" s="85">
        <f t="shared" si="5"/>
        <v>353.7637236293755</v>
      </c>
      <c r="G129" s="22">
        <f t="shared" si="6"/>
        <v>0.19258259731150074</v>
      </c>
      <c r="H129" s="125">
        <v>40141.623</v>
      </c>
      <c r="I129" s="161">
        <v>23674.824</v>
      </c>
      <c r="J129" s="23">
        <f t="shared" si="10"/>
        <v>169.5540503278926</v>
      </c>
      <c r="K129" s="24">
        <f t="shared" si="7"/>
        <v>0.05893543287550536</v>
      </c>
      <c r="L129" s="22">
        <f t="shared" si="8"/>
        <v>27.882178555660293</v>
      </c>
    </row>
    <row r="130" spans="1:12" ht="13.5">
      <c r="A130" s="9"/>
      <c r="B130" s="90">
        <v>218</v>
      </c>
      <c r="C130" s="93" t="s">
        <v>126</v>
      </c>
      <c r="D130" s="154">
        <v>8190.084</v>
      </c>
      <c r="E130" s="178">
        <v>8138.926</v>
      </c>
      <c r="F130" s="85">
        <f t="shared" si="5"/>
        <v>100.62855959127776</v>
      </c>
      <c r="G130" s="22">
        <f t="shared" si="6"/>
        <v>0.1409236112708112</v>
      </c>
      <c r="H130" s="125">
        <v>270011.857</v>
      </c>
      <c r="I130" s="161">
        <v>229143.127</v>
      </c>
      <c r="J130" s="23">
        <f t="shared" si="10"/>
        <v>117.83545966883833</v>
      </c>
      <c r="K130" s="24">
        <f t="shared" si="7"/>
        <v>0.3964280585718733</v>
      </c>
      <c r="L130" s="22">
        <f t="shared" si="8"/>
        <v>3.0332312406562205</v>
      </c>
    </row>
    <row r="131" spans="1:12" ht="13.5">
      <c r="A131" s="9"/>
      <c r="B131" s="90">
        <v>219</v>
      </c>
      <c r="C131" s="93" t="s">
        <v>127</v>
      </c>
      <c r="D131" s="154">
        <v>0</v>
      </c>
      <c r="E131" s="178">
        <v>0</v>
      </c>
      <c r="F131" s="85">
        <v>0</v>
      </c>
      <c r="G131" s="22">
        <f t="shared" si="6"/>
        <v>0</v>
      </c>
      <c r="H131" s="125">
        <v>1.308</v>
      </c>
      <c r="I131" s="161">
        <v>2.778</v>
      </c>
      <c r="J131" s="23">
        <f t="shared" si="10"/>
        <v>47.084233261339094</v>
      </c>
      <c r="K131" s="24">
        <f t="shared" si="7"/>
        <v>1.9203893724267456E-06</v>
      </c>
      <c r="L131" s="22">
        <f t="shared" si="8"/>
        <v>0</v>
      </c>
    </row>
    <row r="132" spans="1:12" ht="13.5">
      <c r="A132" s="9"/>
      <c r="B132" s="90">
        <v>220</v>
      </c>
      <c r="C132" s="93" t="s">
        <v>128</v>
      </c>
      <c r="D132" s="154">
        <v>48092.756</v>
      </c>
      <c r="E132" s="178">
        <v>34715.788</v>
      </c>
      <c r="F132" s="85">
        <f t="shared" si="5"/>
        <v>138.53280818514045</v>
      </c>
      <c r="G132" s="22">
        <f t="shared" si="6"/>
        <v>0.8275134725707298</v>
      </c>
      <c r="H132" s="125">
        <v>691419.773</v>
      </c>
      <c r="I132" s="161">
        <v>594964</v>
      </c>
      <c r="J132" s="23">
        <f t="shared" si="10"/>
        <v>116.21203518196059</v>
      </c>
      <c r="K132" s="24">
        <f t="shared" si="7"/>
        <v>1.0151339326872424</v>
      </c>
      <c r="L132" s="22">
        <f t="shared" si="8"/>
        <v>6.955652394974246</v>
      </c>
    </row>
    <row r="133" spans="1:12" ht="13.5">
      <c r="A133" s="9"/>
      <c r="B133" s="90">
        <v>221</v>
      </c>
      <c r="C133" s="93" t="s">
        <v>129</v>
      </c>
      <c r="D133" s="154">
        <v>4.516</v>
      </c>
      <c r="E133" s="178">
        <v>120.338</v>
      </c>
      <c r="F133" s="85">
        <f t="shared" si="5"/>
        <v>3.7527630507404144</v>
      </c>
      <c r="G133" s="22">
        <f t="shared" si="6"/>
        <v>7.770506731054082E-05</v>
      </c>
      <c r="H133" s="125">
        <v>9783.718</v>
      </c>
      <c r="I133" s="161">
        <v>7964.989</v>
      </c>
      <c r="J133" s="23">
        <f t="shared" si="10"/>
        <v>122.83404283420857</v>
      </c>
      <c r="K133" s="24">
        <f t="shared" si="7"/>
        <v>0.01436433338686564</v>
      </c>
      <c r="L133" s="22">
        <f t="shared" si="8"/>
        <v>0.046158321407056085</v>
      </c>
    </row>
    <row r="134" spans="1:12" ht="13.5">
      <c r="A134" s="9"/>
      <c r="B134" s="90">
        <v>222</v>
      </c>
      <c r="C134" s="93" t="s">
        <v>130</v>
      </c>
      <c r="D134" s="154">
        <v>8903.483</v>
      </c>
      <c r="E134" s="178">
        <v>7031.08</v>
      </c>
      <c r="F134" s="85">
        <f t="shared" si="5"/>
        <v>126.63037541885458</v>
      </c>
      <c r="G134" s="22">
        <f t="shared" si="6"/>
        <v>0.15319879225271388</v>
      </c>
      <c r="H134" s="125">
        <v>134086.468</v>
      </c>
      <c r="I134" s="161">
        <v>137396.108</v>
      </c>
      <c r="J134" s="23">
        <f t="shared" si="10"/>
        <v>97.59116903078505</v>
      </c>
      <c r="K134" s="24">
        <f t="shared" si="7"/>
        <v>0.1968640887870328</v>
      </c>
      <c r="L134" s="22">
        <f t="shared" si="8"/>
        <v>6.640105547414375</v>
      </c>
    </row>
    <row r="135" spans="1:12" ht="13.5">
      <c r="A135" s="9"/>
      <c r="B135" s="90">
        <v>225</v>
      </c>
      <c r="C135" s="93" t="s">
        <v>131</v>
      </c>
      <c r="D135" s="154">
        <v>11291.813</v>
      </c>
      <c r="E135" s="178">
        <v>10159.815</v>
      </c>
      <c r="F135" s="85">
        <f t="shared" si="5"/>
        <v>111.14191547779167</v>
      </c>
      <c r="G135" s="22">
        <f t="shared" si="6"/>
        <v>0.19429386386692646</v>
      </c>
      <c r="H135" s="186">
        <v>145772.557</v>
      </c>
      <c r="I135" s="133">
        <v>131641.156</v>
      </c>
      <c r="J135" s="23">
        <f t="shared" si="10"/>
        <v>110.73478950610249</v>
      </c>
      <c r="K135" s="24">
        <f t="shared" si="7"/>
        <v>0.21402145967451988</v>
      </c>
      <c r="L135" s="22">
        <f t="shared" si="8"/>
        <v>7.746185724107178</v>
      </c>
    </row>
    <row r="136" spans="1:12" ht="13.5">
      <c r="A136" s="9"/>
      <c r="B136" s="90">
        <v>228</v>
      </c>
      <c r="C136" s="147" t="s">
        <v>307</v>
      </c>
      <c r="D136" s="154">
        <v>13.576</v>
      </c>
      <c r="E136" s="178">
        <v>4.232</v>
      </c>
      <c r="F136" s="85">
        <f aca="true" t="shared" si="11" ref="F136:F199">D136/E136*100</f>
        <v>320.7939508506616</v>
      </c>
      <c r="G136" s="22">
        <f aca="true" t="shared" si="12" ref="G136:G200">D136/$D$8*100</f>
        <v>0.00023359698711423874</v>
      </c>
      <c r="H136" s="128">
        <v>997.546</v>
      </c>
      <c r="I136" s="159">
        <v>347.968</v>
      </c>
      <c r="J136" s="23">
        <f t="shared" si="10"/>
        <v>286.6775105756851</v>
      </c>
      <c r="K136" s="24">
        <f aca="true" t="shared" si="13" ref="K136:K200">H136/$H$8*100</f>
        <v>0.001464584661243739</v>
      </c>
      <c r="L136" s="22">
        <f t="shared" si="8"/>
        <v>1.3609397461370203</v>
      </c>
    </row>
    <row r="137" spans="1:12" ht="13.5">
      <c r="A137" s="9"/>
      <c r="B137" s="90">
        <v>230</v>
      </c>
      <c r="C137" s="93" t="s">
        <v>132</v>
      </c>
      <c r="D137" s="154">
        <v>442.896</v>
      </c>
      <c r="E137" s="178">
        <v>447.571</v>
      </c>
      <c r="F137" s="85">
        <f t="shared" si="11"/>
        <v>98.95547298640885</v>
      </c>
      <c r="G137" s="22">
        <f t="shared" si="12"/>
        <v>0.007620740365715076</v>
      </c>
      <c r="H137" s="125">
        <v>14639.392</v>
      </c>
      <c r="I137" s="161">
        <v>5456.639</v>
      </c>
      <c r="J137" s="23">
        <f t="shared" si="10"/>
        <v>268.2858807408736</v>
      </c>
      <c r="K137" s="24">
        <f t="shared" si="13"/>
        <v>0.0214933737122241</v>
      </c>
      <c r="L137" s="22">
        <f aca="true" t="shared" si="14" ref="L137:L199">D137/H137*100</f>
        <v>3.025371545484949</v>
      </c>
    </row>
    <row r="138" spans="1:12" ht="13.5">
      <c r="A138" s="9"/>
      <c r="B138" s="90">
        <v>233</v>
      </c>
      <c r="C138" s="93" t="s">
        <v>133</v>
      </c>
      <c r="D138" s="154">
        <v>13.594</v>
      </c>
      <c r="E138" s="178">
        <v>9.2</v>
      </c>
      <c r="F138" s="85">
        <f t="shared" si="11"/>
        <v>147.76086956521738</v>
      </c>
      <c r="G138" s="22">
        <f t="shared" si="12"/>
        <v>0.00023390670616020635</v>
      </c>
      <c r="H138" s="125">
        <v>6908.115</v>
      </c>
      <c r="I138" s="161">
        <v>120.969</v>
      </c>
      <c r="J138" s="23">
        <f t="shared" si="10"/>
        <v>5710.649009250304</v>
      </c>
      <c r="K138" s="24">
        <f t="shared" si="13"/>
        <v>0.010142408738151214</v>
      </c>
      <c r="L138" s="22">
        <f t="shared" si="14"/>
        <v>0.19678305876494528</v>
      </c>
    </row>
    <row r="139" spans="1:12" ht="13.5">
      <c r="A139" s="9"/>
      <c r="B139" s="90">
        <v>234</v>
      </c>
      <c r="C139" s="93" t="s">
        <v>134</v>
      </c>
      <c r="D139" s="154">
        <v>4109.351</v>
      </c>
      <c r="E139" s="178">
        <v>2827.234</v>
      </c>
      <c r="F139" s="85">
        <f t="shared" si="11"/>
        <v>145.34881088724882</v>
      </c>
      <c r="G139" s="22">
        <f t="shared" si="12"/>
        <v>0.07070801507033618</v>
      </c>
      <c r="H139" s="125">
        <v>41120.169</v>
      </c>
      <c r="I139" s="161">
        <v>35153.748</v>
      </c>
      <c r="J139" s="23">
        <f t="shared" si="10"/>
        <v>116.97236095565115</v>
      </c>
      <c r="K139" s="24">
        <f t="shared" si="13"/>
        <v>0.06037212197247074</v>
      </c>
      <c r="L139" s="22">
        <f t="shared" si="14"/>
        <v>9.99351680680106</v>
      </c>
    </row>
    <row r="140" spans="1:12" ht="13.5">
      <c r="A140" s="9"/>
      <c r="B140" s="90">
        <v>241</v>
      </c>
      <c r="C140" s="93" t="s">
        <v>135</v>
      </c>
      <c r="D140" s="154">
        <v>93.205</v>
      </c>
      <c r="E140" s="178">
        <v>66.837</v>
      </c>
      <c r="F140" s="85">
        <f t="shared" si="11"/>
        <v>139.4512021784341</v>
      </c>
      <c r="G140" s="22">
        <f t="shared" si="12"/>
        <v>0.0016037424266339586</v>
      </c>
      <c r="H140" s="125">
        <v>7834.893</v>
      </c>
      <c r="I140" s="161">
        <v>4897.5</v>
      </c>
      <c r="J140" s="23">
        <f t="shared" si="10"/>
        <v>159.97739663093415</v>
      </c>
      <c r="K140" s="24">
        <f t="shared" si="13"/>
        <v>0.011503092699771178</v>
      </c>
      <c r="L140" s="22">
        <f t="shared" si="14"/>
        <v>1.189614204048479</v>
      </c>
    </row>
    <row r="141" spans="1:12" ht="13.5">
      <c r="A141" s="9"/>
      <c r="B141" s="90">
        <v>242</v>
      </c>
      <c r="C141" s="93" t="s">
        <v>136</v>
      </c>
      <c r="D141" s="154">
        <v>362.1</v>
      </c>
      <c r="E141" s="178">
        <v>345.673</v>
      </c>
      <c r="F141" s="85">
        <f t="shared" si="11"/>
        <v>104.75217908254334</v>
      </c>
      <c r="G141" s="22">
        <f t="shared" si="12"/>
        <v>0.006230514808048457</v>
      </c>
      <c r="H141" s="125">
        <v>4427.219</v>
      </c>
      <c r="I141" s="161">
        <v>3958.704</v>
      </c>
      <c r="J141" s="23">
        <f t="shared" si="10"/>
        <v>111.83506016110323</v>
      </c>
      <c r="K141" s="24">
        <f t="shared" si="13"/>
        <v>0.006499988009943245</v>
      </c>
      <c r="L141" s="22">
        <f t="shared" si="14"/>
        <v>8.178949358502482</v>
      </c>
    </row>
    <row r="142" spans="1:12" ht="13.5">
      <c r="A142" s="9"/>
      <c r="B142" s="90">
        <v>243</v>
      </c>
      <c r="C142" s="93" t="s">
        <v>137</v>
      </c>
      <c r="D142" s="154">
        <v>107.842</v>
      </c>
      <c r="E142" s="178">
        <v>77.074</v>
      </c>
      <c r="F142" s="85">
        <f t="shared" si="11"/>
        <v>139.92007680930016</v>
      </c>
      <c r="G142" s="22">
        <f t="shared" si="12"/>
        <v>0.0018555956308466213</v>
      </c>
      <c r="H142" s="125">
        <v>518.92</v>
      </c>
      <c r="I142" s="161">
        <v>400.788</v>
      </c>
      <c r="J142" s="23">
        <f t="shared" si="10"/>
        <v>129.4749343792728</v>
      </c>
      <c r="K142" s="24">
        <f t="shared" si="13"/>
        <v>0.0007618719060700969</v>
      </c>
      <c r="L142" s="22">
        <f t="shared" si="14"/>
        <v>20.782008787481693</v>
      </c>
    </row>
    <row r="143" spans="1:12" ht="13.5">
      <c r="A143" s="9"/>
      <c r="B143" s="90">
        <v>244</v>
      </c>
      <c r="C143" s="93" t="s">
        <v>293</v>
      </c>
      <c r="D143" s="154">
        <v>1.335</v>
      </c>
      <c r="E143" s="178">
        <v>20.722</v>
      </c>
      <c r="F143" s="85">
        <f t="shared" si="11"/>
        <v>6.442428337033104</v>
      </c>
      <c r="G143" s="22">
        <f t="shared" si="12"/>
        <v>2.2970829242597873E-05</v>
      </c>
      <c r="H143" s="125">
        <v>901.109</v>
      </c>
      <c r="I143" s="161">
        <v>925.406</v>
      </c>
      <c r="J143" s="23">
        <f t="shared" si="10"/>
        <v>97.37444970099611</v>
      </c>
      <c r="K143" s="24">
        <f t="shared" si="13"/>
        <v>0.0013229970542798872</v>
      </c>
      <c r="L143" s="22">
        <f t="shared" si="14"/>
        <v>0.14815077865163925</v>
      </c>
    </row>
    <row r="144" spans="1:12" ht="13.5">
      <c r="A144" s="9"/>
      <c r="B144" s="90">
        <v>247</v>
      </c>
      <c r="C144" s="93" t="s">
        <v>260</v>
      </c>
      <c r="D144" s="198">
        <v>177.264</v>
      </c>
      <c r="E144" s="205">
        <v>80.341</v>
      </c>
      <c r="F144" s="85">
        <f t="shared" si="11"/>
        <v>220.63952402882717</v>
      </c>
      <c r="G144" s="22">
        <f t="shared" si="12"/>
        <v>0.0030501131646890407</v>
      </c>
      <c r="H144" s="125">
        <v>181.872</v>
      </c>
      <c r="I144" s="161">
        <v>87.209</v>
      </c>
      <c r="J144" s="21">
        <f t="shared" si="10"/>
        <v>208.54728296391428</v>
      </c>
      <c r="K144" s="24">
        <f t="shared" si="13"/>
        <v>0.00026702221402293355</v>
      </c>
      <c r="L144" s="22">
        <f t="shared" si="14"/>
        <v>97.46634996041172</v>
      </c>
    </row>
    <row r="145" spans="1:12" ht="13.5">
      <c r="A145" s="9"/>
      <c r="B145" s="90">
        <v>248</v>
      </c>
      <c r="C145" s="136" t="s">
        <v>297</v>
      </c>
      <c r="D145" s="154">
        <v>0.4</v>
      </c>
      <c r="E145" s="178">
        <v>0</v>
      </c>
      <c r="F145" s="85">
        <v>0</v>
      </c>
      <c r="G145" s="22">
        <f t="shared" si="12"/>
        <v>6.882645465946929E-06</v>
      </c>
      <c r="H145" s="125">
        <v>1.381</v>
      </c>
      <c r="I145" s="161">
        <v>0.963</v>
      </c>
      <c r="J145" s="21">
        <f t="shared" si="10"/>
        <v>143.4060228452752</v>
      </c>
      <c r="K145" s="24">
        <f t="shared" si="13"/>
        <v>2.027567066759431E-06</v>
      </c>
      <c r="L145" s="22">
        <f t="shared" si="14"/>
        <v>28.964518464880523</v>
      </c>
    </row>
    <row r="146" spans="1:12" ht="13.5">
      <c r="A146" s="9"/>
      <c r="B146" s="48"/>
      <c r="C146" s="104" t="s">
        <v>261</v>
      </c>
      <c r="D146" s="120">
        <f>D117+D118+D119+D120+D121+D122+D123+D124+D127+D129+D130+D132+D133+D134+D135+D137+D138+D141</f>
        <v>610083.492</v>
      </c>
      <c r="E146" s="175">
        <f>E117+E118+E119+E120+E121+E122+E123+E124+E127+E129+E130+E132+E133+E134+E135+E137+E138+E141</f>
        <v>536237.6469999998</v>
      </c>
      <c r="F146" s="111">
        <f t="shared" si="11"/>
        <v>113.77110417613036</v>
      </c>
      <c r="G146" s="26">
        <f t="shared" si="12"/>
        <v>10.49747095015717</v>
      </c>
      <c r="H146" s="162">
        <f>H117+H118+H119+H120+H121+H122+H123+H124+H127+H129+H130+H132+H133+H134+H135+H137+H138+H141</f>
        <v>6153026.997</v>
      </c>
      <c r="I146" s="162">
        <f>I117+I118+I119+I120+I121+I122+I123+I124+I127+I129+I130+I132+I133+I134+I135+I137+I138+I141</f>
        <v>5597732.544000001</v>
      </c>
      <c r="J146" s="27">
        <f t="shared" si="10"/>
        <v>109.91998900689171</v>
      </c>
      <c r="K146" s="28">
        <f t="shared" si="13"/>
        <v>9.033797900071601</v>
      </c>
      <c r="L146" s="26">
        <f t="shared" si="14"/>
        <v>9.915176583776656</v>
      </c>
    </row>
    <row r="147" spans="1:12" ht="13.5">
      <c r="A147" s="9"/>
      <c r="B147" s="49"/>
      <c r="C147" s="81" t="s">
        <v>262</v>
      </c>
      <c r="D147" s="120">
        <f>D115+D116+D128</f>
        <v>23475.139</v>
      </c>
      <c r="E147" s="175">
        <f>E115+E116+E128</f>
        <v>21610.564000000002</v>
      </c>
      <c r="F147" s="86">
        <f t="shared" si="11"/>
        <v>108.62807190039092</v>
      </c>
      <c r="G147" s="30">
        <f t="shared" si="12"/>
        <v>0.40392764750205973</v>
      </c>
      <c r="H147" s="162">
        <f>H115+H116+H128</f>
        <v>825913.225</v>
      </c>
      <c r="I147" s="162">
        <f>I115+I116+I128</f>
        <v>778918.819</v>
      </c>
      <c r="J147" s="31">
        <f t="shared" si="10"/>
        <v>106.03328676284043</v>
      </c>
      <c r="K147" s="32">
        <f t="shared" si="13"/>
        <v>1.2125955503338681</v>
      </c>
      <c r="L147" s="26">
        <f t="shared" si="14"/>
        <v>2.8423251123022033</v>
      </c>
    </row>
    <row r="148" spans="1:12" ht="13.5">
      <c r="A148" s="9"/>
      <c r="B148" s="49"/>
      <c r="C148" s="81" t="s">
        <v>248</v>
      </c>
      <c r="D148" s="120">
        <f>D149-D146-D147</f>
        <v>4503.737999999979</v>
      </c>
      <c r="E148" s="175">
        <f>E149-E146-E147</f>
        <v>3080.609000000066</v>
      </c>
      <c r="F148" s="86">
        <f t="shared" si="11"/>
        <v>146.19635273414715</v>
      </c>
      <c r="G148" s="30">
        <f t="shared" si="12"/>
        <v>0.07749407981378185</v>
      </c>
      <c r="H148" s="162">
        <f>H149-H146-H147</f>
        <v>51738.778000000515</v>
      </c>
      <c r="I148" s="162">
        <f>I149-I146-I147</f>
        <v>42321.062000000034</v>
      </c>
      <c r="J148" s="31">
        <f t="shared" si="10"/>
        <v>122.25302380171952</v>
      </c>
      <c r="K148" s="32">
        <f t="shared" si="13"/>
        <v>0.0759622319675441</v>
      </c>
      <c r="L148" s="30">
        <f t="shared" si="14"/>
        <v>8.704762992276189</v>
      </c>
    </row>
    <row r="149" spans="1:12" ht="14.25" thickBot="1">
      <c r="A149" s="33" t="s">
        <v>9</v>
      </c>
      <c r="B149" s="34" t="s">
        <v>263</v>
      </c>
      <c r="C149" s="82"/>
      <c r="D149" s="121">
        <f>SUM(D115:D145)</f>
        <v>638062.369</v>
      </c>
      <c r="E149" s="176">
        <f>SUM(E115:E145)</f>
        <v>560928.8199999998</v>
      </c>
      <c r="F149" s="87">
        <f t="shared" si="11"/>
        <v>113.75104046178268</v>
      </c>
      <c r="G149" s="36">
        <f t="shared" si="12"/>
        <v>10.978892677473013</v>
      </c>
      <c r="H149" s="163">
        <f>SUM(H115:H145)</f>
        <v>7030679.000000001</v>
      </c>
      <c r="I149" s="163">
        <f>SUM(I115:I145)</f>
        <v>6418972.425000001</v>
      </c>
      <c r="J149" s="37">
        <f t="shared" si="10"/>
        <v>109.5296651005632</v>
      </c>
      <c r="K149" s="38">
        <f t="shared" si="13"/>
        <v>10.322355682373013</v>
      </c>
      <c r="L149" s="36">
        <f t="shared" si="14"/>
        <v>9.075401806852508</v>
      </c>
    </row>
    <row r="150" spans="1:12" ht="13.5">
      <c r="A150" s="74" t="s">
        <v>264</v>
      </c>
      <c r="B150" s="92">
        <v>150</v>
      </c>
      <c r="C150" s="93" t="s">
        <v>139</v>
      </c>
      <c r="D150" s="155">
        <v>2.133</v>
      </c>
      <c r="E150" s="179">
        <v>3143.064</v>
      </c>
      <c r="F150" s="85">
        <f t="shared" si="11"/>
        <v>0.0678637151518391</v>
      </c>
      <c r="G150" s="76">
        <f t="shared" si="12"/>
        <v>3.670170694716199E-05</v>
      </c>
      <c r="H150" s="185">
        <v>62.615</v>
      </c>
      <c r="I150" s="130">
        <v>3168.585</v>
      </c>
      <c r="J150" s="41">
        <f t="shared" si="10"/>
        <v>1.9761186775800557</v>
      </c>
      <c r="K150" s="42">
        <f t="shared" si="13"/>
        <v>9.193056617316566E-05</v>
      </c>
      <c r="L150" s="40">
        <f t="shared" si="14"/>
        <v>3.406531981154675</v>
      </c>
    </row>
    <row r="151" spans="1:12" ht="13.5">
      <c r="A151" s="9" t="s">
        <v>265</v>
      </c>
      <c r="B151" s="90">
        <v>151</v>
      </c>
      <c r="C151" s="93" t="s">
        <v>140</v>
      </c>
      <c r="D151" s="154">
        <v>2.071</v>
      </c>
      <c r="E151" s="178">
        <v>48.37</v>
      </c>
      <c r="F151" s="85">
        <f t="shared" si="11"/>
        <v>4.2815794914203025</v>
      </c>
      <c r="G151" s="78">
        <f t="shared" si="12"/>
        <v>3.563489689994022E-05</v>
      </c>
      <c r="H151" s="125">
        <v>177.667</v>
      </c>
      <c r="I151" s="161">
        <v>300.393</v>
      </c>
      <c r="J151" s="23">
        <f t="shared" si="10"/>
        <v>59.144853575149895</v>
      </c>
      <c r="K151" s="24">
        <f t="shared" si="13"/>
        <v>0.00026084848519185213</v>
      </c>
      <c r="L151" s="22">
        <f t="shared" si="14"/>
        <v>1.1656638542892042</v>
      </c>
    </row>
    <row r="152" spans="1:12" ht="13.5">
      <c r="A152" s="9"/>
      <c r="B152" s="90">
        <v>152</v>
      </c>
      <c r="C152" s="93" t="s">
        <v>141</v>
      </c>
      <c r="D152" s="154">
        <v>13.896</v>
      </c>
      <c r="E152" s="178">
        <v>12.992</v>
      </c>
      <c r="F152" s="85">
        <f t="shared" si="11"/>
        <v>106.95812807881772</v>
      </c>
      <c r="G152" s="78">
        <f t="shared" si="12"/>
        <v>0.00023910310348699627</v>
      </c>
      <c r="H152" s="125">
        <v>3851.864</v>
      </c>
      <c r="I152" s="161">
        <v>15184.728</v>
      </c>
      <c r="J152" s="23">
        <f t="shared" si="10"/>
        <v>25.366697381737758</v>
      </c>
      <c r="K152" s="24">
        <f t="shared" si="13"/>
        <v>0.005655258937028421</v>
      </c>
      <c r="L152" s="22">
        <f t="shared" si="14"/>
        <v>0.3607604006787364</v>
      </c>
    </row>
    <row r="153" spans="1:12" ht="13.5">
      <c r="A153" s="9"/>
      <c r="B153" s="90">
        <v>153</v>
      </c>
      <c r="C153" s="93" t="s">
        <v>142</v>
      </c>
      <c r="D153" s="154">
        <v>6677.545</v>
      </c>
      <c r="E153" s="178">
        <v>4658.929</v>
      </c>
      <c r="F153" s="85">
        <f t="shared" si="11"/>
        <v>143.3278978924126</v>
      </c>
      <c r="G153" s="78">
        <f t="shared" si="12"/>
        <v>0.11489793704476646</v>
      </c>
      <c r="H153" s="125">
        <v>60674.228</v>
      </c>
      <c r="I153" s="161">
        <v>52715.312</v>
      </c>
      <c r="J153" s="23">
        <f t="shared" si="10"/>
        <v>115.0979206952242</v>
      </c>
      <c r="K153" s="24">
        <f t="shared" si="13"/>
        <v>0.08908114880076244</v>
      </c>
      <c r="L153" s="22">
        <f t="shared" si="14"/>
        <v>11.005570602398105</v>
      </c>
    </row>
    <row r="154" spans="1:12" ht="13.5">
      <c r="A154" s="9"/>
      <c r="B154" s="90">
        <v>154</v>
      </c>
      <c r="C154" s="93" t="s">
        <v>143</v>
      </c>
      <c r="D154" s="154">
        <v>0.73</v>
      </c>
      <c r="E154" s="178">
        <v>0</v>
      </c>
      <c r="F154" s="212" t="s">
        <v>303</v>
      </c>
      <c r="G154" s="78">
        <f t="shared" si="12"/>
        <v>1.2560827975353144E-05</v>
      </c>
      <c r="H154" s="125">
        <v>165.104</v>
      </c>
      <c r="I154" s="161">
        <v>16.487</v>
      </c>
      <c r="J154" s="23">
        <f t="shared" si="10"/>
        <v>1001.4193000545886</v>
      </c>
      <c r="K154" s="24">
        <f t="shared" si="13"/>
        <v>0.0002424036444534751</v>
      </c>
      <c r="L154" s="22">
        <f t="shared" si="14"/>
        <v>0.44214555673999417</v>
      </c>
    </row>
    <row r="155" spans="1:12" ht="13.5">
      <c r="A155" s="9"/>
      <c r="B155" s="90">
        <v>155</v>
      </c>
      <c r="C155" s="93" t="s">
        <v>144</v>
      </c>
      <c r="D155" s="154">
        <v>202.383</v>
      </c>
      <c r="E155" s="178">
        <v>295.428</v>
      </c>
      <c r="F155" s="85">
        <f t="shared" si="11"/>
        <v>68.50501645070881</v>
      </c>
      <c r="G155" s="78">
        <f t="shared" si="12"/>
        <v>0.0034823260933368426</v>
      </c>
      <c r="H155" s="125">
        <v>1039.246</v>
      </c>
      <c r="I155" s="161">
        <v>2268.605</v>
      </c>
      <c r="J155" s="23">
        <f t="shared" si="10"/>
        <v>45.809914022053206</v>
      </c>
      <c r="K155" s="24">
        <f t="shared" si="13"/>
        <v>0.0015258080838967934</v>
      </c>
      <c r="L155" s="22">
        <f t="shared" si="14"/>
        <v>19.47402251247539</v>
      </c>
    </row>
    <row r="156" spans="1:12" ht="13.5">
      <c r="A156" s="9"/>
      <c r="B156" s="90">
        <v>156</v>
      </c>
      <c r="C156" s="93" t="s">
        <v>145</v>
      </c>
      <c r="D156" s="213">
        <v>0</v>
      </c>
      <c r="E156" s="178">
        <v>0</v>
      </c>
      <c r="F156" s="85">
        <v>0</v>
      </c>
      <c r="G156" s="78">
        <f t="shared" si="12"/>
        <v>0</v>
      </c>
      <c r="H156" s="125">
        <v>54.586</v>
      </c>
      <c r="I156" s="161">
        <v>17.146</v>
      </c>
      <c r="J156" s="23">
        <f>H156/I156*100</f>
        <v>318.3599673393211</v>
      </c>
      <c r="K156" s="24">
        <f t="shared" si="13"/>
        <v>8.014248798416387E-05</v>
      </c>
      <c r="L156" s="22">
        <f t="shared" si="14"/>
        <v>0</v>
      </c>
    </row>
    <row r="157" spans="1:12" ht="13.5">
      <c r="A157" s="9"/>
      <c r="B157" s="90">
        <v>157</v>
      </c>
      <c r="C157" s="93" t="s">
        <v>146</v>
      </c>
      <c r="D157" s="154">
        <v>16.368</v>
      </c>
      <c r="E157" s="178">
        <v>155.702</v>
      </c>
      <c r="F157" s="112">
        <f t="shared" si="11"/>
        <v>10.512389050879243</v>
      </c>
      <c r="G157" s="78">
        <f t="shared" si="12"/>
        <v>0.00028163785246654825</v>
      </c>
      <c r="H157" s="125">
        <v>707.555</v>
      </c>
      <c r="I157" s="161">
        <v>769.561</v>
      </c>
      <c r="J157" s="23">
        <f aca="true" t="shared" si="15" ref="J157:J196">H157/I157*100</f>
        <v>91.9426790079019</v>
      </c>
      <c r="K157" s="24">
        <f t="shared" si="13"/>
        <v>0.0010388234727885365</v>
      </c>
      <c r="L157" s="22">
        <f t="shared" si="14"/>
        <v>2.3133183992763815</v>
      </c>
    </row>
    <row r="158" spans="1:12" ht="13.5">
      <c r="A158" s="9"/>
      <c r="B158" s="90">
        <v>223</v>
      </c>
      <c r="C158" s="93" t="s">
        <v>147</v>
      </c>
      <c r="D158" s="154">
        <v>11494.983</v>
      </c>
      <c r="E158" s="178">
        <v>7356.958</v>
      </c>
      <c r="F158" s="112">
        <f t="shared" si="11"/>
        <v>156.24641325939336</v>
      </c>
      <c r="G158" s="78">
        <f t="shared" si="12"/>
        <v>0.19778973156521756</v>
      </c>
      <c r="H158" s="125">
        <v>63816.998</v>
      </c>
      <c r="I158" s="161">
        <v>49472.85</v>
      </c>
      <c r="J158" s="23">
        <f t="shared" si="15"/>
        <v>128.99397952614413</v>
      </c>
      <c r="K158" s="24">
        <f t="shared" si="13"/>
        <v>0.09369532472429579</v>
      </c>
      <c r="L158" s="22">
        <f t="shared" si="14"/>
        <v>18.012415751677946</v>
      </c>
    </row>
    <row r="159" spans="1:12" ht="13.5">
      <c r="A159" s="9"/>
      <c r="B159" s="90">
        <v>224</v>
      </c>
      <c r="C159" s="93" t="s">
        <v>148</v>
      </c>
      <c r="D159" s="154">
        <v>134830.696</v>
      </c>
      <c r="E159" s="178">
        <v>79109.58</v>
      </c>
      <c r="F159" s="112">
        <f t="shared" si="11"/>
        <v>170.4353581449933</v>
      </c>
      <c r="G159" s="78">
        <f t="shared" si="12"/>
        <v>2.3199796962371715</v>
      </c>
      <c r="H159" s="125">
        <v>1513888.956</v>
      </c>
      <c r="I159" s="161">
        <v>1412029.929</v>
      </c>
      <c r="J159" s="23">
        <f t="shared" si="15"/>
        <v>107.21365920849402</v>
      </c>
      <c r="K159" s="24">
        <f t="shared" si="13"/>
        <v>2.222672983284878</v>
      </c>
      <c r="L159" s="22">
        <f t="shared" si="14"/>
        <v>8.906247414357912</v>
      </c>
    </row>
    <row r="160" spans="1:12" ht="13.5">
      <c r="A160" s="9"/>
      <c r="B160" s="90">
        <v>227</v>
      </c>
      <c r="C160" s="93" t="s">
        <v>149</v>
      </c>
      <c r="D160" s="154">
        <v>13350.363</v>
      </c>
      <c r="E160" s="178">
        <v>13487.559</v>
      </c>
      <c r="F160" s="112">
        <f t="shared" si="11"/>
        <v>98.98279592326529</v>
      </c>
      <c r="G160" s="78">
        <f t="shared" si="12"/>
        <v>0.22971453842673906</v>
      </c>
      <c r="H160" s="186">
        <v>67602.926</v>
      </c>
      <c r="I160" s="133">
        <v>71597.99</v>
      </c>
      <c r="J160" s="23">
        <f t="shared" si="15"/>
        <v>94.42014503479777</v>
      </c>
      <c r="K160" s="24">
        <f t="shared" si="13"/>
        <v>0.09925377724415271</v>
      </c>
      <c r="L160" s="22">
        <f t="shared" si="14"/>
        <v>19.748202910625494</v>
      </c>
    </row>
    <row r="161" spans="1:12" ht="13.5">
      <c r="A161" s="9"/>
      <c r="B161" s="90">
        <v>229</v>
      </c>
      <c r="C161" s="93" t="s">
        <v>150</v>
      </c>
      <c r="D161" s="154">
        <v>59.537</v>
      </c>
      <c r="E161" s="178">
        <v>47.944</v>
      </c>
      <c r="F161" s="112">
        <f t="shared" si="11"/>
        <v>124.18029367595527</v>
      </c>
      <c r="G161" s="78">
        <f t="shared" si="12"/>
        <v>0.0010244301577652056</v>
      </c>
      <c r="H161" s="128">
        <v>220.173</v>
      </c>
      <c r="I161" s="159">
        <v>180.409</v>
      </c>
      <c r="J161" s="23">
        <f t="shared" si="15"/>
        <v>122.0410289952275</v>
      </c>
      <c r="K161" s="24">
        <f t="shared" si="13"/>
        <v>0.000323255267045347</v>
      </c>
      <c r="L161" s="22">
        <f t="shared" si="14"/>
        <v>27.04100866137083</v>
      </c>
    </row>
    <row r="162" spans="1:12" ht="13.5">
      <c r="A162" s="9"/>
      <c r="B162" s="90">
        <v>231</v>
      </c>
      <c r="C162" s="93" t="s">
        <v>151</v>
      </c>
      <c r="D162" s="154">
        <v>3258.353</v>
      </c>
      <c r="E162" s="178">
        <v>2916.153</v>
      </c>
      <c r="F162" s="112">
        <f t="shared" si="11"/>
        <v>111.73463806597255</v>
      </c>
      <c r="G162" s="78">
        <f t="shared" si="12"/>
        <v>0.05606522125476143</v>
      </c>
      <c r="H162" s="186">
        <v>34856.21</v>
      </c>
      <c r="I162" s="133">
        <v>26018.977</v>
      </c>
      <c r="J162" s="23">
        <f t="shared" si="15"/>
        <v>133.96456747703803</v>
      </c>
      <c r="K162" s="24">
        <f t="shared" si="13"/>
        <v>0.05117545508186151</v>
      </c>
      <c r="L162" s="22">
        <f t="shared" si="14"/>
        <v>9.347984189904755</v>
      </c>
    </row>
    <row r="163" spans="1:12" ht="13.5">
      <c r="A163" s="9"/>
      <c r="B163" s="90">
        <v>232</v>
      </c>
      <c r="C163" s="93" t="s">
        <v>152</v>
      </c>
      <c r="D163" s="154">
        <v>527.265</v>
      </c>
      <c r="E163" s="178">
        <v>482.509</v>
      </c>
      <c r="F163" s="112">
        <f t="shared" si="11"/>
        <v>109.27568190437897</v>
      </c>
      <c r="G163" s="78">
        <f t="shared" si="12"/>
        <v>0.009072445154006268</v>
      </c>
      <c r="H163" s="128">
        <v>7312.989</v>
      </c>
      <c r="I163" s="159">
        <v>5182.392</v>
      </c>
      <c r="J163" s="23">
        <f t="shared" si="15"/>
        <v>141.11223157183014</v>
      </c>
      <c r="K163" s="24">
        <f t="shared" si="13"/>
        <v>0.010736839721921784</v>
      </c>
      <c r="L163" s="22">
        <f t="shared" si="14"/>
        <v>7.209979394198459</v>
      </c>
    </row>
    <row r="164" spans="1:12" ht="13.5">
      <c r="A164" s="9"/>
      <c r="B164" s="90">
        <v>235</v>
      </c>
      <c r="C164" s="93" t="s">
        <v>153</v>
      </c>
      <c r="D164" s="154">
        <v>1146.335</v>
      </c>
      <c r="E164" s="178">
        <v>468.526</v>
      </c>
      <c r="F164" s="112">
        <f t="shared" si="11"/>
        <v>244.6683855324998</v>
      </c>
      <c r="G164" s="78">
        <f t="shared" si="12"/>
        <v>0.01972454347551568</v>
      </c>
      <c r="H164" s="125">
        <v>9823.91</v>
      </c>
      <c r="I164" s="161">
        <v>5576.647</v>
      </c>
      <c r="J164" s="23">
        <f t="shared" si="15"/>
        <v>176.1615895716548</v>
      </c>
      <c r="K164" s="24">
        <f t="shared" si="13"/>
        <v>0.014423342782627545</v>
      </c>
      <c r="L164" s="22">
        <f t="shared" si="14"/>
        <v>11.668826363433704</v>
      </c>
    </row>
    <row r="165" spans="1:12" ht="13.5">
      <c r="A165" s="9"/>
      <c r="B165" s="90">
        <v>236</v>
      </c>
      <c r="C165" s="93" t="s">
        <v>154</v>
      </c>
      <c r="D165" s="154">
        <v>683.497</v>
      </c>
      <c r="E165" s="178">
        <v>746.859</v>
      </c>
      <c r="F165" s="112">
        <f t="shared" si="11"/>
        <v>91.5162031923027</v>
      </c>
      <c r="G165" s="78">
        <f t="shared" si="12"/>
        <v>0.011760668820095818</v>
      </c>
      <c r="H165" s="125">
        <v>4587.439</v>
      </c>
      <c r="I165" s="161">
        <v>4608.853</v>
      </c>
      <c r="J165" s="23">
        <f t="shared" si="15"/>
        <v>99.5353724668589</v>
      </c>
      <c r="K165" s="24">
        <f t="shared" si="13"/>
        <v>0.006735221026189586</v>
      </c>
      <c r="L165" s="22">
        <f t="shared" si="14"/>
        <v>14.899315282448441</v>
      </c>
    </row>
    <row r="166" spans="1:12" ht="13.5">
      <c r="A166" s="9"/>
      <c r="B166" s="90">
        <v>237</v>
      </c>
      <c r="C166" s="93" t="s">
        <v>155</v>
      </c>
      <c r="D166" s="154">
        <v>315.926</v>
      </c>
      <c r="E166" s="178">
        <v>509.635</v>
      </c>
      <c r="F166" s="112">
        <f t="shared" si="11"/>
        <v>61.99064036025783</v>
      </c>
      <c r="G166" s="78">
        <f t="shared" si="12"/>
        <v>0.005436016628686873</v>
      </c>
      <c r="H166" s="125">
        <v>4128.617</v>
      </c>
      <c r="I166" s="161">
        <v>2516.375</v>
      </c>
      <c r="J166" s="23">
        <f t="shared" si="15"/>
        <v>164.0700213600914</v>
      </c>
      <c r="K166" s="24">
        <f t="shared" si="13"/>
        <v>0.006061584258119567</v>
      </c>
      <c r="L166" s="22">
        <f t="shared" si="14"/>
        <v>7.652102386828324</v>
      </c>
    </row>
    <row r="167" spans="1:12" ht="13.5">
      <c r="A167" s="9"/>
      <c r="B167" s="90">
        <v>238</v>
      </c>
      <c r="C167" s="93" t="s">
        <v>156</v>
      </c>
      <c r="D167" s="154">
        <v>1131.832</v>
      </c>
      <c r="E167" s="178">
        <v>2447.449</v>
      </c>
      <c r="F167" s="112">
        <f t="shared" si="11"/>
        <v>46.2453763081478</v>
      </c>
      <c r="G167" s="78">
        <f t="shared" si="12"/>
        <v>0.01947499595753411</v>
      </c>
      <c r="H167" s="125">
        <v>13610.363</v>
      </c>
      <c r="I167" s="161">
        <v>17659.069</v>
      </c>
      <c r="J167" s="23">
        <f t="shared" si="15"/>
        <v>77.07293629126201</v>
      </c>
      <c r="K167" s="24">
        <f t="shared" si="13"/>
        <v>0.0199825661009711</v>
      </c>
      <c r="L167" s="22">
        <f t="shared" si="14"/>
        <v>8.315957480340533</v>
      </c>
    </row>
    <row r="168" spans="1:12" ht="13.5">
      <c r="A168" s="9"/>
      <c r="B168" s="90">
        <v>239</v>
      </c>
      <c r="C168" s="93" t="s">
        <v>157</v>
      </c>
      <c r="D168" s="154">
        <v>82.759</v>
      </c>
      <c r="E168" s="178">
        <v>92.692</v>
      </c>
      <c r="F168" s="112">
        <f t="shared" si="11"/>
        <v>89.28386484270487</v>
      </c>
      <c r="G168" s="78">
        <f t="shared" si="12"/>
        <v>0.0014240021402907544</v>
      </c>
      <c r="H168" s="125">
        <v>1188.391</v>
      </c>
      <c r="I168" s="161">
        <v>585.042</v>
      </c>
      <c r="J168" s="23">
        <f t="shared" si="15"/>
        <v>203.12917705053653</v>
      </c>
      <c r="K168" s="24">
        <f t="shared" si="13"/>
        <v>0.0017447809225440312</v>
      </c>
      <c r="L168" s="22">
        <f t="shared" si="14"/>
        <v>6.963953782887955</v>
      </c>
    </row>
    <row r="169" spans="1:12" ht="13.5">
      <c r="A169" s="9"/>
      <c r="B169" s="90">
        <v>240</v>
      </c>
      <c r="C169" s="93" t="s">
        <v>158</v>
      </c>
      <c r="D169" s="154">
        <v>8.859</v>
      </c>
      <c r="E169" s="178">
        <v>8.183</v>
      </c>
      <c r="F169" s="112">
        <f t="shared" si="11"/>
        <v>108.2610289624832</v>
      </c>
      <c r="G169" s="78">
        <f t="shared" si="12"/>
        <v>0.00015243339045705958</v>
      </c>
      <c r="H169" s="125">
        <v>1065.914</v>
      </c>
      <c r="I169" s="161">
        <v>832.761</v>
      </c>
      <c r="J169" s="23">
        <f t="shared" si="15"/>
        <v>127.99758874394935</v>
      </c>
      <c r="K169" s="24">
        <f t="shared" si="13"/>
        <v>0.001564961710642876</v>
      </c>
      <c r="L169" s="22">
        <f t="shared" si="14"/>
        <v>0.831117707432307</v>
      </c>
    </row>
    <row r="170" spans="1:12" ht="13.5">
      <c r="A170" s="9"/>
      <c r="B170" s="90">
        <v>245</v>
      </c>
      <c r="C170" s="93" t="s">
        <v>159</v>
      </c>
      <c r="D170" s="154">
        <v>7984.502</v>
      </c>
      <c r="E170" s="178">
        <v>6203.388</v>
      </c>
      <c r="F170" s="112">
        <f t="shared" si="11"/>
        <v>128.71195546691584</v>
      </c>
      <c r="G170" s="78">
        <f t="shared" si="12"/>
        <v>0.13738624122036047</v>
      </c>
      <c r="H170" s="125">
        <v>50288.366</v>
      </c>
      <c r="I170" s="161">
        <v>46958.327</v>
      </c>
      <c r="J170" s="23">
        <f t="shared" si="15"/>
        <v>107.09147708775913</v>
      </c>
      <c r="K170" s="24">
        <f t="shared" si="13"/>
        <v>0.07383275506353708</v>
      </c>
      <c r="L170" s="22">
        <f t="shared" si="14"/>
        <v>15.877433758734574</v>
      </c>
    </row>
    <row r="171" spans="1:12" ht="13.5">
      <c r="A171" s="9"/>
      <c r="B171" s="91">
        <v>246</v>
      </c>
      <c r="C171" s="93" t="s">
        <v>160</v>
      </c>
      <c r="D171" s="154">
        <v>7964.512</v>
      </c>
      <c r="E171" s="178">
        <v>7119.923</v>
      </c>
      <c r="F171" s="113">
        <f t="shared" si="11"/>
        <v>111.86233334264992</v>
      </c>
      <c r="G171" s="80">
        <f t="shared" si="12"/>
        <v>0.13704228101319973</v>
      </c>
      <c r="H171" s="125">
        <v>15564.699</v>
      </c>
      <c r="I171" s="161">
        <v>11353.292</v>
      </c>
      <c r="J171" s="45">
        <f t="shared" si="15"/>
        <v>137.0941485518033</v>
      </c>
      <c r="K171" s="46">
        <f t="shared" si="13"/>
        <v>0.022851897969893883</v>
      </c>
      <c r="L171" s="22">
        <f t="shared" si="14"/>
        <v>51.170356715539434</v>
      </c>
    </row>
    <row r="172" spans="1:12" ht="13.5">
      <c r="A172" s="9"/>
      <c r="B172" s="49"/>
      <c r="C172" s="81" t="s">
        <v>266</v>
      </c>
      <c r="D172" s="120">
        <f>D158+D160+D162+D163+D164+D165+D166+D170+D171</f>
        <v>46725.736</v>
      </c>
      <c r="E172" s="175">
        <f>E158+E160+E162+E163+E164+E165+E166+E170+E171</f>
        <v>39291.509999999995</v>
      </c>
      <c r="F172" s="86">
        <f t="shared" si="11"/>
        <v>118.92069304539328</v>
      </c>
      <c r="G172" s="30">
        <f t="shared" si="12"/>
        <v>0.8039916875585829</v>
      </c>
      <c r="H172" s="162">
        <f>H158+H160+H162+H163+H164+H165+H166+H170+H171</f>
        <v>257982.154</v>
      </c>
      <c r="I172" s="162">
        <f>I158+I160+I162+I163+I164+I165+I166+I170+I171</f>
        <v>223285.70299999995</v>
      </c>
      <c r="J172" s="31">
        <f t="shared" si="15"/>
        <v>115.53903834138457</v>
      </c>
      <c r="K172" s="32">
        <f t="shared" si="13"/>
        <v>0.3787661978725994</v>
      </c>
      <c r="L172" s="30">
        <f t="shared" si="14"/>
        <v>18.112003204686786</v>
      </c>
    </row>
    <row r="173" spans="1:12" ht="13.5">
      <c r="A173" s="9"/>
      <c r="B173" s="49"/>
      <c r="C173" s="81" t="s">
        <v>245</v>
      </c>
      <c r="D173" s="120">
        <f>D174-D172</f>
        <v>143028.809</v>
      </c>
      <c r="E173" s="175">
        <f>E174-E172</f>
        <v>90020.333</v>
      </c>
      <c r="F173" s="86">
        <f t="shared" si="11"/>
        <v>158.88500323588005</v>
      </c>
      <c r="G173" s="30">
        <f t="shared" si="12"/>
        <v>2.461041459409098</v>
      </c>
      <c r="H173" s="162">
        <f>H174-H172</f>
        <v>1596706.6619999998</v>
      </c>
      <c r="I173" s="162">
        <f>I174-I172</f>
        <v>1505728.0269999995</v>
      </c>
      <c r="J173" s="31">
        <f t="shared" si="15"/>
        <v>106.042169194477</v>
      </c>
      <c r="K173" s="32">
        <f t="shared" si="13"/>
        <v>2.3442649117643604</v>
      </c>
      <c r="L173" s="30">
        <f t="shared" si="14"/>
        <v>8.957738600579598</v>
      </c>
    </row>
    <row r="174" spans="1:12" ht="14.25" thickBot="1">
      <c r="A174" s="33" t="s">
        <v>249</v>
      </c>
      <c r="B174" s="34" t="s">
        <v>267</v>
      </c>
      <c r="C174" s="82"/>
      <c r="D174" s="121">
        <f>SUM(D150:D171)</f>
        <v>189754.545</v>
      </c>
      <c r="E174" s="176">
        <f>SUM(E150:E171)</f>
        <v>129311.843</v>
      </c>
      <c r="F174" s="87">
        <f t="shared" si="11"/>
        <v>146.74181466890084</v>
      </c>
      <c r="G174" s="36">
        <f t="shared" si="12"/>
        <v>3.265033146967681</v>
      </c>
      <c r="H174" s="163">
        <f>SUM(H150:H171)</f>
        <v>1854688.8159999999</v>
      </c>
      <c r="I174" s="163">
        <f>SUM(I150:I171)</f>
        <v>1729013.7299999995</v>
      </c>
      <c r="J174" s="37">
        <f t="shared" si="15"/>
        <v>107.26859965420867</v>
      </c>
      <c r="K174" s="38">
        <f t="shared" si="13"/>
        <v>2.72303110963696</v>
      </c>
      <c r="L174" s="36">
        <f t="shared" si="14"/>
        <v>10.231071830650432</v>
      </c>
    </row>
    <row r="175" spans="1:12" ht="13.5">
      <c r="A175" s="9" t="s">
        <v>10</v>
      </c>
      <c r="B175" s="92">
        <v>133</v>
      </c>
      <c r="C175" s="93" t="s">
        <v>161</v>
      </c>
      <c r="D175" s="155">
        <v>21727.04</v>
      </c>
      <c r="E175" s="179">
        <v>15128.509</v>
      </c>
      <c r="F175" s="114">
        <f t="shared" si="11"/>
        <v>143.61653220419805</v>
      </c>
      <c r="G175" s="76">
        <f t="shared" si="12"/>
        <v>0.3738487833611189</v>
      </c>
      <c r="H175" s="134">
        <v>1027380.442</v>
      </c>
      <c r="I175" s="200">
        <v>980366.594</v>
      </c>
      <c r="J175" s="41">
        <f t="shared" si="15"/>
        <v>104.79553753542118</v>
      </c>
      <c r="K175" s="42">
        <f t="shared" si="13"/>
        <v>1.5083872188500709</v>
      </c>
      <c r="L175" s="40">
        <f t="shared" si="14"/>
        <v>2.1147998454889803</v>
      </c>
    </row>
    <row r="176" spans="1:12" ht="13.5">
      <c r="A176" s="9"/>
      <c r="B176" s="90">
        <v>134</v>
      </c>
      <c r="C176" s="93" t="s">
        <v>162</v>
      </c>
      <c r="D176" s="154">
        <v>0</v>
      </c>
      <c r="E176" s="178">
        <v>0</v>
      </c>
      <c r="F176" s="142">
        <v>0</v>
      </c>
      <c r="G176" s="78">
        <f t="shared" si="12"/>
        <v>0</v>
      </c>
      <c r="H176" s="125">
        <v>296887.224</v>
      </c>
      <c r="I176" s="161">
        <v>299188.647</v>
      </c>
      <c r="J176" s="23">
        <f t="shared" si="15"/>
        <v>99.23077863312106</v>
      </c>
      <c r="K176" s="24">
        <f t="shared" si="13"/>
        <v>0.4358861389746779</v>
      </c>
      <c r="L176" s="22">
        <f t="shared" si="14"/>
        <v>0</v>
      </c>
    </row>
    <row r="177" spans="1:12" ht="13.5">
      <c r="A177" s="9"/>
      <c r="B177" s="90">
        <v>135</v>
      </c>
      <c r="C177" s="93" t="s">
        <v>163</v>
      </c>
      <c r="D177" s="154">
        <v>515.999</v>
      </c>
      <c r="E177" s="178">
        <v>1881.107</v>
      </c>
      <c r="F177" s="112">
        <f t="shared" si="11"/>
        <v>27.430603362807116</v>
      </c>
      <c r="G177" s="78">
        <f t="shared" si="12"/>
        <v>0.008878595444457873</v>
      </c>
      <c r="H177" s="125">
        <v>57374.342</v>
      </c>
      <c r="I177" s="161">
        <v>57305.276</v>
      </c>
      <c r="J177" s="23">
        <f t="shared" si="15"/>
        <v>100.12052293404888</v>
      </c>
      <c r="K177" s="24">
        <f t="shared" si="13"/>
        <v>0.08423629711527329</v>
      </c>
      <c r="L177" s="22">
        <f t="shared" si="14"/>
        <v>0.8993549764806019</v>
      </c>
    </row>
    <row r="178" spans="1:12" ht="13.5">
      <c r="A178" s="9"/>
      <c r="B178" s="90">
        <v>137</v>
      </c>
      <c r="C178" s="93" t="s">
        <v>164</v>
      </c>
      <c r="D178" s="154">
        <v>355504.718</v>
      </c>
      <c r="E178" s="178">
        <v>270852.796</v>
      </c>
      <c r="F178" s="112">
        <f t="shared" si="11"/>
        <v>131.2538483080677</v>
      </c>
      <c r="G178" s="78">
        <f t="shared" si="12"/>
        <v>6.117032338663603</v>
      </c>
      <c r="H178" s="125">
        <v>4025782.885</v>
      </c>
      <c r="I178" s="161">
        <v>3149353.49</v>
      </c>
      <c r="J178" s="23">
        <f t="shared" si="15"/>
        <v>127.82886702883263</v>
      </c>
      <c r="K178" s="24">
        <f t="shared" si="13"/>
        <v>5.910604486277892</v>
      </c>
      <c r="L178" s="22">
        <f t="shared" si="14"/>
        <v>8.830697733963863</v>
      </c>
    </row>
    <row r="179" spans="1:12" ht="13.5">
      <c r="A179" s="9"/>
      <c r="B179" s="90">
        <v>138</v>
      </c>
      <c r="C179" s="93" t="s">
        <v>165</v>
      </c>
      <c r="D179" s="154">
        <v>21141.625</v>
      </c>
      <c r="E179" s="178">
        <v>16823.11</v>
      </c>
      <c r="F179" s="112">
        <f t="shared" si="11"/>
        <v>125.67013471349829</v>
      </c>
      <c r="G179" s="78">
        <f t="shared" si="12"/>
        <v>0.3637757736225006</v>
      </c>
      <c r="H179" s="125">
        <v>1044214.645</v>
      </c>
      <c r="I179" s="161">
        <v>901040.166</v>
      </c>
      <c r="J179" s="23">
        <f t="shared" si="15"/>
        <v>115.88991083889151</v>
      </c>
      <c r="K179" s="24">
        <f t="shared" si="13"/>
        <v>1.5331029868427883</v>
      </c>
      <c r="L179" s="22">
        <f t="shared" si="14"/>
        <v>2.0246436018908733</v>
      </c>
    </row>
    <row r="180" spans="1:12" ht="13.5">
      <c r="A180" s="9"/>
      <c r="B180" s="90">
        <v>140</v>
      </c>
      <c r="C180" s="93" t="s">
        <v>166</v>
      </c>
      <c r="D180" s="154">
        <v>347083.795</v>
      </c>
      <c r="E180" s="178">
        <v>269184.765</v>
      </c>
      <c r="F180" s="112">
        <f t="shared" si="11"/>
        <v>128.93887029602138</v>
      </c>
      <c r="G180" s="78">
        <f t="shared" si="12"/>
        <v>5.972136769901007</v>
      </c>
      <c r="H180" s="125">
        <v>2395410.094</v>
      </c>
      <c r="I180" s="161">
        <v>1904013.532</v>
      </c>
      <c r="J180" s="23">
        <f t="shared" si="15"/>
        <v>125.80845953777602</v>
      </c>
      <c r="K180" s="24">
        <f t="shared" si="13"/>
        <v>3.516911381591248</v>
      </c>
      <c r="L180" s="22">
        <f t="shared" si="14"/>
        <v>14.489535460728503</v>
      </c>
    </row>
    <row r="181" spans="1:12" ht="13.5">
      <c r="A181" s="9"/>
      <c r="B181" s="90">
        <v>141</v>
      </c>
      <c r="C181" s="93" t="s">
        <v>167</v>
      </c>
      <c r="D181" s="154">
        <v>3768.876</v>
      </c>
      <c r="E181" s="178">
        <v>3584.15</v>
      </c>
      <c r="F181" s="112">
        <f t="shared" si="11"/>
        <v>105.15396956042578</v>
      </c>
      <c r="G181" s="78">
        <f t="shared" si="12"/>
        <v>0.06484959328279048</v>
      </c>
      <c r="H181" s="125">
        <v>409686.216</v>
      </c>
      <c r="I181" s="161">
        <v>396791.55</v>
      </c>
      <c r="J181" s="23">
        <f t="shared" si="15"/>
        <v>103.24973301472778</v>
      </c>
      <c r="K181" s="24">
        <f t="shared" si="13"/>
        <v>0.6014962195994864</v>
      </c>
      <c r="L181" s="22">
        <f t="shared" si="14"/>
        <v>0.9199421051549365</v>
      </c>
    </row>
    <row r="182" spans="1:12" ht="13.5">
      <c r="A182" s="9"/>
      <c r="B182" s="90">
        <v>143</v>
      </c>
      <c r="C182" s="93" t="s">
        <v>168</v>
      </c>
      <c r="D182" s="154">
        <v>976.119</v>
      </c>
      <c r="E182" s="178">
        <v>920.966</v>
      </c>
      <c r="F182" s="112">
        <f t="shared" si="11"/>
        <v>105.98860327091337</v>
      </c>
      <c r="G182" s="78">
        <f t="shared" si="12"/>
        <v>0.016795702523936626</v>
      </c>
      <c r="H182" s="125">
        <v>86095.843</v>
      </c>
      <c r="I182" s="161">
        <v>72733.9</v>
      </c>
      <c r="J182" s="23">
        <f t="shared" si="15"/>
        <v>118.37099756784664</v>
      </c>
      <c r="K182" s="24">
        <f t="shared" si="13"/>
        <v>0.12640484855299816</v>
      </c>
      <c r="L182" s="22">
        <f t="shared" si="14"/>
        <v>1.1337585718279106</v>
      </c>
    </row>
    <row r="183" spans="1:12" ht="13.5">
      <c r="A183" s="9"/>
      <c r="B183" s="90">
        <v>144</v>
      </c>
      <c r="C183" s="93" t="s">
        <v>169</v>
      </c>
      <c r="D183" s="154">
        <v>733.589</v>
      </c>
      <c r="E183" s="178">
        <v>906.567</v>
      </c>
      <c r="F183" s="112">
        <f t="shared" si="11"/>
        <v>80.91944665976149</v>
      </c>
      <c r="G183" s="78">
        <f t="shared" si="12"/>
        <v>0.012622582511796352</v>
      </c>
      <c r="H183" s="125">
        <v>5478.089</v>
      </c>
      <c r="I183" s="161">
        <v>7459.991</v>
      </c>
      <c r="J183" s="23">
        <f t="shared" si="15"/>
        <v>73.4329170102216</v>
      </c>
      <c r="K183" s="24">
        <f t="shared" si="13"/>
        <v>0.008042862306428027</v>
      </c>
      <c r="L183" s="22">
        <f t="shared" si="14"/>
        <v>13.391330443882895</v>
      </c>
    </row>
    <row r="184" spans="1:12" ht="13.5">
      <c r="A184" s="9"/>
      <c r="B184" s="90">
        <v>145</v>
      </c>
      <c r="C184" s="93" t="s">
        <v>170</v>
      </c>
      <c r="D184" s="154">
        <v>1.319</v>
      </c>
      <c r="E184" s="178">
        <v>3.853</v>
      </c>
      <c r="F184" s="112">
        <f t="shared" si="11"/>
        <v>34.2330651440436</v>
      </c>
      <c r="G184" s="78">
        <f t="shared" si="12"/>
        <v>2.2695523423959993E-05</v>
      </c>
      <c r="H184" s="125">
        <v>17848.22</v>
      </c>
      <c r="I184" s="161">
        <v>11263.38</v>
      </c>
      <c r="J184" s="23">
        <f t="shared" si="15"/>
        <v>158.46237985400478</v>
      </c>
      <c r="K184" s="24">
        <f t="shared" si="13"/>
        <v>0.02620453517181536</v>
      </c>
      <c r="L184" s="22">
        <f t="shared" si="14"/>
        <v>0.007390092681511097</v>
      </c>
    </row>
    <row r="185" spans="1:12" ht="13.5">
      <c r="A185" s="9"/>
      <c r="B185" s="90">
        <v>146</v>
      </c>
      <c r="C185" s="93" t="s">
        <v>171</v>
      </c>
      <c r="D185" s="154">
        <v>136.331</v>
      </c>
      <c r="E185" s="178">
        <v>137.6</v>
      </c>
      <c r="F185" s="112">
        <f t="shared" si="11"/>
        <v>99.07776162790697</v>
      </c>
      <c r="G185" s="78">
        <f t="shared" si="12"/>
        <v>0.0023457948475450264</v>
      </c>
      <c r="H185" s="125">
        <v>2139.381</v>
      </c>
      <c r="I185" s="161">
        <v>876.227</v>
      </c>
      <c r="J185" s="23">
        <f t="shared" si="15"/>
        <v>244.15830600974405</v>
      </c>
      <c r="K185" s="24">
        <f t="shared" si="13"/>
        <v>0.0031410126421802017</v>
      </c>
      <c r="L185" s="22">
        <f t="shared" si="14"/>
        <v>6.372450722896016</v>
      </c>
    </row>
    <row r="186" spans="1:12" ht="13.5">
      <c r="A186" s="9"/>
      <c r="B186" s="90">
        <v>147</v>
      </c>
      <c r="C186" s="93" t="s">
        <v>172</v>
      </c>
      <c r="D186" s="154">
        <v>49002.962</v>
      </c>
      <c r="E186" s="178">
        <v>35960.913</v>
      </c>
      <c r="F186" s="112">
        <f t="shared" si="11"/>
        <v>136.26729110020094</v>
      </c>
      <c r="G186" s="78">
        <f t="shared" si="12"/>
        <v>0.843175035568174</v>
      </c>
      <c r="H186" s="125">
        <v>3413091.99</v>
      </c>
      <c r="I186" s="161">
        <v>2568810.99</v>
      </c>
      <c r="J186" s="23">
        <f t="shared" si="15"/>
        <v>132.86660650731642</v>
      </c>
      <c r="K186" s="24">
        <f t="shared" si="13"/>
        <v>5.011059315528175</v>
      </c>
      <c r="L186" s="22">
        <f t="shared" si="14"/>
        <v>1.4357351675130208</v>
      </c>
    </row>
    <row r="187" spans="1:12" ht="13.5">
      <c r="A187" s="9"/>
      <c r="B187" s="90">
        <v>149</v>
      </c>
      <c r="C187" s="93" t="s">
        <v>173</v>
      </c>
      <c r="D187" s="154">
        <v>9135.306</v>
      </c>
      <c r="E187" s="178">
        <v>9.706</v>
      </c>
      <c r="F187" s="112">
        <f t="shared" si="11"/>
        <v>94120.19369462189</v>
      </c>
      <c r="G187" s="78">
        <f t="shared" si="12"/>
        <v>0.15718768105234443</v>
      </c>
      <c r="H187" s="125">
        <v>50891.757</v>
      </c>
      <c r="I187" s="161">
        <v>37355.905</v>
      </c>
      <c r="J187" s="23">
        <f t="shared" si="15"/>
        <v>136.2348389096717</v>
      </c>
      <c r="K187" s="24">
        <f t="shared" si="13"/>
        <v>0.07471864624382601</v>
      </c>
      <c r="L187" s="22">
        <f t="shared" si="14"/>
        <v>17.95046297969237</v>
      </c>
    </row>
    <row r="188" spans="1:12" ht="13.5">
      <c r="A188" s="9"/>
      <c r="B188" s="91">
        <v>158</v>
      </c>
      <c r="C188" s="93" t="s">
        <v>174</v>
      </c>
      <c r="D188" s="154">
        <v>0</v>
      </c>
      <c r="E188" s="178">
        <v>0</v>
      </c>
      <c r="F188" s="138">
        <v>0</v>
      </c>
      <c r="G188" s="80">
        <f t="shared" si="12"/>
        <v>0</v>
      </c>
      <c r="H188" s="125">
        <v>3.871</v>
      </c>
      <c r="I188" s="161">
        <v>42.545</v>
      </c>
      <c r="J188" s="45">
        <f t="shared" si="15"/>
        <v>9.098601480785051</v>
      </c>
      <c r="K188" s="46">
        <f t="shared" si="13"/>
        <v>5.68335417481952E-06</v>
      </c>
      <c r="L188" s="22">
        <f t="shared" si="14"/>
        <v>0</v>
      </c>
    </row>
    <row r="189" spans="1:12" ht="14.25" thickBot="1">
      <c r="A189" s="33" t="s">
        <v>11</v>
      </c>
      <c r="B189" s="34" t="s">
        <v>268</v>
      </c>
      <c r="C189" s="82"/>
      <c r="D189" s="121">
        <f>SUM(D175:D188)</f>
        <v>809727.6789999999</v>
      </c>
      <c r="E189" s="176">
        <f>SUM(E175:E188)</f>
        <v>615394.0420000001</v>
      </c>
      <c r="F189" s="87">
        <f t="shared" si="11"/>
        <v>131.5787322815842</v>
      </c>
      <c r="G189" s="36">
        <f t="shared" si="12"/>
        <v>13.932671346302698</v>
      </c>
      <c r="H189" s="163">
        <f>SUM(H175:H188)</f>
        <v>12832284.998999998</v>
      </c>
      <c r="I189" s="163">
        <f>SUM(I175:I188)</f>
        <v>10386602.193</v>
      </c>
      <c r="J189" s="37">
        <f t="shared" si="15"/>
        <v>123.54651464025699</v>
      </c>
      <c r="K189" s="38">
        <f t="shared" si="13"/>
        <v>18.84020163305103</v>
      </c>
      <c r="L189" s="36">
        <f t="shared" si="14"/>
        <v>6.310081790289888</v>
      </c>
    </row>
    <row r="190" spans="1:12" ht="13.5">
      <c r="A190" s="9" t="s">
        <v>12</v>
      </c>
      <c r="B190" s="92">
        <v>501</v>
      </c>
      <c r="C190" s="93" t="s">
        <v>175</v>
      </c>
      <c r="D190" s="155">
        <v>473.938</v>
      </c>
      <c r="E190" s="179">
        <v>526.106</v>
      </c>
      <c r="F190" s="114">
        <f t="shared" si="11"/>
        <v>90.08412753323475</v>
      </c>
      <c r="G190" s="76">
        <f t="shared" si="12"/>
        <v>0.008154868067099887</v>
      </c>
      <c r="H190" s="126">
        <v>26460.307</v>
      </c>
      <c r="I190" s="199">
        <v>22221.052</v>
      </c>
      <c r="J190" s="41">
        <f t="shared" si="15"/>
        <v>119.07765212916112</v>
      </c>
      <c r="K190" s="42">
        <f t="shared" si="13"/>
        <v>0.03884869446020568</v>
      </c>
      <c r="L190" s="40">
        <f t="shared" si="14"/>
        <v>1.791128122587542</v>
      </c>
    </row>
    <row r="191" spans="1:12" ht="13.5">
      <c r="A191" s="9"/>
      <c r="B191" s="90">
        <v>502</v>
      </c>
      <c r="C191" s="93" t="s">
        <v>176</v>
      </c>
      <c r="D191" s="154">
        <v>4.913</v>
      </c>
      <c r="E191" s="178">
        <v>5.094</v>
      </c>
      <c r="F191" s="112">
        <f t="shared" si="11"/>
        <v>96.4468001570475</v>
      </c>
      <c r="G191" s="78">
        <f t="shared" si="12"/>
        <v>8.453609293549316E-05</v>
      </c>
      <c r="H191" s="125">
        <v>29.551</v>
      </c>
      <c r="I191" s="161">
        <v>110.568</v>
      </c>
      <c r="J191" s="23">
        <f t="shared" si="15"/>
        <v>26.72653932421677</v>
      </c>
      <c r="K191" s="24">
        <f t="shared" si="13"/>
        <v>4.3386411578427184E-05</v>
      </c>
      <c r="L191" s="22">
        <f t="shared" si="14"/>
        <v>16.625494907109744</v>
      </c>
    </row>
    <row r="192" spans="1:12" ht="13.5">
      <c r="A192" s="9"/>
      <c r="B192" s="90">
        <v>503</v>
      </c>
      <c r="C192" s="93" t="s">
        <v>177</v>
      </c>
      <c r="D192" s="154">
        <v>1801.17</v>
      </c>
      <c r="E192" s="178">
        <v>0</v>
      </c>
      <c r="F192" s="141" t="s">
        <v>303</v>
      </c>
      <c r="G192" s="78">
        <f t="shared" si="12"/>
        <v>0.03099203633474907</v>
      </c>
      <c r="H192" s="125">
        <v>22402.482</v>
      </c>
      <c r="I192" s="161">
        <v>40666.89</v>
      </c>
      <c r="J192" s="23">
        <f t="shared" si="15"/>
        <v>55.08776796061857</v>
      </c>
      <c r="K192" s="24">
        <f t="shared" si="13"/>
        <v>0.03289104613821213</v>
      </c>
      <c r="L192" s="22">
        <f t="shared" si="14"/>
        <v>8.040046634118488</v>
      </c>
    </row>
    <row r="193" spans="1:12" ht="13.5">
      <c r="A193" s="9"/>
      <c r="B193" s="90">
        <v>504</v>
      </c>
      <c r="C193" s="93" t="s">
        <v>178</v>
      </c>
      <c r="D193" s="154">
        <v>67.342</v>
      </c>
      <c r="E193" s="178">
        <v>97.82</v>
      </c>
      <c r="F193" s="85">
        <f t="shared" si="11"/>
        <v>68.842772439174</v>
      </c>
      <c r="G193" s="22">
        <f t="shared" si="12"/>
        <v>0.001158727777419495</v>
      </c>
      <c r="H193" s="125">
        <v>12468.94</v>
      </c>
      <c r="I193" s="161">
        <v>10170.956</v>
      </c>
      <c r="J193" s="23">
        <f t="shared" si="15"/>
        <v>122.59358903922109</v>
      </c>
      <c r="K193" s="24">
        <f t="shared" si="13"/>
        <v>0.0183067430133232</v>
      </c>
      <c r="L193" s="22">
        <f t="shared" si="14"/>
        <v>0.5400779857790637</v>
      </c>
    </row>
    <row r="194" spans="1:12" ht="13.5">
      <c r="A194" s="9"/>
      <c r="B194" s="90">
        <v>505</v>
      </c>
      <c r="C194" s="93" t="s">
        <v>179</v>
      </c>
      <c r="D194" s="154">
        <v>0</v>
      </c>
      <c r="E194" s="178">
        <v>0</v>
      </c>
      <c r="F194" s="85">
        <v>0</v>
      </c>
      <c r="G194" s="22">
        <f t="shared" si="12"/>
        <v>0</v>
      </c>
      <c r="H194" s="125">
        <v>33.63</v>
      </c>
      <c r="I194" s="161">
        <v>122.149</v>
      </c>
      <c r="J194" s="23">
        <f t="shared" si="15"/>
        <v>27.53194868562166</v>
      </c>
      <c r="K194" s="24">
        <f t="shared" si="13"/>
        <v>4.937514877271519E-05</v>
      </c>
      <c r="L194" s="22">
        <f t="shared" si="14"/>
        <v>0</v>
      </c>
    </row>
    <row r="195" spans="1:12" ht="13.5">
      <c r="A195" s="9"/>
      <c r="B195" s="90">
        <v>506</v>
      </c>
      <c r="C195" s="93" t="s">
        <v>180</v>
      </c>
      <c r="D195" s="154">
        <v>5696.813</v>
      </c>
      <c r="E195" s="178">
        <v>548.066</v>
      </c>
      <c r="F195" s="85">
        <f t="shared" si="11"/>
        <v>1039.4392281221603</v>
      </c>
      <c r="G195" s="22">
        <f t="shared" si="12"/>
        <v>0.0980228604119938</v>
      </c>
      <c r="H195" s="125">
        <v>69853.437</v>
      </c>
      <c r="I195" s="161">
        <v>40413.439</v>
      </c>
      <c r="J195" s="23">
        <f t="shared" si="15"/>
        <v>172.84704971531872</v>
      </c>
      <c r="K195" s="24">
        <f t="shared" si="13"/>
        <v>0.1025579495736095</v>
      </c>
      <c r="L195" s="22">
        <f t="shared" si="14"/>
        <v>8.155379670151376</v>
      </c>
    </row>
    <row r="196" spans="1:12" ht="13.5">
      <c r="A196" s="9"/>
      <c r="B196" s="90">
        <v>507</v>
      </c>
      <c r="C196" s="93" t="s">
        <v>181</v>
      </c>
      <c r="D196" s="154">
        <v>199.326</v>
      </c>
      <c r="E196" s="178">
        <v>3042.781</v>
      </c>
      <c r="F196" s="85">
        <f t="shared" si="11"/>
        <v>6.550783641675165</v>
      </c>
      <c r="G196" s="22">
        <f t="shared" si="12"/>
        <v>0.003429725475363343</v>
      </c>
      <c r="H196" s="125">
        <v>158941.987</v>
      </c>
      <c r="I196" s="161">
        <v>106783.787</v>
      </c>
      <c r="J196" s="23">
        <f t="shared" si="15"/>
        <v>148.84468088774562</v>
      </c>
      <c r="K196" s="24">
        <f t="shared" si="13"/>
        <v>0.23335665341528283</v>
      </c>
      <c r="L196" s="22">
        <f t="shared" si="14"/>
        <v>0.12540802072645538</v>
      </c>
    </row>
    <row r="197" spans="1:12" ht="13.5">
      <c r="A197" s="9"/>
      <c r="B197" s="90">
        <v>508</v>
      </c>
      <c r="C197" s="93" t="s">
        <v>182</v>
      </c>
      <c r="D197" s="154">
        <v>0</v>
      </c>
      <c r="E197" s="178">
        <v>0</v>
      </c>
      <c r="F197" s="85">
        <v>0</v>
      </c>
      <c r="G197" s="22">
        <f t="shared" si="12"/>
        <v>0</v>
      </c>
      <c r="H197" s="125">
        <v>6.276</v>
      </c>
      <c r="I197" s="161">
        <v>0</v>
      </c>
      <c r="J197" s="139" t="s">
        <v>303</v>
      </c>
      <c r="K197" s="24">
        <f t="shared" si="13"/>
        <v>9.214345337423742E-06</v>
      </c>
      <c r="L197" s="22">
        <v>0</v>
      </c>
    </row>
    <row r="198" spans="1:12" ht="13.5">
      <c r="A198" s="9"/>
      <c r="B198" s="90">
        <v>509</v>
      </c>
      <c r="C198" s="93" t="s">
        <v>183</v>
      </c>
      <c r="D198" s="154">
        <v>573.5</v>
      </c>
      <c r="E198" s="178">
        <v>311.236</v>
      </c>
      <c r="F198" s="85">
        <f t="shared" si="11"/>
        <v>184.2653163515789</v>
      </c>
      <c r="G198" s="22">
        <f t="shared" si="12"/>
        <v>0.009867992936801408</v>
      </c>
      <c r="H198" s="125">
        <v>11978.254</v>
      </c>
      <c r="I198" s="161">
        <v>12108.42</v>
      </c>
      <c r="J198" s="23">
        <f>H198/I198*100</f>
        <v>98.92499599452282</v>
      </c>
      <c r="K198" s="24">
        <f t="shared" si="13"/>
        <v>0.017586323915770762</v>
      </c>
      <c r="L198" s="22">
        <f t="shared" si="14"/>
        <v>4.7878430362221405</v>
      </c>
    </row>
    <row r="199" spans="1:12" ht="13.5">
      <c r="A199" s="9"/>
      <c r="B199" s="90">
        <v>510</v>
      </c>
      <c r="C199" s="93" t="s">
        <v>184</v>
      </c>
      <c r="D199" s="154">
        <v>4.606</v>
      </c>
      <c r="E199" s="178">
        <v>2.749</v>
      </c>
      <c r="F199" s="85">
        <f t="shared" si="11"/>
        <v>167.55183703164786</v>
      </c>
      <c r="G199" s="22">
        <f t="shared" si="12"/>
        <v>7.925366254037888E-05</v>
      </c>
      <c r="H199" s="125">
        <v>2028.061</v>
      </c>
      <c r="I199" s="161">
        <v>1022.006</v>
      </c>
      <c r="J199" s="23">
        <f>H199/I199*100</f>
        <v>198.43924595354625</v>
      </c>
      <c r="K199" s="24">
        <f t="shared" si="13"/>
        <v>0.002977573999260824</v>
      </c>
      <c r="L199" s="22">
        <f t="shared" si="14"/>
        <v>0.22711348425910266</v>
      </c>
    </row>
    <row r="200" spans="1:12" ht="13.5">
      <c r="A200" s="9"/>
      <c r="B200" s="90">
        <v>511</v>
      </c>
      <c r="C200" s="93" t="s">
        <v>185</v>
      </c>
      <c r="D200" s="154">
        <v>0</v>
      </c>
      <c r="E200" s="178">
        <v>0</v>
      </c>
      <c r="F200" s="85">
        <v>0</v>
      </c>
      <c r="G200" s="22">
        <f t="shared" si="12"/>
        <v>0</v>
      </c>
      <c r="H200" s="125">
        <v>0</v>
      </c>
      <c r="I200" s="161">
        <v>1.279</v>
      </c>
      <c r="J200" s="139" t="s">
        <v>292</v>
      </c>
      <c r="K200" s="24">
        <f t="shared" si="13"/>
        <v>0</v>
      </c>
      <c r="L200" s="22">
        <v>0</v>
      </c>
    </row>
    <row r="201" spans="1:12" ht="13.5">
      <c r="A201" s="9"/>
      <c r="B201" s="90">
        <v>512</v>
      </c>
      <c r="C201" s="93" t="s">
        <v>186</v>
      </c>
      <c r="D201" s="154">
        <v>0</v>
      </c>
      <c r="E201" s="178">
        <v>0</v>
      </c>
      <c r="F201" s="85">
        <v>0</v>
      </c>
      <c r="G201" s="22">
        <f aca="true" t="shared" si="16" ref="G201:G252">D201/$D$8*100</f>
        <v>0</v>
      </c>
      <c r="H201" s="127">
        <v>0</v>
      </c>
      <c r="I201" s="201">
        <v>0.579</v>
      </c>
      <c r="J201" s="139" t="s">
        <v>302</v>
      </c>
      <c r="K201" s="24">
        <f aca="true" t="shared" si="17" ref="K201:K252">H201/$H$8*100</f>
        <v>0</v>
      </c>
      <c r="L201" s="22">
        <v>0</v>
      </c>
    </row>
    <row r="202" spans="1:12" ht="13.5">
      <c r="A202" s="9"/>
      <c r="B202" s="90">
        <v>513</v>
      </c>
      <c r="C202" s="93" t="s">
        <v>187</v>
      </c>
      <c r="D202" s="154">
        <v>0</v>
      </c>
      <c r="E202" s="178">
        <v>2.031</v>
      </c>
      <c r="F202" s="212" t="s">
        <v>302</v>
      </c>
      <c r="G202" s="22">
        <f t="shared" si="16"/>
        <v>0</v>
      </c>
      <c r="H202" s="125">
        <v>26.545</v>
      </c>
      <c r="I202" s="161">
        <v>39.67</v>
      </c>
      <c r="J202" s="23">
        <f aca="true" t="shared" si="18" ref="J202:J209">H202/I202*100</f>
        <v>66.91454499621881</v>
      </c>
      <c r="K202" s="24">
        <f t="shared" si="17"/>
        <v>3.897303967207031E-05</v>
      </c>
      <c r="L202" s="22">
        <f aca="true" t="shared" si="19" ref="L202:L252">D202/H202*100</f>
        <v>0</v>
      </c>
    </row>
    <row r="203" spans="1:12" ht="13.5">
      <c r="A203" s="9"/>
      <c r="B203" s="90">
        <v>514</v>
      </c>
      <c r="C203" s="93" t="s">
        <v>188</v>
      </c>
      <c r="D203" s="154">
        <v>2.739</v>
      </c>
      <c r="E203" s="178">
        <v>0</v>
      </c>
      <c r="F203" s="212" t="s">
        <v>303</v>
      </c>
      <c r="G203" s="22">
        <f t="shared" si="16"/>
        <v>4.7128914828071587E-05</v>
      </c>
      <c r="H203" s="125">
        <v>389.85</v>
      </c>
      <c r="I203" s="161">
        <v>392.145</v>
      </c>
      <c r="J203" s="23">
        <f t="shared" si="18"/>
        <v>99.41475729640823</v>
      </c>
      <c r="K203" s="24">
        <f t="shared" si="17"/>
        <v>0.0005723729333643476</v>
      </c>
      <c r="L203" s="22">
        <f t="shared" si="19"/>
        <v>0.7025779145825316</v>
      </c>
    </row>
    <row r="204" spans="1:12" ht="13.5">
      <c r="A204" s="9"/>
      <c r="B204" s="90">
        <v>515</v>
      </c>
      <c r="C204" s="93" t="s">
        <v>189</v>
      </c>
      <c r="D204" s="154">
        <v>0</v>
      </c>
      <c r="E204" s="178">
        <v>0</v>
      </c>
      <c r="F204" s="85">
        <v>0</v>
      </c>
      <c r="G204" s="22">
        <f t="shared" si="16"/>
        <v>0</v>
      </c>
      <c r="H204" s="125">
        <v>3403.683</v>
      </c>
      <c r="I204" s="161">
        <v>42.177</v>
      </c>
      <c r="J204" s="23">
        <f t="shared" si="18"/>
        <v>8069.997866135572</v>
      </c>
      <c r="K204" s="24">
        <f t="shared" si="17"/>
        <v>0.004997245153141883</v>
      </c>
      <c r="L204" s="22">
        <f t="shared" si="19"/>
        <v>0</v>
      </c>
    </row>
    <row r="205" spans="1:12" ht="13.5">
      <c r="A205" s="9"/>
      <c r="B205" s="90">
        <v>516</v>
      </c>
      <c r="C205" s="93" t="s">
        <v>190</v>
      </c>
      <c r="D205" s="154">
        <v>2.194</v>
      </c>
      <c r="E205" s="178">
        <v>32.346</v>
      </c>
      <c r="F205" s="85">
        <f aca="true" t="shared" si="20" ref="F205:F249">D205/E205*100</f>
        <v>6.782909787918136</v>
      </c>
      <c r="G205" s="22">
        <f t="shared" si="16"/>
        <v>3.77513103807189E-05</v>
      </c>
      <c r="H205" s="125">
        <v>430.38</v>
      </c>
      <c r="I205" s="161">
        <v>1207.189</v>
      </c>
      <c r="J205" s="23">
        <f t="shared" si="18"/>
        <v>35.65141829489831</v>
      </c>
      <c r="K205" s="24">
        <f t="shared" si="17"/>
        <v>0.0006318785765328921</v>
      </c>
      <c r="L205" s="22">
        <f t="shared" si="19"/>
        <v>0.5097820530693805</v>
      </c>
    </row>
    <row r="206" spans="1:12" ht="13.5">
      <c r="A206" s="9"/>
      <c r="B206" s="90">
        <v>517</v>
      </c>
      <c r="C206" s="93" t="s">
        <v>191</v>
      </c>
      <c r="D206" s="154">
        <v>112.515</v>
      </c>
      <c r="E206" s="178">
        <v>187.361</v>
      </c>
      <c r="F206" s="85">
        <f t="shared" si="20"/>
        <v>60.052518934036435</v>
      </c>
      <c r="G206" s="22">
        <f t="shared" si="16"/>
        <v>0.0019360021365025465</v>
      </c>
      <c r="H206" s="125">
        <v>13966.51</v>
      </c>
      <c r="I206" s="161">
        <v>12259.238</v>
      </c>
      <c r="J206" s="23">
        <f t="shared" si="18"/>
        <v>113.92641206574177</v>
      </c>
      <c r="K206" s="24">
        <f t="shared" si="17"/>
        <v>0.0205054567078684</v>
      </c>
      <c r="L206" s="22">
        <f t="shared" si="19"/>
        <v>0.8056056953383487</v>
      </c>
    </row>
    <row r="207" spans="1:12" ht="13.5">
      <c r="A207" s="9"/>
      <c r="B207" s="90">
        <v>518</v>
      </c>
      <c r="C207" s="93" t="s">
        <v>192</v>
      </c>
      <c r="D207" s="154">
        <v>0</v>
      </c>
      <c r="E207" s="178">
        <v>0</v>
      </c>
      <c r="F207" s="85">
        <v>0</v>
      </c>
      <c r="G207" s="22">
        <f t="shared" si="16"/>
        <v>0</v>
      </c>
      <c r="H207" s="125">
        <v>9.208</v>
      </c>
      <c r="I207" s="161">
        <v>10.47</v>
      </c>
      <c r="J207" s="23">
        <f t="shared" si="18"/>
        <v>87.94651384909264</v>
      </c>
      <c r="K207" s="24">
        <f t="shared" si="17"/>
        <v>1.3519071361854338E-05</v>
      </c>
      <c r="L207" s="22">
        <f t="shared" si="19"/>
        <v>0</v>
      </c>
    </row>
    <row r="208" spans="1:12" ht="13.5">
      <c r="A208" s="9"/>
      <c r="B208" s="90">
        <v>519</v>
      </c>
      <c r="C208" s="93" t="s">
        <v>193</v>
      </c>
      <c r="D208" s="154">
        <v>0.327</v>
      </c>
      <c r="E208" s="178">
        <v>0</v>
      </c>
      <c r="F208" s="212" t="s">
        <v>303</v>
      </c>
      <c r="G208" s="22">
        <f t="shared" si="16"/>
        <v>5.626562668411614E-06</v>
      </c>
      <c r="H208" s="125">
        <v>131.89</v>
      </c>
      <c r="I208" s="161">
        <v>176.459</v>
      </c>
      <c r="J208" s="23">
        <f t="shared" si="18"/>
        <v>74.74257476240939</v>
      </c>
      <c r="K208" s="24">
        <f t="shared" si="17"/>
        <v>0.0001936392617196968</v>
      </c>
      <c r="L208" s="22">
        <f t="shared" si="19"/>
        <v>0.24793388429752067</v>
      </c>
    </row>
    <row r="209" spans="1:12" ht="13.5">
      <c r="A209" s="9"/>
      <c r="B209" s="90">
        <v>520</v>
      </c>
      <c r="C209" s="93" t="s">
        <v>194</v>
      </c>
      <c r="D209" s="154">
        <v>0</v>
      </c>
      <c r="E209" s="178">
        <v>0</v>
      </c>
      <c r="F209" s="138">
        <v>0</v>
      </c>
      <c r="G209" s="22">
        <f t="shared" si="16"/>
        <v>0</v>
      </c>
      <c r="H209" s="125">
        <v>9.418</v>
      </c>
      <c r="I209" s="161">
        <v>9.859</v>
      </c>
      <c r="J209" s="23">
        <f t="shared" si="18"/>
        <v>95.52692970889541</v>
      </c>
      <c r="K209" s="24">
        <f t="shared" si="17"/>
        <v>1.3827390756510006E-05</v>
      </c>
      <c r="L209" s="22">
        <f t="shared" si="19"/>
        <v>0</v>
      </c>
    </row>
    <row r="210" spans="1:12" ht="13.5">
      <c r="A210" s="9"/>
      <c r="B210" s="90">
        <v>521</v>
      </c>
      <c r="C210" s="93" t="s">
        <v>195</v>
      </c>
      <c r="D210" s="154">
        <v>935.182</v>
      </c>
      <c r="E210" s="178">
        <v>791.448</v>
      </c>
      <c r="F210" s="85">
        <f t="shared" si="20"/>
        <v>118.16088991317181</v>
      </c>
      <c r="G210" s="22">
        <f t="shared" si="16"/>
        <v>0.01609131538033795</v>
      </c>
      <c r="H210" s="125">
        <v>2020.766</v>
      </c>
      <c r="I210" s="161">
        <v>2653.886</v>
      </c>
      <c r="J210" s="23">
        <f aca="true" t="shared" si="21" ref="J210:J225">H210/I210*100</f>
        <v>76.14366253863203</v>
      </c>
      <c r="K210" s="24">
        <f t="shared" si="17"/>
        <v>0.002966863570765524</v>
      </c>
      <c r="L210" s="22">
        <f t="shared" si="19"/>
        <v>46.27858940619547</v>
      </c>
    </row>
    <row r="211" spans="1:12" ht="13.5">
      <c r="A211" s="9"/>
      <c r="B211" s="90">
        <v>522</v>
      </c>
      <c r="C211" s="93" t="s">
        <v>196</v>
      </c>
      <c r="D211" s="154">
        <v>0</v>
      </c>
      <c r="E211" s="178">
        <v>0</v>
      </c>
      <c r="F211" s="85">
        <v>0</v>
      </c>
      <c r="G211" s="22">
        <f t="shared" si="16"/>
        <v>0</v>
      </c>
      <c r="H211" s="125">
        <v>2.261</v>
      </c>
      <c r="I211" s="161">
        <v>0.381</v>
      </c>
      <c r="J211" s="23">
        <f t="shared" si="21"/>
        <v>593.4383202099738</v>
      </c>
      <c r="K211" s="24">
        <f t="shared" si="17"/>
        <v>3.319572149126049E-06</v>
      </c>
      <c r="L211" s="22">
        <f t="shared" si="19"/>
        <v>0</v>
      </c>
    </row>
    <row r="212" spans="1:12" ht="13.5">
      <c r="A212" s="9"/>
      <c r="B212" s="90">
        <v>523</v>
      </c>
      <c r="C212" s="93" t="s">
        <v>197</v>
      </c>
      <c r="D212" s="154">
        <v>0</v>
      </c>
      <c r="E212" s="178">
        <v>16.26</v>
      </c>
      <c r="F212" s="138" t="s">
        <v>302</v>
      </c>
      <c r="G212" s="22">
        <f t="shared" si="16"/>
        <v>0</v>
      </c>
      <c r="H212" s="125">
        <v>35.898</v>
      </c>
      <c r="I212" s="161">
        <v>47.614</v>
      </c>
      <c r="J212" s="23">
        <f t="shared" si="21"/>
        <v>75.39379174192466</v>
      </c>
      <c r="K212" s="24">
        <f t="shared" si="17"/>
        <v>5.270499823499642E-05</v>
      </c>
      <c r="L212" s="22">
        <f t="shared" si="19"/>
        <v>0</v>
      </c>
    </row>
    <row r="213" spans="1:12" ht="13.5">
      <c r="A213" s="9"/>
      <c r="B213" s="90">
        <v>524</v>
      </c>
      <c r="C213" s="93" t="s">
        <v>198</v>
      </c>
      <c r="D213" s="154">
        <v>13212.191</v>
      </c>
      <c r="E213" s="178">
        <v>11143.09</v>
      </c>
      <c r="F213" s="85">
        <f t="shared" si="20"/>
        <v>118.56846709485431</v>
      </c>
      <c r="G213" s="22">
        <f t="shared" si="16"/>
        <v>0.22733706620343702</v>
      </c>
      <c r="H213" s="125">
        <v>131947.058</v>
      </c>
      <c r="I213" s="161">
        <v>47394.9</v>
      </c>
      <c r="J213" s="23">
        <f t="shared" si="21"/>
        <v>278.39927502748185</v>
      </c>
      <c r="K213" s="24">
        <f t="shared" si="17"/>
        <v>0.19372303356741238</v>
      </c>
      <c r="L213" s="22">
        <f t="shared" si="19"/>
        <v>10.013251678563384</v>
      </c>
    </row>
    <row r="214" spans="1:12" ht="13.5">
      <c r="A214" s="9"/>
      <c r="B214" s="90">
        <v>525</v>
      </c>
      <c r="C214" s="93" t="s">
        <v>199</v>
      </c>
      <c r="D214" s="154">
        <v>0</v>
      </c>
      <c r="E214" s="178">
        <v>0</v>
      </c>
      <c r="F214" s="85">
        <v>0</v>
      </c>
      <c r="G214" s="22">
        <f t="shared" si="16"/>
        <v>0</v>
      </c>
      <c r="H214" s="125">
        <v>12.729</v>
      </c>
      <c r="I214" s="161">
        <v>4.367</v>
      </c>
      <c r="J214" s="23">
        <f t="shared" si="21"/>
        <v>291.4815662926494</v>
      </c>
      <c r="K214" s="24">
        <f t="shared" si="17"/>
        <v>1.8688559878914407E-05</v>
      </c>
      <c r="L214" s="22">
        <f t="shared" si="19"/>
        <v>0</v>
      </c>
    </row>
    <row r="215" spans="1:12" ht="13.5">
      <c r="A215" s="9"/>
      <c r="B215" s="90">
        <v>526</v>
      </c>
      <c r="C215" s="93" t="s">
        <v>200</v>
      </c>
      <c r="D215" s="154">
        <v>0</v>
      </c>
      <c r="E215" s="178">
        <v>0</v>
      </c>
      <c r="F215" s="85">
        <v>0</v>
      </c>
      <c r="G215" s="22">
        <f t="shared" si="16"/>
        <v>0</v>
      </c>
      <c r="H215" s="125">
        <v>109.032</v>
      </c>
      <c r="I215" s="161">
        <v>47.349</v>
      </c>
      <c r="J215" s="23">
        <f t="shared" si="21"/>
        <v>230.27307862890453</v>
      </c>
      <c r="K215" s="24">
        <f t="shared" si="17"/>
        <v>0.00016007942970522394</v>
      </c>
      <c r="L215" s="22">
        <f t="shared" si="19"/>
        <v>0</v>
      </c>
    </row>
    <row r="216" spans="1:12" ht="13.5">
      <c r="A216" s="9"/>
      <c r="B216" s="90">
        <v>527</v>
      </c>
      <c r="C216" s="93" t="s">
        <v>201</v>
      </c>
      <c r="D216" s="154">
        <v>61.92</v>
      </c>
      <c r="E216" s="178">
        <v>67.533</v>
      </c>
      <c r="F216" s="85">
        <f t="shared" si="20"/>
        <v>91.68850784061125</v>
      </c>
      <c r="G216" s="22">
        <f t="shared" si="16"/>
        <v>0.0010654335181285845</v>
      </c>
      <c r="H216" s="125">
        <v>345.115</v>
      </c>
      <c r="I216" s="161">
        <v>794.834</v>
      </c>
      <c r="J216" s="23">
        <f t="shared" si="21"/>
        <v>43.41975808785231</v>
      </c>
      <c r="K216" s="24">
        <f t="shared" si="17"/>
        <v>0.000506693561364722</v>
      </c>
      <c r="L216" s="22">
        <f t="shared" si="19"/>
        <v>17.941845471799255</v>
      </c>
    </row>
    <row r="217" spans="1:12" ht="13.5">
      <c r="A217" s="9"/>
      <c r="B217" s="90">
        <v>528</v>
      </c>
      <c r="C217" s="93" t="s">
        <v>202</v>
      </c>
      <c r="D217" s="154">
        <v>0</v>
      </c>
      <c r="E217" s="178">
        <v>0</v>
      </c>
      <c r="F217" s="85">
        <v>0</v>
      </c>
      <c r="G217" s="22">
        <f t="shared" si="16"/>
        <v>0</v>
      </c>
      <c r="H217" s="125">
        <v>11.152</v>
      </c>
      <c r="I217" s="161">
        <v>5.931</v>
      </c>
      <c r="J217" s="23">
        <f t="shared" si="21"/>
        <v>188.02900016860562</v>
      </c>
      <c r="K217" s="24">
        <f t="shared" si="17"/>
        <v>1.6373228043809683E-05</v>
      </c>
      <c r="L217" s="22">
        <f t="shared" si="19"/>
        <v>0</v>
      </c>
    </row>
    <row r="218" spans="1:12" ht="13.5">
      <c r="A218" s="9"/>
      <c r="B218" s="90">
        <v>529</v>
      </c>
      <c r="C218" s="93" t="s">
        <v>203</v>
      </c>
      <c r="D218" s="154">
        <v>32.95</v>
      </c>
      <c r="E218" s="178">
        <v>18.947</v>
      </c>
      <c r="F218" s="85">
        <f t="shared" si="20"/>
        <v>173.90615928643058</v>
      </c>
      <c r="G218" s="22">
        <f t="shared" si="16"/>
        <v>0.0005669579202573782</v>
      </c>
      <c r="H218" s="125">
        <v>123.948</v>
      </c>
      <c r="I218" s="161">
        <v>89.675</v>
      </c>
      <c r="J218" s="23">
        <f t="shared" si="21"/>
        <v>138.2191246166713</v>
      </c>
      <c r="K218" s="24">
        <f t="shared" si="17"/>
        <v>0.0001819789158513381</v>
      </c>
      <c r="L218" s="22">
        <f t="shared" si="19"/>
        <v>26.58372866040598</v>
      </c>
    </row>
    <row r="219" spans="1:12" ht="13.5">
      <c r="A219" s="9"/>
      <c r="B219" s="90">
        <v>530</v>
      </c>
      <c r="C219" s="93" t="s">
        <v>204</v>
      </c>
      <c r="D219" s="154">
        <v>39.029</v>
      </c>
      <c r="E219" s="178">
        <v>5.14</v>
      </c>
      <c r="F219" s="85">
        <f t="shared" si="20"/>
        <v>759.3190661478601</v>
      </c>
      <c r="G219" s="22">
        <f t="shared" si="16"/>
        <v>0.0006715569247261067</v>
      </c>
      <c r="H219" s="125">
        <v>105339.467</v>
      </c>
      <c r="I219" s="161">
        <v>31464.389</v>
      </c>
      <c r="J219" s="23">
        <f t="shared" si="21"/>
        <v>334.7894885230411</v>
      </c>
      <c r="K219" s="24">
        <f t="shared" si="17"/>
        <v>0.15465809856567117</v>
      </c>
      <c r="L219" s="22">
        <f t="shared" si="19"/>
        <v>0.03705069060203238</v>
      </c>
    </row>
    <row r="220" spans="1:12" ht="13.5">
      <c r="A220" s="9"/>
      <c r="B220" s="90">
        <v>531</v>
      </c>
      <c r="C220" s="93" t="s">
        <v>205</v>
      </c>
      <c r="D220" s="154">
        <v>5089.315</v>
      </c>
      <c r="E220" s="178">
        <v>42.234</v>
      </c>
      <c r="F220" s="85">
        <f t="shared" si="20"/>
        <v>12050.2793957475</v>
      </c>
      <c r="G220" s="22">
        <f t="shared" si="16"/>
        <v>0.08756987702381422</v>
      </c>
      <c r="H220" s="125">
        <v>52490.117</v>
      </c>
      <c r="I220" s="161">
        <v>4579.29</v>
      </c>
      <c r="J220" s="23">
        <f t="shared" si="21"/>
        <v>1146.2501173762744</v>
      </c>
      <c r="K220" s="24">
        <f t="shared" si="17"/>
        <v>0.07706533856593</v>
      </c>
      <c r="L220" s="22">
        <f t="shared" si="19"/>
        <v>9.695758536792745</v>
      </c>
    </row>
    <row r="221" spans="1:12" ht="13.5">
      <c r="A221" s="9"/>
      <c r="B221" s="90">
        <v>532</v>
      </c>
      <c r="C221" s="93" t="s">
        <v>206</v>
      </c>
      <c r="D221" s="154">
        <v>34.314</v>
      </c>
      <c r="E221" s="178">
        <v>44.314</v>
      </c>
      <c r="F221" s="85">
        <f t="shared" si="20"/>
        <v>77.43376810940109</v>
      </c>
      <c r="G221" s="22">
        <f t="shared" si="16"/>
        <v>0.0005904277412962572</v>
      </c>
      <c r="H221" s="125">
        <v>74.606</v>
      </c>
      <c r="I221" s="161">
        <v>350.31</v>
      </c>
      <c r="J221" s="23">
        <f t="shared" si="21"/>
        <v>21.29713682167223</v>
      </c>
      <c r="K221" s="24">
        <f t="shared" si="17"/>
        <v>0.00010953560360800441</v>
      </c>
      <c r="L221" s="22">
        <f t="shared" si="19"/>
        <v>45.99361981610058</v>
      </c>
    </row>
    <row r="222" spans="1:12" ht="13.5">
      <c r="A222" s="9"/>
      <c r="B222" s="90">
        <v>533</v>
      </c>
      <c r="C222" s="93" t="s">
        <v>207</v>
      </c>
      <c r="D222" s="154">
        <v>74.054</v>
      </c>
      <c r="E222" s="178">
        <v>20.297</v>
      </c>
      <c r="F222" s="85">
        <f t="shared" si="20"/>
        <v>364.8519485638272</v>
      </c>
      <c r="G222" s="22">
        <f t="shared" si="16"/>
        <v>0.0012742185683380846</v>
      </c>
      <c r="H222" s="125">
        <v>114.92</v>
      </c>
      <c r="I222" s="161">
        <v>73.924</v>
      </c>
      <c r="J222" s="23">
        <f t="shared" si="21"/>
        <v>155.45695579243545</v>
      </c>
      <c r="K222" s="24">
        <f t="shared" si="17"/>
        <v>0.0001687241182563315</v>
      </c>
      <c r="L222" s="22">
        <f t="shared" si="19"/>
        <v>64.43961016359206</v>
      </c>
    </row>
    <row r="223" spans="1:12" ht="13.5">
      <c r="A223" s="9"/>
      <c r="B223" s="90">
        <v>534</v>
      </c>
      <c r="C223" s="93" t="s">
        <v>208</v>
      </c>
      <c r="D223" s="154">
        <v>0</v>
      </c>
      <c r="E223" s="178">
        <v>0</v>
      </c>
      <c r="F223" s="85">
        <v>0</v>
      </c>
      <c r="G223" s="22">
        <f t="shared" si="16"/>
        <v>0</v>
      </c>
      <c r="H223" s="125">
        <v>25.57</v>
      </c>
      <c r="I223" s="161">
        <v>8.887</v>
      </c>
      <c r="J223" s="23">
        <f t="shared" si="21"/>
        <v>287.7236412737707</v>
      </c>
      <c r="K223" s="24">
        <f t="shared" si="17"/>
        <v>3.754155676831184E-05</v>
      </c>
      <c r="L223" s="22">
        <f t="shared" si="19"/>
        <v>0</v>
      </c>
    </row>
    <row r="224" spans="1:12" ht="13.5">
      <c r="A224" s="9"/>
      <c r="B224" s="90">
        <v>535</v>
      </c>
      <c r="C224" s="93" t="s">
        <v>209</v>
      </c>
      <c r="D224" s="154">
        <v>0</v>
      </c>
      <c r="E224" s="178">
        <v>50.692</v>
      </c>
      <c r="F224" s="212" t="s">
        <v>302</v>
      </c>
      <c r="G224" s="22">
        <f t="shared" si="16"/>
        <v>0</v>
      </c>
      <c r="H224" s="125">
        <v>2138.453</v>
      </c>
      <c r="I224" s="161">
        <v>7825.924</v>
      </c>
      <c r="J224" s="23">
        <f t="shared" si="21"/>
        <v>27.325246194570763</v>
      </c>
      <c r="K224" s="24">
        <f t="shared" si="17"/>
        <v>0.0031396501640933417</v>
      </c>
      <c r="L224" s="22">
        <f t="shared" si="19"/>
        <v>0</v>
      </c>
    </row>
    <row r="225" spans="1:12" ht="13.5">
      <c r="A225" s="9"/>
      <c r="B225" s="90">
        <v>536</v>
      </c>
      <c r="C225" s="93" t="s">
        <v>210</v>
      </c>
      <c r="D225" s="154">
        <v>0</v>
      </c>
      <c r="E225" s="178">
        <v>0</v>
      </c>
      <c r="F225" s="85">
        <v>0</v>
      </c>
      <c r="G225" s="22">
        <f t="shared" si="16"/>
        <v>0</v>
      </c>
      <c r="H225" s="125">
        <v>1.681</v>
      </c>
      <c r="I225" s="161">
        <v>3.186</v>
      </c>
      <c r="J225" s="23">
        <f t="shared" si="21"/>
        <v>52.762084118016325</v>
      </c>
      <c r="K225" s="24">
        <f t="shared" si="17"/>
        <v>2.4680233448389598E-06</v>
      </c>
      <c r="L225" s="22">
        <f t="shared" si="19"/>
        <v>0</v>
      </c>
    </row>
    <row r="226" spans="1:12" ht="13.5">
      <c r="A226" s="9"/>
      <c r="B226" s="90">
        <v>537</v>
      </c>
      <c r="C226" s="93" t="s">
        <v>211</v>
      </c>
      <c r="D226" s="154">
        <v>33.429</v>
      </c>
      <c r="E226" s="178">
        <v>56.883</v>
      </c>
      <c r="F226" s="85">
        <v>0</v>
      </c>
      <c r="G226" s="22">
        <f t="shared" si="16"/>
        <v>0.0005751998882028497</v>
      </c>
      <c r="H226" s="125">
        <v>285.266</v>
      </c>
      <c r="I226" s="161">
        <v>402.229</v>
      </c>
      <c r="J226" s="23">
        <f aca="true" t="shared" si="22" ref="J226:J245">H226/I226*100</f>
        <v>70.92129110531563</v>
      </c>
      <c r="K226" s="24">
        <f t="shared" si="17"/>
        <v>0.0004188240020754496</v>
      </c>
      <c r="L226" s="22">
        <f t="shared" si="19"/>
        <v>11.718536383585846</v>
      </c>
    </row>
    <row r="227" spans="1:12" ht="13.5">
      <c r="A227" s="9"/>
      <c r="B227" s="90">
        <v>538</v>
      </c>
      <c r="C227" s="93" t="s">
        <v>212</v>
      </c>
      <c r="D227" s="154">
        <v>120.674</v>
      </c>
      <c r="E227" s="178">
        <v>124.905</v>
      </c>
      <c r="F227" s="85">
        <f t="shared" si="20"/>
        <v>96.61262559545256</v>
      </c>
      <c r="G227" s="22">
        <f t="shared" si="16"/>
        <v>0.002076390897394199</v>
      </c>
      <c r="H227" s="125">
        <v>3862.569</v>
      </c>
      <c r="I227" s="161">
        <v>3951.494</v>
      </c>
      <c r="J227" s="23">
        <f t="shared" si="22"/>
        <v>97.74958534670684</v>
      </c>
      <c r="K227" s="24">
        <f t="shared" si="17"/>
        <v>0.005670975885217892</v>
      </c>
      <c r="L227" s="22">
        <f t="shared" si="19"/>
        <v>3.1241901439171706</v>
      </c>
    </row>
    <row r="228" spans="1:12" ht="13.5">
      <c r="A228" s="9"/>
      <c r="B228" s="90">
        <v>539</v>
      </c>
      <c r="C228" s="93" t="s">
        <v>213</v>
      </c>
      <c r="D228" s="154">
        <v>0</v>
      </c>
      <c r="E228" s="178">
        <v>4.404</v>
      </c>
      <c r="F228" s="138" t="s">
        <v>292</v>
      </c>
      <c r="G228" s="22">
        <f t="shared" si="16"/>
        <v>0</v>
      </c>
      <c r="H228" s="125">
        <v>131.868</v>
      </c>
      <c r="I228" s="161">
        <v>639.045</v>
      </c>
      <c r="J228" s="23">
        <f t="shared" si="22"/>
        <v>20.635166537567777</v>
      </c>
      <c r="K228" s="24">
        <f t="shared" si="17"/>
        <v>0.00019360696159263766</v>
      </c>
      <c r="L228" s="22">
        <f t="shared" si="19"/>
        <v>0</v>
      </c>
    </row>
    <row r="229" spans="1:12" ht="13.5">
      <c r="A229" s="9"/>
      <c r="B229" s="90">
        <v>540</v>
      </c>
      <c r="C229" s="93" t="s">
        <v>214</v>
      </c>
      <c r="D229" s="154">
        <v>4.223</v>
      </c>
      <c r="E229" s="178">
        <v>3.943</v>
      </c>
      <c r="F229" s="85">
        <f t="shared" si="20"/>
        <v>107.10119198579761</v>
      </c>
      <c r="G229" s="22">
        <f t="shared" si="16"/>
        <v>7.266352950673469E-05</v>
      </c>
      <c r="H229" s="125">
        <v>4.516</v>
      </c>
      <c r="I229" s="161">
        <v>4.157</v>
      </c>
      <c r="J229" s="23">
        <f t="shared" si="22"/>
        <v>108.63603560259803</v>
      </c>
      <c r="K229" s="24">
        <f t="shared" si="17"/>
        <v>6.630335172690506E-06</v>
      </c>
      <c r="L229" s="22">
        <f t="shared" si="19"/>
        <v>93.51195748449955</v>
      </c>
    </row>
    <row r="230" spans="1:12" ht="13.5">
      <c r="A230" s="9"/>
      <c r="B230" s="90">
        <v>541</v>
      </c>
      <c r="C230" s="93" t="s">
        <v>215</v>
      </c>
      <c r="D230" s="154">
        <v>120.971</v>
      </c>
      <c r="E230" s="178">
        <v>137.979</v>
      </c>
      <c r="F230" s="85">
        <f t="shared" si="20"/>
        <v>87.67348654505395</v>
      </c>
      <c r="G230" s="22">
        <f t="shared" si="16"/>
        <v>0.0020815012616526643</v>
      </c>
      <c r="H230" s="125">
        <v>3607.561</v>
      </c>
      <c r="I230" s="161">
        <v>3519.926</v>
      </c>
      <c r="J230" s="23">
        <f t="shared" si="22"/>
        <v>102.48968302174535</v>
      </c>
      <c r="K230" s="24">
        <f t="shared" si="17"/>
        <v>0.005296576303349543</v>
      </c>
      <c r="L230" s="22">
        <f t="shared" si="19"/>
        <v>3.3532627722719033</v>
      </c>
    </row>
    <row r="231" spans="1:12" ht="13.5">
      <c r="A231" s="9"/>
      <c r="B231" s="90">
        <v>542</v>
      </c>
      <c r="C231" s="93" t="s">
        <v>216</v>
      </c>
      <c r="D231" s="154">
        <v>20.022</v>
      </c>
      <c r="E231" s="178">
        <v>121.843</v>
      </c>
      <c r="F231" s="85">
        <f t="shared" si="20"/>
        <v>16.432622309037036</v>
      </c>
      <c r="G231" s="22">
        <f t="shared" si="16"/>
        <v>0.00034451081879797345</v>
      </c>
      <c r="H231" s="125">
        <v>364.616</v>
      </c>
      <c r="I231" s="161">
        <v>436.709</v>
      </c>
      <c r="J231" s="23">
        <f t="shared" si="22"/>
        <v>83.49175308958596</v>
      </c>
      <c r="K231" s="24">
        <f t="shared" si="17"/>
        <v>0.0005353246876274849</v>
      </c>
      <c r="L231" s="22">
        <f t="shared" si="19"/>
        <v>5.491256554841257</v>
      </c>
    </row>
    <row r="232" spans="1:12" ht="13.5">
      <c r="A232" s="9"/>
      <c r="B232" s="90">
        <v>543</v>
      </c>
      <c r="C232" s="93" t="s">
        <v>217</v>
      </c>
      <c r="D232" s="154">
        <v>1331.661</v>
      </c>
      <c r="E232" s="178">
        <v>2297.329</v>
      </c>
      <c r="F232" s="85">
        <f t="shared" si="20"/>
        <v>57.96562007444297</v>
      </c>
      <c r="G232" s="22">
        <f t="shared" si="16"/>
        <v>0.022913376359570883</v>
      </c>
      <c r="H232" s="125">
        <v>20378.688</v>
      </c>
      <c r="I232" s="161">
        <v>13569.067</v>
      </c>
      <c r="J232" s="23">
        <f t="shared" si="22"/>
        <v>150.18488743551785</v>
      </c>
      <c r="K232" s="24">
        <f t="shared" si="17"/>
        <v>0.029919736895413187</v>
      </c>
      <c r="L232" s="22">
        <f t="shared" si="19"/>
        <v>6.534576710728385</v>
      </c>
    </row>
    <row r="233" spans="1:12" ht="13.5">
      <c r="A233" s="9"/>
      <c r="B233" s="90">
        <v>544</v>
      </c>
      <c r="C233" s="93" t="s">
        <v>218</v>
      </c>
      <c r="D233" s="154">
        <v>0</v>
      </c>
      <c r="E233" s="178">
        <v>9.436</v>
      </c>
      <c r="F233" s="138" t="s">
        <v>302</v>
      </c>
      <c r="G233" s="22">
        <f t="shared" si="16"/>
        <v>0</v>
      </c>
      <c r="H233" s="125">
        <v>3398.387</v>
      </c>
      <c r="I233" s="161">
        <v>3490.209</v>
      </c>
      <c r="J233" s="23">
        <f t="shared" si="22"/>
        <v>97.36915468385992</v>
      </c>
      <c r="K233" s="24">
        <f t="shared" si="17"/>
        <v>0.004989469631646186</v>
      </c>
      <c r="L233" s="22">
        <f t="shared" si="19"/>
        <v>0</v>
      </c>
    </row>
    <row r="234" spans="1:12" ht="13.5">
      <c r="A234" s="9"/>
      <c r="B234" s="90">
        <v>545</v>
      </c>
      <c r="C234" s="93" t="s">
        <v>219</v>
      </c>
      <c r="D234" s="154">
        <v>89.696</v>
      </c>
      <c r="E234" s="178">
        <v>38.002</v>
      </c>
      <c r="F234" s="85">
        <f t="shared" si="20"/>
        <v>236.02968264828164</v>
      </c>
      <c r="G234" s="22">
        <f t="shared" si="16"/>
        <v>0.0015433644192839391</v>
      </c>
      <c r="H234" s="125">
        <v>499.591</v>
      </c>
      <c r="I234" s="161">
        <v>945.627</v>
      </c>
      <c r="J234" s="23">
        <f t="shared" si="22"/>
        <v>52.83171906047522</v>
      </c>
      <c r="K234" s="24">
        <f t="shared" si="17"/>
        <v>0.000733493308073433</v>
      </c>
      <c r="L234" s="22">
        <f t="shared" si="19"/>
        <v>17.953886278976203</v>
      </c>
    </row>
    <row r="235" spans="1:12" ht="13.5">
      <c r="A235" s="9"/>
      <c r="B235" s="90">
        <v>546</v>
      </c>
      <c r="C235" s="93" t="s">
        <v>220</v>
      </c>
      <c r="D235" s="154">
        <v>14.729</v>
      </c>
      <c r="E235" s="178">
        <v>5.623</v>
      </c>
      <c r="F235" s="85">
        <f t="shared" si="20"/>
        <v>261.9420238306953</v>
      </c>
      <c r="G235" s="22">
        <f t="shared" si="16"/>
        <v>0.00025343621266983075</v>
      </c>
      <c r="H235" s="125">
        <v>1782.276</v>
      </c>
      <c r="I235" s="161">
        <v>1233.42</v>
      </c>
      <c r="J235" s="23">
        <f t="shared" si="22"/>
        <v>144.49871090139612</v>
      </c>
      <c r="K235" s="24">
        <f t="shared" si="17"/>
        <v>0.0026167155115682343</v>
      </c>
      <c r="L235" s="22">
        <f t="shared" si="19"/>
        <v>0.8264152129075407</v>
      </c>
    </row>
    <row r="236" spans="1:12" ht="13.5">
      <c r="A236" s="9"/>
      <c r="B236" s="90">
        <v>547</v>
      </c>
      <c r="C236" s="93" t="s">
        <v>221</v>
      </c>
      <c r="D236" s="154">
        <v>15.594</v>
      </c>
      <c r="E236" s="178">
        <v>1.163</v>
      </c>
      <c r="F236" s="85">
        <f t="shared" si="20"/>
        <v>1340.8426483233018</v>
      </c>
      <c r="G236" s="22">
        <f t="shared" si="16"/>
        <v>0.00026831993348994094</v>
      </c>
      <c r="H236" s="125">
        <v>918.044</v>
      </c>
      <c r="I236" s="161">
        <v>996.528</v>
      </c>
      <c r="J236" s="23">
        <f t="shared" si="22"/>
        <v>92.12425541480019</v>
      </c>
      <c r="K236" s="24">
        <f t="shared" si="17"/>
        <v>0.0013478608111774765</v>
      </c>
      <c r="L236" s="22">
        <f t="shared" si="19"/>
        <v>1.6986113955322402</v>
      </c>
    </row>
    <row r="237" spans="1:12" ht="13.5">
      <c r="A237" s="9"/>
      <c r="B237" s="90">
        <v>548</v>
      </c>
      <c r="C237" s="93" t="s">
        <v>222</v>
      </c>
      <c r="D237" s="154">
        <v>0</v>
      </c>
      <c r="E237" s="178">
        <v>0.351</v>
      </c>
      <c r="F237" s="212" t="s">
        <v>302</v>
      </c>
      <c r="G237" s="22">
        <f t="shared" si="16"/>
        <v>0</v>
      </c>
      <c r="H237" s="125">
        <v>50.985</v>
      </c>
      <c r="I237" s="161">
        <v>15.562</v>
      </c>
      <c r="J237" s="23">
        <f t="shared" si="22"/>
        <v>327.62498393522685</v>
      </c>
      <c r="K237" s="24">
        <f t="shared" si="17"/>
        <v>7.485554445961593E-05</v>
      </c>
      <c r="L237" s="22">
        <f t="shared" si="19"/>
        <v>0</v>
      </c>
    </row>
    <row r="238" spans="1:12" ht="13.5">
      <c r="A238" s="9"/>
      <c r="B238" s="90">
        <v>549</v>
      </c>
      <c r="C238" s="93" t="s">
        <v>223</v>
      </c>
      <c r="D238" s="154">
        <v>1555.389</v>
      </c>
      <c r="E238" s="178">
        <v>689.348</v>
      </c>
      <c r="F238" s="85">
        <f t="shared" si="20"/>
        <v>225.63190144890535</v>
      </c>
      <c r="G238" s="22">
        <f t="shared" si="16"/>
        <v>0.026762977621584316</v>
      </c>
      <c r="H238" s="125">
        <v>4592.096</v>
      </c>
      <c r="I238" s="161">
        <v>4716.166</v>
      </c>
      <c r="J238" s="23">
        <f t="shared" si="22"/>
        <v>97.3692613873218</v>
      </c>
      <c r="K238" s="24">
        <f t="shared" si="17"/>
        <v>0.006742058375812973</v>
      </c>
      <c r="L238" s="22">
        <f t="shared" si="19"/>
        <v>33.871003567869664</v>
      </c>
    </row>
    <row r="239" spans="1:12" ht="13.5">
      <c r="A239" s="9"/>
      <c r="B239" s="90">
        <v>550</v>
      </c>
      <c r="C239" s="93" t="s">
        <v>224</v>
      </c>
      <c r="D239" s="154">
        <v>7.945</v>
      </c>
      <c r="E239" s="178">
        <v>10.018</v>
      </c>
      <c r="F239" s="85">
        <f t="shared" si="20"/>
        <v>79.30724695548014</v>
      </c>
      <c r="G239" s="22">
        <f t="shared" si="16"/>
        <v>0.00013670654556737085</v>
      </c>
      <c r="H239" s="125">
        <v>3234.78</v>
      </c>
      <c r="I239" s="161">
        <v>7688.689</v>
      </c>
      <c r="J239" s="23">
        <f t="shared" si="22"/>
        <v>42.07193189892321</v>
      </c>
      <c r="K239" s="24">
        <f t="shared" si="17"/>
        <v>0.004749263864020328</v>
      </c>
      <c r="L239" s="22">
        <f t="shared" si="19"/>
        <v>0.2456117572137827</v>
      </c>
    </row>
    <row r="240" spans="1:12" ht="13.5">
      <c r="A240" s="9"/>
      <c r="B240" s="90">
        <v>551</v>
      </c>
      <c r="C240" s="93" t="s">
        <v>225</v>
      </c>
      <c r="D240" s="154">
        <v>71185.022</v>
      </c>
      <c r="E240" s="178">
        <v>60067.371</v>
      </c>
      <c r="F240" s="85">
        <f t="shared" si="20"/>
        <v>118.5086359115001</v>
      </c>
      <c r="G240" s="22">
        <f t="shared" si="16"/>
        <v>1.2248531722790807</v>
      </c>
      <c r="H240" s="125">
        <v>674604.061</v>
      </c>
      <c r="I240" s="161">
        <v>636141.585</v>
      </c>
      <c r="J240" s="23">
        <f t="shared" si="22"/>
        <v>106.04621312407991</v>
      </c>
      <c r="K240" s="24">
        <f t="shared" si="17"/>
        <v>0.990445312951318</v>
      </c>
      <c r="L240" s="22">
        <f t="shared" si="19"/>
        <v>10.552118807953633</v>
      </c>
    </row>
    <row r="241" spans="1:12" ht="13.5">
      <c r="A241" s="9"/>
      <c r="B241" s="90">
        <v>552</v>
      </c>
      <c r="C241" s="93" t="s">
        <v>226</v>
      </c>
      <c r="D241" s="195">
        <v>0</v>
      </c>
      <c r="E241" s="202">
        <v>0</v>
      </c>
      <c r="F241" s="85">
        <v>0</v>
      </c>
      <c r="G241" s="22">
        <f t="shared" si="16"/>
        <v>0</v>
      </c>
      <c r="H241" s="125">
        <v>96.707</v>
      </c>
      <c r="I241" s="161">
        <v>135.145</v>
      </c>
      <c r="J241" s="23">
        <f t="shared" si="22"/>
        <v>71.55795626919233</v>
      </c>
      <c r="K241" s="24">
        <f t="shared" si="17"/>
        <v>0.0001419840176141233</v>
      </c>
      <c r="L241" s="22">
        <f t="shared" si="19"/>
        <v>0</v>
      </c>
    </row>
    <row r="242" spans="1:12" ht="13.5">
      <c r="A242" s="9"/>
      <c r="B242" s="90">
        <v>553</v>
      </c>
      <c r="C242" s="93" t="s">
        <v>227</v>
      </c>
      <c r="D242" s="154">
        <v>235.428</v>
      </c>
      <c r="E242" s="178">
        <v>221.46</v>
      </c>
      <c r="F242" s="85">
        <f t="shared" si="20"/>
        <v>106.30723381197507</v>
      </c>
      <c r="G242" s="22">
        <f t="shared" si="16"/>
        <v>0.004050918641892383</v>
      </c>
      <c r="H242" s="125">
        <v>2165.232</v>
      </c>
      <c r="I242" s="161">
        <v>3339.209</v>
      </c>
      <c r="J242" s="23">
        <f t="shared" si="22"/>
        <v>64.84266183997468</v>
      </c>
      <c r="K242" s="24">
        <f t="shared" si="17"/>
        <v>0.003178966759662314</v>
      </c>
      <c r="L242" s="22">
        <f t="shared" si="19"/>
        <v>10.873107362167195</v>
      </c>
    </row>
    <row r="243" spans="1:12" ht="13.5">
      <c r="A243" s="9"/>
      <c r="B243" s="90">
        <v>554</v>
      </c>
      <c r="C243" s="93" t="s">
        <v>228</v>
      </c>
      <c r="D243" s="154">
        <v>456.084</v>
      </c>
      <c r="E243" s="178">
        <v>154.239</v>
      </c>
      <c r="F243" s="85">
        <f t="shared" si="20"/>
        <v>295.6995312469609</v>
      </c>
      <c r="G243" s="22">
        <f t="shared" si="16"/>
        <v>0.007847661186727346</v>
      </c>
      <c r="H243" s="125">
        <v>4704.911</v>
      </c>
      <c r="I243" s="161">
        <v>4627.846</v>
      </c>
      <c r="J243" s="23">
        <f t="shared" si="22"/>
        <v>101.66524555916511</v>
      </c>
      <c r="K243" s="24">
        <f t="shared" si="17"/>
        <v>0.006907691959184779</v>
      </c>
      <c r="L243" s="22">
        <f t="shared" si="19"/>
        <v>9.69378591858592</v>
      </c>
    </row>
    <row r="244" spans="1:13" ht="13.5">
      <c r="A244" s="9"/>
      <c r="B244" s="90">
        <v>555</v>
      </c>
      <c r="C244" s="93" t="s">
        <v>229</v>
      </c>
      <c r="D244" s="154">
        <v>0</v>
      </c>
      <c r="E244" s="178">
        <v>0</v>
      </c>
      <c r="F244" s="85">
        <v>0</v>
      </c>
      <c r="G244" s="22">
        <f t="shared" si="16"/>
        <v>0</v>
      </c>
      <c r="H244" s="125">
        <v>2559.571</v>
      </c>
      <c r="I244" s="161">
        <v>2054.224</v>
      </c>
      <c r="J244" s="23">
        <f t="shared" si="22"/>
        <v>124.60038437872403</v>
      </c>
      <c r="K244" s="24">
        <f t="shared" si="17"/>
        <v>0.0037579303871343255</v>
      </c>
      <c r="L244" s="22">
        <f t="shared" si="19"/>
        <v>0</v>
      </c>
      <c r="M244" s="73"/>
    </row>
    <row r="245" spans="1:12" ht="13.5">
      <c r="A245" s="9"/>
      <c r="B245" s="90">
        <v>556</v>
      </c>
      <c r="C245" s="93" t="s">
        <v>230</v>
      </c>
      <c r="D245" s="154">
        <v>3.22</v>
      </c>
      <c r="E245" s="178">
        <v>0.998</v>
      </c>
      <c r="F245" s="85">
        <f t="shared" si="20"/>
        <v>322.6452905811624</v>
      </c>
      <c r="G245" s="22">
        <f t="shared" si="16"/>
        <v>5.540529600087278E-05</v>
      </c>
      <c r="H245" s="125">
        <v>94.805</v>
      </c>
      <c r="I245" s="161">
        <v>192.351</v>
      </c>
      <c r="J245" s="23">
        <f t="shared" si="22"/>
        <v>49.28750045489756</v>
      </c>
      <c r="K245" s="24">
        <f t="shared" si="17"/>
        <v>0.0001391915248110991</v>
      </c>
      <c r="L245" s="22">
        <f t="shared" si="19"/>
        <v>3.3964453351616477</v>
      </c>
    </row>
    <row r="246" spans="1:12" ht="13.5">
      <c r="A246" s="9"/>
      <c r="B246" s="90">
        <v>558</v>
      </c>
      <c r="C246" s="93" t="s">
        <v>231</v>
      </c>
      <c r="D246" s="198">
        <v>0.941</v>
      </c>
      <c r="E246" s="205">
        <v>0.483</v>
      </c>
      <c r="F246" s="85">
        <f t="shared" si="20"/>
        <v>194.82401656314698</v>
      </c>
      <c r="G246" s="22">
        <f t="shared" si="16"/>
        <v>1.6191423458640147E-05</v>
      </c>
      <c r="H246" s="125">
        <v>3.058</v>
      </c>
      <c r="I246" s="161">
        <v>1.2</v>
      </c>
      <c r="J246" s="23">
        <f>H246/I246*100</f>
        <v>254.83333333333334</v>
      </c>
      <c r="K246" s="24">
        <f t="shared" si="17"/>
        <v>4.489717661223996E-06</v>
      </c>
      <c r="L246" s="22">
        <f t="shared" si="19"/>
        <v>30.77174623937214</v>
      </c>
    </row>
    <row r="247" spans="1:12" ht="13.5">
      <c r="A247" s="9"/>
      <c r="B247" s="91">
        <v>559</v>
      </c>
      <c r="C247" s="93" t="s">
        <v>232</v>
      </c>
      <c r="D247" s="154">
        <v>0</v>
      </c>
      <c r="E247" s="178">
        <v>0</v>
      </c>
      <c r="F247" s="143">
        <v>0</v>
      </c>
      <c r="G247" s="44">
        <f t="shared" si="16"/>
        <v>0</v>
      </c>
      <c r="H247" s="125">
        <v>14.493</v>
      </c>
      <c r="I247" s="161">
        <v>0.889</v>
      </c>
      <c r="J247" s="45">
        <f>H247/I247*100</f>
        <v>1630.2587176602924</v>
      </c>
      <c r="K247" s="46">
        <f t="shared" si="17"/>
        <v>2.127844279402204E-05</v>
      </c>
      <c r="L247" s="22">
        <f t="shared" si="19"/>
        <v>0</v>
      </c>
    </row>
    <row r="248" spans="1:12" ht="13.5">
      <c r="A248" s="9"/>
      <c r="B248" s="91">
        <v>560</v>
      </c>
      <c r="C248" s="210" t="s">
        <v>300</v>
      </c>
      <c r="D248" s="207">
        <v>0.294</v>
      </c>
      <c r="E248" s="208">
        <v>0</v>
      </c>
      <c r="F248" s="143" t="s">
        <v>303</v>
      </c>
      <c r="G248" s="44">
        <f t="shared" si="16"/>
        <v>5.058744417470992E-06</v>
      </c>
      <c r="H248" s="185">
        <v>21361.973</v>
      </c>
      <c r="I248" s="209">
        <v>0</v>
      </c>
      <c r="J248" s="189" t="s">
        <v>303</v>
      </c>
      <c r="K248" s="46">
        <f t="shared" si="17"/>
        <v>0.031363383733384625</v>
      </c>
      <c r="L248" s="22">
        <f t="shared" si="19"/>
        <v>0.0013762773691362682</v>
      </c>
    </row>
    <row r="249" spans="1:12" ht="14.25" thickBot="1">
      <c r="A249" s="51" t="s">
        <v>13</v>
      </c>
      <c r="B249" s="52" t="s">
        <v>269</v>
      </c>
      <c r="C249" s="106"/>
      <c r="D249" s="121">
        <f>SUM(D190:D248)</f>
        <v>103613.66</v>
      </c>
      <c r="E249" s="176">
        <f>SUM(E190:E248)</f>
        <v>80901.323</v>
      </c>
      <c r="F249" s="115">
        <f t="shared" si="20"/>
        <v>128.0741230894333</v>
      </c>
      <c r="G249" s="53">
        <f t="shared" si="16"/>
        <v>1.7828402180229166</v>
      </c>
      <c r="H249" s="123">
        <f>SUM(H190:H248)</f>
        <v>1366079.2359999998</v>
      </c>
      <c r="I249" s="176">
        <f>SUM(I190:I248)</f>
        <v>1031204.4559999999</v>
      </c>
      <c r="J249" s="37">
        <f>H249/I249*100</f>
        <v>132.47414012338209</v>
      </c>
      <c r="K249" s="37">
        <f t="shared" si="17"/>
        <v>2.0056605861676204</v>
      </c>
      <c r="L249" s="53">
        <f t="shared" si="19"/>
        <v>7.584747448719733</v>
      </c>
    </row>
    <row r="250" spans="1:12" ht="13.5">
      <c r="A250" s="54" t="s">
        <v>250</v>
      </c>
      <c r="B250" s="88"/>
      <c r="C250" s="107"/>
      <c r="D250" s="156"/>
      <c r="E250" s="182"/>
      <c r="F250" s="116"/>
      <c r="G250" s="55">
        <f t="shared" si="16"/>
        <v>0</v>
      </c>
      <c r="H250" s="119"/>
      <c r="I250" s="170"/>
      <c r="J250" s="56"/>
      <c r="K250" s="57"/>
      <c r="L250" s="55"/>
    </row>
    <row r="251" spans="1:12" ht="13.5">
      <c r="A251" s="10"/>
      <c r="B251" s="89"/>
      <c r="C251" s="108" t="s">
        <v>251</v>
      </c>
      <c r="D251" s="154">
        <v>2.448</v>
      </c>
      <c r="E251" s="178">
        <v>0</v>
      </c>
      <c r="F251" s="138" t="s">
        <v>303</v>
      </c>
      <c r="G251" s="58">
        <f t="shared" si="16"/>
        <v>4.21217902515952E-05</v>
      </c>
      <c r="H251" s="125">
        <v>515.358</v>
      </c>
      <c r="I251" s="161">
        <v>303.872</v>
      </c>
      <c r="J251" s="21">
        <f>H251/I251*100</f>
        <v>169.59706718618364</v>
      </c>
      <c r="K251" s="59">
        <f t="shared" si="17"/>
        <v>0.0007566422218616993</v>
      </c>
      <c r="L251" s="58">
        <f t="shared" si="19"/>
        <v>0.47500960497363</v>
      </c>
    </row>
    <row r="252" spans="1:12" ht="14.25" thickBot="1">
      <c r="A252" s="33" t="s">
        <v>252</v>
      </c>
      <c r="B252" s="34" t="s">
        <v>270</v>
      </c>
      <c r="C252" s="82" t="s">
        <v>251</v>
      </c>
      <c r="D252" s="123">
        <f>SUM(D250:D251)</f>
        <v>2.448</v>
      </c>
      <c r="E252" s="3">
        <f>SUM(E250:E251)</f>
        <v>0</v>
      </c>
      <c r="F252" s="144" t="s">
        <v>292</v>
      </c>
      <c r="G252" s="36">
        <f t="shared" si="16"/>
        <v>4.21217902515952E-05</v>
      </c>
      <c r="H252" s="163">
        <f>SUM(H250:H251)</f>
        <v>515.358</v>
      </c>
      <c r="I252" s="163">
        <f>SUM(I250:I251)</f>
        <v>303.872</v>
      </c>
      <c r="J252" s="37">
        <f>H252/I252*100</f>
        <v>169.59706718618364</v>
      </c>
      <c r="K252" s="38">
        <f t="shared" si="17"/>
        <v>0.0007566422218616993</v>
      </c>
      <c r="L252" s="36">
        <f t="shared" si="19"/>
        <v>0.47500960497363</v>
      </c>
    </row>
  </sheetData>
  <sheetProtection/>
  <mergeCells count="7">
    <mergeCell ref="L6:L7"/>
    <mergeCell ref="A8:C8"/>
    <mergeCell ref="A6:A7"/>
    <mergeCell ref="B6:B7"/>
    <mergeCell ref="C6:C7"/>
    <mergeCell ref="D6:G6"/>
    <mergeCell ref="H6:K6"/>
  </mergeCells>
  <printOptions/>
  <pageMargins left="0.7874015748031497" right="0.5905511811023623" top="0.7874015748031497" bottom="0.7874015748031497" header="0.5118110236220472" footer="0.5118110236220472"/>
  <pageSetup fitToHeight="5" fitToWidth="1" horizontalDpi="600" verticalDpi="600" orientation="portrait" paperSize="9" scale="7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okumura shoji</cp:lastModifiedBy>
  <cp:lastPrinted>2012-08-17T05:56:12Z</cp:lastPrinted>
  <dcterms:created xsi:type="dcterms:W3CDTF">2006-10-04T10:03:21Z</dcterms:created>
  <dcterms:modified xsi:type="dcterms:W3CDTF">2012-10-01T06:19:25Z</dcterms:modified>
  <cp:category/>
  <cp:version/>
  <cp:contentType/>
  <cp:contentStatus/>
</cp:coreProperties>
</file>