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tabRatio="780" activeTab="0"/>
  </bookViews>
  <sheets>
    <sheet name="県内輸出_29" sheetId="1" r:id="rId1"/>
    <sheet name="県内輸入_29" sheetId="2" r:id="rId2"/>
    <sheet name="名古屋港（輸出・輸入）_29" sheetId="3" r:id="rId3"/>
    <sheet name="衣浦港（輸出・輸入）_29" sheetId="4" r:id="rId4"/>
    <sheet name="三河港（輸出・輸入）_29" sheetId="5" r:id="rId5"/>
    <sheet name="中部国際空港（輸出・輸入）_29" sheetId="6" r:id="rId6"/>
  </sheets>
  <definedNames>
    <definedName name="_xlnm.Print_Area" localSheetId="4">'三河港（輸出・輸入）_29'!$A$1:$P$173</definedName>
    <definedName name="_xlnm.Print_Titles" localSheetId="3">'衣浦港（輸出・輸入）_29'!$3:$7</definedName>
    <definedName name="_xlnm.Print_Titles" localSheetId="0">'県内輸出_29'!$3:$7</definedName>
    <definedName name="_xlnm.Print_Titles" localSheetId="1">'県内輸入_29'!$3:$7</definedName>
    <definedName name="_xlnm.Print_Titles" localSheetId="4">'三河港（輸出・輸入）_29'!$3:$7</definedName>
    <definedName name="_xlnm.Print_Titles" localSheetId="5">'中部国際空港（輸出・輸入）_29'!$3:$7</definedName>
    <definedName name="_xlnm.Print_Titles" localSheetId="2">'名古屋港（輸出・輸入）_29'!$3:$7</definedName>
  </definedNames>
  <calcPr fullCalcOnLoad="1"/>
</workbook>
</file>

<file path=xl/sharedStrings.xml><?xml version="1.0" encoding="utf-8"?>
<sst xmlns="http://schemas.openxmlformats.org/spreadsheetml/2006/main" count="7662" uniqueCount="1350">
  <si>
    <t>（１）県内港全体</t>
  </si>
  <si>
    <t>品名コード</t>
  </si>
  <si>
    <t>階層</t>
  </si>
  <si>
    <t>数量</t>
  </si>
  <si>
    <t>価額　(千円)</t>
  </si>
  <si>
    <t>単位</t>
  </si>
  <si>
    <t>前年比</t>
  </si>
  <si>
    <t>構成比</t>
  </si>
  <si>
    <t>000000000</t>
  </si>
  <si>
    <t>食料品及び動物</t>
  </si>
  <si>
    <t>001000000</t>
  </si>
  <si>
    <t>　生きた動物</t>
  </si>
  <si>
    <t>NO</t>
  </si>
  <si>
    <t>003000000</t>
  </si>
  <si>
    <t>　肉類及び同調製品</t>
  </si>
  <si>
    <t>MT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</si>
  <si>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</si>
  <si>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</si>
  <si>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</si>
  <si>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</si>
  <si>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</si>
  <si>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</si>
  <si>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</si>
  <si>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魚介類（生鮮）</t>
  </si>
  <si>
    <t>007010100</t>
  </si>
  <si>
    <t>　　　（鮮魚及び冷凍魚）</t>
  </si>
  <si>
    <t>007010110</t>
  </si>
  <si>
    <t>　　　　《かつお》</t>
  </si>
  <si>
    <t>007010120</t>
  </si>
  <si>
    <t>　　　　《まぐろ》</t>
  </si>
  <si>
    <t>007010150</t>
  </si>
  <si>
    <t>　　　　《さけ》</t>
  </si>
  <si>
    <t>KG</t>
  </si>
  <si>
    <t>007010300</t>
  </si>
  <si>
    <t>　　　（甲殼類及び軟体動物）</t>
  </si>
  <si>
    <t>007050000</t>
  </si>
  <si>
    <t>　　魚介類の調製品</t>
  </si>
  <si>
    <t>007050100</t>
  </si>
  <si>
    <t>　　　（魚介類のかん詰）</t>
  </si>
  <si>
    <t>007050110</t>
  </si>
  <si>
    <t>　　　　《まぐろ及びかつお》</t>
  </si>
  <si>
    <t>007050120</t>
  </si>
  <si>
    <t>　　　　《さば》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</si>
  <si>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</si>
  <si>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</si>
  <si>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</si>
  <si>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</si>
  <si>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</si>
  <si>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</si>
  <si>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</si>
  <si>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</si>
  <si>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</si>
  <si>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</si>
  <si>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011010100</t>
  </si>
  <si>
    <t>　　　（うんしゅうみかん（生鮮））</t>
  </si>
  <si>
    <t>011010300</t>
  </si>
  <si>
    <t>　　　（りんご（生鮮））</t>
  </si>
  <si>
    <t>011010500</t>
  </si>
  <si>
    <t>　　　（果実かん詰）</t>
  </si>
  <si>
    <t>011030000</t>
  </si>
  <si>
    <t>　　野菜</t>
  </si>
  <si>
    <t>011030100</t>
  </si>
  <si>
    <t>　　　（乾しいたけ）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</si>
  <si>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</si>
  <si>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</si>
  <si>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</si>
  <si>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</si>
  <si>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</si>
  <si>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</si>
  <si>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</si>
  <si>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</si>
  <si>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</si>
  <si>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</si>
  <si>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</si>
  <si>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</si>
  <si>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</si>
  <si>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</si>
  <si>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</si>
  <si>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</si>
  <si>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KL</t>
  </si>
  <si>
    <t>103000000</t>
  </si>
  <si>
    <t>　たばこ</t>
  </si>
  <si>
    <t>103010000</t>
  </si>
  <si>
    <t>　　葉たばこ</t>
  </si>
  <si>
    <t>200000000</t>
  </si>
  <si>
    <t>食料に適さない原材料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</si>
  <si>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</si>
  <si>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</si>
  <si>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</si>
  <si>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</si>
  <si>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</si>
  <si>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</si>
  <si>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</si>
  <si>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</si>
  <si>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</si>
  <si>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</si>
  <si>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</si>
  <si>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</si>
  <si>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</si>
  <si>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</si>
  <si>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</si>
  <si>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</si>
  <si>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</si>
  <si>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</si>
  <si>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</si>
  <si>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</si>
  <si>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</si>
  <si>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</si>
  <si>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</si>
  <si>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</si>
  <si>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</si>
  <si>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</si>
  <si>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</si>
  <si>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</si>
  <si>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</si>
  <si>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</si>
  <si>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</si>
  <si>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</si>
  <si>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</si>
  <si>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</si>
  <si>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</si>
  <si>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</si>
  <si>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</si>
  <si>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</si>
  <si>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</si>
  <si>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</si>
  <si>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</si>
  <si>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</si>
  <si>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</si>
  <si>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</si>
  <si>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</si>
  <si>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</si>
  <si>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</si>
  <si>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</si>
  <si>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</si>
  <si>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</si>
  <si>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</si>
  <si>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</si>
  <si>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</si>
  <si>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</si>
  <si>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305000000</t>
  </si>
  <si>
    <t>　天然ガス及び製造ガス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</si>
  <si>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</si>
  <si>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</si>
  <si>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</si>
  <si>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</si>
  <si>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</si>
  <si>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</si>
  <si>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</si>
  <si>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</si>
  <si>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</si>
  <si>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</si>
  <si>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</si>
  <si>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</si>
  <si>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</si>
  <si>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</si>
  <si>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</si>
  <si>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</si>
  <si>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</si>
  <si>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</si>
  <si>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</si>
  <si>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</si>
  <si>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</si>
  <si>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</si>
  <si>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</si>
  <si>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</si>
  <si>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</si>
  <si>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</si>
  <si>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</si>
  <si>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</si>
  <si>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</si>
  <si>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</si>
  <si>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</si>
  <si>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</si>
  <si>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</si>
  <si>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</si>
  <si>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</si>
  <si>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</si>
  <si>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</si>
  <si>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</si>
  <si>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</si>
  <si>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</si>
  <si>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</si>
  <si>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ビタミン製剤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</si>
  <si>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</si>
  <si>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</si>
  <si>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</si>
  <si>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</si>
  <si>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</si>
  <si>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</si>
  <si>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</si>
  <si>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</si>
  <si>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</si>
  <si>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</si>
  <si>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</si>
  <si>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</si>
  <si>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</si>
  <si>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</si>
  <si>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</si>
  <si>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</si>
  <si>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</si>
  <si>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</si>
  <si>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</si>
  <si>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</si>
  <si>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</si>
  <si>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</si>
  <si>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</si>
  <si>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</si>
  <si>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</si>
  <si>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</si>
  <si>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</si>
  <si>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</si>
  <si>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</si>
  <si>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</si>
  <si>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</si>
  <si>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</si>
  <si>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</si>
  <si>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</si>
  <si>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</si>
  <si>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</si>
  <si>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</si>
  <si>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</si>
  <si>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</si>
  <si>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</si>
  <si>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</si>
  <si>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</si>
  <si>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</si>
  <si>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</si>
  <si>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</si>
  <si>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</si>
  <si>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</si>
  <si>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</si>
  <si>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</si>
  <si>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</si>
  <si>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</si>
  <si>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</si>
  <si>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</si>
  <si>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</si>
  <si>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</si>
  <si>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</si>
  <si>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</si>
  <si>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</si>
  <si>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SM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</si>
  <si>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</si>
  <si>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</si>
  <si>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</si>
  <si>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</si>
  <si>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</si>
  <si>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</si>
  <si>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</si>
  <si>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</si>
  <si>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</si>
  <si>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</si>
  <si>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</si>
  <si>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</si>
  <si>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</si>
  <si>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</si>
  <si>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</si>
  <si>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</si>
  <si>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</si>
  <si>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</si>
  <si>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</si>
  <si>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</si>
  <si>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</si>
  <si>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</si>
  <si>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</si>
  <si>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</si>
  <si>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</si>
  <si>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</si>
  <si>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</si>
  <si>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</si>
  <si>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</si>
  <si>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</si>
  <si>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</si>
  <si>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</si>
  <si>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</si>
  <si>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</si>
  <si>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</si>
  <si>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</si>
  <si>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</si>
  <si>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</si>
  <si>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</si>
  <si>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</si>
  <si>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</si>
  <si>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</si>
  <si>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</si>
  <si>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</si>
  <si>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</si>
  <si>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</si>
  <si>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</si>
  <si>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</si>
  <si>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</si>
  <si>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</si>
  <si>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</si>
  <si>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</si>
  <si>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</si>
  <si>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</si>
  <si>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</si>
  <si>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</si>
  <si>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</si>
  <si>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</si>
  <si>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</si>
  <si>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</si>
  <si>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</si>
  <si>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</si>
  <si>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</si>
  <si>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</si>
  <si>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</si>
  <si>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</si>
  <si>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</si>
  <si>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</si>
  <si>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</si>
  <si>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</si>
  <si>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</si>
  <si>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</si>
  <si>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</si>
  <si>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</si>
  <si>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</si>
  <si>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</si>
  <si>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</si>
  <si>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</si>
  <si>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</si>
  <si>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</si>
  <si>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</si>
  <si>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</si>
  <si>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</si>
  <si>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</si>
  <si>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</si>
  <si>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</si>
  <si>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</si>
  <si>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</si>
  <si>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</si>
  <si>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</si>
  <si>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</si>
  <si>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</si>
  <si>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</si>
  <si>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</si>
  <si>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</si>
  <si>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</si>
  <si>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</si>
  <si>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</si>
  <si>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</si>
  <si>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</si>
  <si>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</si>
  <si>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GR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</si>
  <si>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</si>
  <si>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</si>
  <si>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</si>
  <si>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</si>
  <si>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</si>
  <si>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</si>
  <si>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</si>
  <si>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</si>
  <si>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</si>
  <si>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</si>
  <si>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</si>
  <si>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</si>
  <si>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</si>
  <si>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</si>
  <si>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</si>
  <si>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</si>
  <si>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</si>
  <si>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</si>
  <si>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</si>
  <si>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</si>
  <si>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</si>
  <si>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</si>
  <si>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</si>
  <si>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</si>
  <si>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</si>
  <si>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</si>
  <si>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</si>
  <si>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</si>
  <si>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</si>
  <si>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</si>
  <si>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</si>
  <si>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</si>
  <si>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</si>
  <si>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</si>
  <si>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</si>
  <si>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</si>
  <si>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</si>
  <si>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</si>
  <si>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</si>
  <si>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</si>
  <si>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</si>
  <si>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</si>
  <si>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</si>
  <si>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</si>
  <si>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</si>
  <si>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</si>
  <si>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</si>
  <si>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</si>
  <si>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</si>
  <si>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</si>
  <si>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</si>
  <si>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</si>
  <si>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</si>
  <si>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</si>
  <si>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</si>
  <si>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</si>
  <si>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</si>
  <si>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</si>
  <si>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</si>
  <si>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</si>
  <si>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</si>
  <si>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</si>
  <si>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</si>
  <si>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</si>
  <si>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</si>
  <si>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</si>
  <si>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</si>
  <si>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</si>
  <si>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</si>
  <si>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</si>
  <si>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</si>
  <si>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</si>
  <si>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</si>
  <si>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</si>
  <si>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</si>
  <si>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</si>
  <si>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</si>
  <si>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</si>
  <si>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</si>
  <si>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</si>
  <si>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</si>
  <si>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</si>
  <si>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</si>
  <si>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</si>
  <si>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</si>
  <si>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</si>
  <si>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</si>
  <si>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</si>
  <si>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</si>
  <si>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</si>
  <si>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</si>
  <si>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</si>
  <si>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615090110</t>
  </si>
  <si>
    <t>　　　　《鉄鋼製線くぎ》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</si>
  <si>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</si>
  <si>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</si>
  <si>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</si>
  <si>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</si>
  <si>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</si>
  <si>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</si>
  <si>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</si>
  <si>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</si>
  <si>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</si>
  <si>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</si>
  <si>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</si>
  <si>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</si>
  <si>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</si>
  <si>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</si>
  <si>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</si>
  <si>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</si>
  <si>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</si>
  <si>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</si>
  <si>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</si>
  <si>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</si>
  <si>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</si>
  <si>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</si>
  <si>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</si>
  <si>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</si>
  <si>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</si>
  <si>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</si>
  <si>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</si>
  <si>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</si>
  <si>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</si>
  <si>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</si>
  <si>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</si>
  <si>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</si>
  <si>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</si>
  <si>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</si>
  <si>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</si>
  <si>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</si>
  <si>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</si>
  <si>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</si>
  <si>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</si>
  <si>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</si>
  <si>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</si>
  <si>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</si>
  <si>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</si>
  <si>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</si>
  <si>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701050300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</si>
  <si>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</si>
  <si>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</si>
  <si>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</si>
  <si>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</si>
  <si>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</si>
  <si>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</si>
  <si>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</si>
  <si>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</si>
  <si>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</si>
  <si>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</si>
  <si>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</si>
  <si>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</si>
  <si>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</si>
  <si>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</si>
  <si>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</si>
  <si>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</si>
  <si>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</si>
  <si>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</si>
  <si>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</si>
  <si>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</si>
  <si>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701090100</t>
  </si>
  <si>
    <t>　　　（紡糸機）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</si>
  <si>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</si>
  <si>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</si>
  <si>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</si>
  <si>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</si>
  <si>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</si>
  <si>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</si>
  <si>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701091100</t>
  </si>
  <si>
    <t>　　　（ねん糸機及びかせ機）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</si>
  <si>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</si>
  <si>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</si>
  <si>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</si>
  <si>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</si>
  <si>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</si>
  <si>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</si>
  <si>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</si>
  <si>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</si>
  <si>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</si>
  <si>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</si>
  <si>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</si>
  <si>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</si>
  <si>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</si>
  <si>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</si>
  <si>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</si>
  <si>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</si>
  <si>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</si>
  <si>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</si>
  <si>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</si>
  <si>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</si>
  <si>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</si>
  <si>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</si>
  <si>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</si>
  <si>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</si>
  <si>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</si>
  <si>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</si>
  <si>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</si>
  <si>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</si>
  <si>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</si>
  <si>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</si>
  <si>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</si>
  <si>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</si>
  <si>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</si>
  <si>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</si>
  <si>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</si>
  <si>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</si>
  <si>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</si>
  <si>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</si>
  <si>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</si>
  <si>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</si>
  <si>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</si>
  <si>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</si>
  <si>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</si>
  <si>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</si>
  <si>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</si>
  <si>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</si>
  <si>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</si>
  <si>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</si>
  <si>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</si>
  <si>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</si>
  <si>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</si>
  <si>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</si>
  <si>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</si>
  <si>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</si>
  <si>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</si>
  <si>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</si>
  <si>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</si>
  <si>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</si>
  <si>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</si>
  <si>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</si>
  <si>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</si>
  <si>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</si>
  <si>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</si>
  <si>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</si>
  <si>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</si>
  <si>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</si>
  <si>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</si>
  <si>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</si>
  <si>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</si>
  <si>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</si>
  <si>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</si>
  <si>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</si>
  <si>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</si>
  <si>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</si>
  <si>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</si>
  <si>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</si>
  <si>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</si>
  <si>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</si>
  <si>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</si>
  <si>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</si>
  <si>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</si>
  <si>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</si>
  <si>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</si>
  <si>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</si>
  <si>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</si>
  <si>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</si>
  <si>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</si>
  <si>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</si>
  <si>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</si>
  <si>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</si>
  <si>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</si>
  <si>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</si>
  <si>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</si>
  <si>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</si>
  <si>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</si>
  <si>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</si>
  <si>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</si>
  <si>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</si>
  <si>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</si>
  <si>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</si>
  <si>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</si>
  <si>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</si>
  <si>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703170700</t>
  </si>
  <si>
    <t>　　　（電子レンジ）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</si>
  <si>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</si>
  <si>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</si>
  <si>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</si>
  <si>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</si>
  <si>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</si>
  <si>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</si>
  <si>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</si>
  <si>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</si>
  <si>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</si>
  <si>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</si>
  <si>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</si>
  <si>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</si>
  <si>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</si>
  <si>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</si>
  <si>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</si>
  <si>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</si>
  <si>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</si>
  <si>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</si>
  <si>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</si>
  <si>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</si>
  <si>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TH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</si>
  <si>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</si>
  <si>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</si>
  <si>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</si>
  <si>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</si>
  <si>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</si>
  <si>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</si>
  <si>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</si>
  <si>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</si>
  <si>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</si>
  <si>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</si>
  <si>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</si>
  <si>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</si>
  <si>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</si>
  <si>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</si>
  <si>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</si>
  <si>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</si>
  <si>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</si>
  <si>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</si>
  <si>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</si>
  <si>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</si>
  <si>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</si>
  <si>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</si>
  <si>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</si>
  <si>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</si>
  <si>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</si>
  <si>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</si>
  <si>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</si>
  <si>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</si>
  <si>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</si>
  <si>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</si>
  <si>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</si>
  <si>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</si>
  <si>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</si>
  <si>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</si>
  <si>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</si>
  <si>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</si>
  <si>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</si>
  <si>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</si>
  <si>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705130000</t>
  </si>
  <si>
    <t>　　船舶類</t>
  </si>
  <si>
    <t>705130100</t>
  </si>
  <si>
    <t>　　　（船舶）</t>
  </si>
  <si>
    <t>705130150</t>
  </si>
  <si>
    <t>　　　　《タンカー》</t>
  </si>
  <si>
    <t>705130160</t>
  </si>
  <si>
    <t>　　　　《貨物船》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</si>
  <si>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</si>
  <si>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</si>
  <si>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</si>
  <si>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</si>
  <si>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</si>
  <si>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</si>
  <si>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</si>
  <si>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</si>
  <si>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</si>
  <si>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</si>
  <si>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</si>
  <si>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</si>
  <si>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</si>
  <si>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</si>
  <si>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DZ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</si>
  <si>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</si>
  <si>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</si>
  <si>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</si>
  <si>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</si>
  <si>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</si>
  <si>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</si>
  <si>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</si>
  <si>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</si>
  <si>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</si>
  <si>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</si>
  <si>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</si>
  <si>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</si>
  <si>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</si>
  <si>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</si>
  <si>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</si>
  <si>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</si>
  <si>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</si>
  <si>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</si>
  <si>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</si>
  <si>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</si>
  <si>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</si>
  <si>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</si>
  <si>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</si>
  <si>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</si>
  <si>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</si>
  <si>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</si>
  <si>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</si>
  <si>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</si>
  <si>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</si>
  <si>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</si>
  <si>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</si>
  <si>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</si>
  <si>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</si>
  <si>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</si>
  <si>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811010700</t>
  </si>
  <si>
    <t>　　　（隻眼鏡及び双眼鏡）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</si>
  <si>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</si>
  <si>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</si>
  <si>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</si>
  <si>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</si>
  <si>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</si>
  <si>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</si>
  <si>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</si>
  <si>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</si>
  <si>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</si>
  <si>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</si>
  <si>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</si>
  <si>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</si>
  <si>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</si>
  <si>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</si>
  <si>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</si>
  <si>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</si>
  <si>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</si>
  <si>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</si>
  <si>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</si>
  <si>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</si>
  <si>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</si>
  <si>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</si>
  <si>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</si>
  <si>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</si>
  <si>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</si>
  <si>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</si>
  <si>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</si>
  <si>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</si>
  <si>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</si>
  <si>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</si>
  <si>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</si>
  <si>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</si>
  <si>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</si>
  <si>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</si>
  <si>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</si>
  <si>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</si>
  <si>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</si>
  <si>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</si>
  <si>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</si>
  <si>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</si>
  <si>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</si>
  <si>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</si>
  <si>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</si>
  <si>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</si>
  <si>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</si>
  <si>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</si>
  <si>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</si>
  <si>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</si>
  <si>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</si>
  <si>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</si>
  <si>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</si>
  <si>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</si>
  <si>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</si>
  <si>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</si>
  <si>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</si>
  <si>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</si>
  <si>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</si>
  <si>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</si>
  <si>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</si>
  <si>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</si>
  <si>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</si>
  <si>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</si>
  <si>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</si>
  <si>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</si>
  <si>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</si>
  <si>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</si>
  <si>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</si>
  <si>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</si>
  <si>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</si>
  <si>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</si>
  <si>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</si>
  <si>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</si>
  <si>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</si>
  <si>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</si>
  <si>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</si>
  <si>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</si>
  <si>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</si>
  <si>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</si>
  <si>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</si>
  <si>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</si>
  <si>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（１）県内港全体</t>
  </si>
  <si>
    <t>&lt;２&gt;輸入</t>
  </si>
  <si>
    <t>品目コード</t>
  </si>
  <si>
    <t>階層</t>
  </si>
  <si>
    <t>品目名</t>
  </si>
  <si>
    <t>価額　（千円）</t>
  </si>
  <si>
    <t>003010000</t>
  </si>
  <si>
    <t>　　牛肉（生鮮・冷凍）</t>
  </si>
  <si>
    <t>003030000</t>
  </si>
  <si>
    <t>　　羊・やぎ肉（生鮮・冷凍）</t>
  </si>
  <si>
    <t>003050000</t>
  </si>
  <si>
    <t>　　豚・いのししの肉（生鮮・冷凍）</t>
  </si>
  <si>
    <t>003050100</t>
  </si>
  <si>
    <t>　　　（豚肉）</t>
  </si>
  <si>
    <t>003070000</t>
  </si>
  <si>
    <t>　　鶏肉（生鮮・冷凍）</t>
  </si>
  <si>
    <t>005010100</t>
  </si>
  <si>
    <t>　　　（粉乳）</t>
  </si>
  <si>
    <t>005030000</t>
  </si>
  <si>
    <t>　　バター</t>
  </si>
  <si>
    <t>005050000</t>
  </si>
  <si>
    <t>　　チーズ及びカード</t>
  </si>
  <si>
    <t>　　魚介類（生鮮・冷凍）</t>
  </si>
  <si>
    <t>　　　（まぐろ（生鮮・冷凍））</t>
  </si>
  <si>
    <t>　　　（さけ及びます（生鮮・冷凍））</t>
  </si>
  <si>
    <t>007010500</t>
  </si>
  <si>
    <t>　　　（さわら（生鮮・冷凍））</t>
  </si>
  <si>
    <t>007010700</t>
  </si>
  <si>
    <t>　　　（にしんの卵）</t>
  </si>
  <si>
    <t>007010710</t>
  </si>
  <si>
    <t>　　　　《かずのこ》</t>
  </si>
  <si>
    <t>007010900</t>
  </si>
  <si>
    <t>　　　（うなぎの稚魚）</t>
  </si>
  <si>
    <t>007011100</t>
  </si>
  <si>
    <t>　　　（うなぎ）</t>
  </si>
  <si>
    <t>007011300</t>
  </si>
  <si>
    <t>　　　（甲殻類及び軟体動物）</t>
  </si>
  <si>
    <t>007011310</t>
  </si>
  <si>
    <t>　　　　《えび（生鮮・冷凍）》</t>
  </si>
  <si>
    <t>007011320</t>
  </si>
  <si>
    <t>　　　　《えび（調製品）》</t>
  </si>
  <si>
    <t>007011330</t>
  </si>
  <si>
    <t>　　　　《かに》</t>
  </si>
  <si>
    <t>007011340</t>
  </si>
  <si>
    <t>　　　　《いか》</t>
  </si>
  <si>
    <t>007011350</t>
  </si>
  <si>
    <t>　　　　《たこ》</t>
  </si>
  <si>
    <t>007011500</t>
  </si>
  <si>
    <t>　　　（にしん（生鮮・冷凍））</t>
  </si>
  <si>
    <t>007030000</t>
  </si>
  <si>
    <t>　　小麦及びメスリン</t>
  </si>
  <si>
    <t>009050000</t>
  </si>
  <si>
    <t>　　大麦及びはだか麦</t>
  </si>
  <si>
    <t>009070000</t>
  </si>
  <si>
    <t>　　とうもろこし</t>
  </si>
  <si>
    <t>009070100</t>
  </si>
  <si>
    <t>　　　（とうもろこし（飼料用））</t>
  </si>
  <si>
    <t>009090000</t>
  </si>
  <si>
    <t>　　あわ・きび及びひえ</t>
  </si>
  <si>
    <t>009110000</t>
  </si>
  <si>
    <t>　　こうりゃん（飼料用）</t>
  </si>
  <si>
    <t>009150000</t>
  </si>
  <si>
    <t>　　麦芽</t>
  </si>
  <si>
    <t>　　　（かんきつ類（生鮮・乾燥）)</t>
  </si>
  <si>
    <t>011010110</t>
  </si>
  <si>
    <t>　　　　《レモン及びライム》</t>
  </si>
  <si>
    <t>011010120</t>
  </si>
  <si>
    <t>　　　　《オレンジ》</t>
  </si>
  <si>
    <t>011010130</t>
  </si>
  <si>
    <t>　　　　《グレープフルーツ》</t>
  </si>
  <si>
    <t>　　　（バナナ（生鮮））</t>
  </si>
  <si>
    <t>　　　（くり）</t>
  </si>
  <si>
    <t>011010700</t>
  </si>
  <si>
    <t>　　　（干ぶどう）</t>
  </si>
  <si>
    <t>011010900</t>
  </si>
  <si>
    <t>　　　（パイナップル缶詰）</t>
  </si>
  <si>
    <t>　　　（生鮮・冷蔵野菜）</t>
  </si>
  <si>
    <t>011030300</t>
  </si>
  <si>
    <t>　　　（冷凍野菜）</t>
  </si>
  <si>
    <t>011030500</t>
  </si>
  <si>
    <t>　　　（豆類（乾燥））</t>
  </si>
  <si>
    <t>013010000</t>
  </si>
  <si>
    <t>　　砂糖</t>
  </si>
  <si>
    <t>013010100</t>
  </si>
  <si>
    <t>　　　（黒糖）</t>
  </si>
  <si>
    <t>013030000</t>
  </si>
  <si>
    <t>　　糖みつ</t>
  </si>
  <si>
    <t>013050000</t>
  </si>
  <si>
    <t>　　乳糖</t>
  </si>
  <si>
    <t>　　コーヒー</t>
  </si>
  <si>
    <t>015010100</t>
  </si>
  <si>
    <t>　　　（コーヒー生豆）</t>
  </si>
  <si>
    <t>015010300</t>
  </si>
  <si>
    <t>　　　（インスタントコーヒー）</t>
  </si>
  <si>
    <t>015030000</t>
  </si>
  <si>
    <t>　　ココア</t>
  </si>
  <si>
    <t>015030100</t>
  </si>
  <si>
    <t>　　　（カカオ豆）</t>
  </si>
  <si>
    <t>015030300</t>
  </si>
  <si>
    <t>　　　（カカオ脂）</t>
  </si>
  <si>
    <t>015050000</t>
  </si>
  <si>
    <t>　　お茶</t>
  </si>
  <si>
    <t>015050100</t>
  </si>
  <si>
    <t>　　　（紅茶）</t>
  </si>
  <si>
    <t>015050300</t>
  </si>
  <si>
    <t>　　　（緑茶）</t>
  </si>
  <si>
    <t>015050500</t>
  </si>
  <si>
    <t>　　　（その他のお茶）</t>
  </si>
  <si>
    <t>皆減</t>
  </si>
  <si>
    <t>皆増</t>
  </si>
  <si>
    <t>017010000</t>
  </si>
  <si>
    <t>　　ふすま</t>
  </si>
  <si>
    <t>　　植物性油かす</t>
  </si>
  <si>
    <t>017050000</t>
  </si>
  <si>
    <t>　　魚の粉及びミール</t>
  </si>
  <si>
    <t>101010000</t>
  </si>
  <si>
    <t>　　アルコール飲料</t>
  </si>
  <si>
    <t>L</t>
  </si>
  <si>
    <t>101010100</t>
  </si>
  <si>
    <t>　　　（蒸りゅう酒）</t>
  </si>
  <si>
    <t>101010110</t>
  </si>
  <si>
    <t>　　　　《ウイスキー》</t>
  </si>
  <si>
    <t>101010120</t>
  </si>
  <si>
    <t>　　　　《ブランデー》</t>
  </si>
  <si>
    <t>101010300</t>
  </si>
  <si>
    <t>　　　（ぶどう酒）</t>
  </si>
  <si>
    <t>101010500</t>
  </si>
  <si>
    <t>　　　（ビール）</t>
  </si>
  <si>
    <t>103030000</t>
  </si>
  <si>
    <t>　　製造たばこ</t>
  </si>
  <si>
    <t>201010000</t>
  </si>
  <si>
    <t>　　原皮</t>
  </si>
  <si>
    <t>201030000</t>
  </si>
  <si>
    <t>　　毛皮</t>
  </si>
  <si>
    <t>203010000</t>
  </si>
  <si>
    <t>　　落花生</t>
  </si>
  <si>
    <t>203070000</t>
  </si>
  <si>
    <t>　　大豆</t>
  </si>
  <si>
    <t>203090000</t>
  </si>
  <si>
    <t>　　その他の採油用種子</t>
  </si>
  <si>
    <t>203090100</t>
  </si>
  <si>
    <t>　　　（亜麻種）</t>
  </si>
  <si>
    <t>203090300</t>
  </si>
  <si>
    <t>　　　（綿実）</t>
  </si>
  <si>
    <t>203090700</t>
  </si>
  <si>
    <t>　　　（菜種）</t>
  </si>
  <si>
    <t>203090900</t>
  </si>
  <si>
    <t>　　　（ごま）</t>
  </si>
  <si>
    <t>203091100</t>
  </si>
  <si>
    <t>　　　（サフラワーの種）</t>
  </si>
  <si>
    <t>　　天然ゴム</t>
  </si>
  <si>
    <t>205030000</t>
  </si>
  <si>
    <t>　　天然ゴムラテックス</t>
  </si>
  <si>
    <t>205050000</t>
  </si>
  <si>
    <t>205050100</t>
  </si>
  <si>
    <t>　　　（合成ゴムラテックス）</t>
  </si>
  <si>
    <t>205050500</t>
  </si>
  <si>
    <t>　　　（その他の合成ゴム）</t>
  </si>
  <si>
    <t>205050510</t>
  </si>
  <si>
    <t>　　　　《クロロプレンラバー》</t>
  </si>
  <si>
    <t>205050520</t>
  </si>
  <si>
    <t>　　　　《ブチルラバー》</t>
  </si>
  <si>
    <t>205050530</t>
  </si>
  <si>
    <t>　　　　《ニトリルブタジエンラバー》</t>
  </si>
  <si>
    <t>　　　（針葉樹の丸太）</t>
  </si>
  <si>
    <t>CM</t>
  </si>
  <si>
    <t>207010110</t>
  </si>
  <si>
    <t>　　　　《シトカスプルース》</t>
  </si>
  <si>
    <t>207010120</t>
  </si>
  <si>
    <t>　　　　《もみ及びとうひ》</t>
  </si>
  <si>
    <t>207010130</t>
  </si>
  <si>
    <t>　　　　《ひのき》</t>
  </si>
  <si>
    <t>207010140</t>
  </si>
  <si>
    <t>　　　　《ヘムロック》</t>
  </si>
  <si>
    <t>207010150</t>
  </si>
  <si>
    <t>　　　　《ドグラスファー》</t>
  </si>
  <si>
    <t>207010300</t>
  </si>
  <si>
    <t>　　　（その他の丸太）</t>
  </si>
  <si>
    <t>207010500</t>
  </si>
  <si>
    <t>207010510</t>
  </si>
  <si>
    <t>207010520</t>
  </si>
  <si>
    <t>207010530</t>
  </si>
  <si>
    <t>207010540</t>
  </si>
  <si>
    <t>207010700</t>
  </si>
  <si>
    <t>　　　（ラワン）</t>
  </si>
  <si>
    <t>209010000</t>
  </si>
  <si>
    <t>　　パルプ</t>
  </si>
  <si>
    <t>209010100</t>
  </si>
  <si>
    <t>　　　（溶解用パルプ）</t>
  </si>
  <si>
    <t>209010300</t>
  </si>
  <si>
    <t>　　　（製紙用パルプ）</t>
  </si>
  <si>
    <t>211010000</t>
  </si>
  <si>
    <t>　　絹</t>
  </si>
  <si>
    <t>211030000</t>
  </si>
  <si>
    <t>　　羊毛</t>
  </si>
  <si>
    <t>211030300</t>
  </si>
  <si>
    <t>　　　（洗上羊毛）</t>
  </si>
  <si>
    <t>　　繊獣毛</t>
  </si>
  <si>
    <t>211070000</t>
  </si>
  <si>
    <t>　　獣毛（カード、コームしたもの）</t>
  </si>
  <si>
    <t>211090000</t>
  </si>
  <si>
    <t>　　綿花</t>
  </si>
  <si>
    <t>211090100</t>
  </si>
  <si>
    <t>　　　（実綿）</t>
  </si>
  <si>
    <t>211090300</t>
  </si>
  <si>
    <t>　　　（コットンリンター）</t>
  </si>
  <si>
    <t>211090500</t>
  </si>
  <si>
    <t>　　　（くず綿）</t>
  </si>
  <si>
    <t>211110000</t>
  </si>
  <si>
    <t>　　麻類（含くず）</t>
  </si>
  <si>
    <t>211110300</t>
  </si>
  <si>
    <t>　　　（亜麻）</t>
  </si>
  <si>
    <t>213030000</t>
  </si>
  <si>
    <t>　　粗鉱物（除りん鉱石）</t>
  </si>
  <si>
    <t>213030100</t>
  </si>
  <si>
    <t>　　　（石及び砂）</t>
  </si>
  <si>
    <t>213030110</t>
  </si>
  <si>
    <t>　　　　《大理石》</t>
  </si>
  <si>
    <t>213030130</t>
  </si>
  <si>
    <t>　　　　《けい砂》</t>
  </si>
  <si>
    <t>213030300</t>
  </si>
  <si>
    <t>　　　（工業用ダイヤモンド）</t>
  </si>
  <si>
    <t>213030500</t>
  </si>
  <si>
    <t>　　　（天然黒鉛及びカオリン等）</t>
  </si>
  <si>
    <t>213030700</t>
  </si>
  <si>
    <t>　　　（塩）</t>
  </si>
  <si>
    <t>213031100</t>
  </si>
  <si>
    <t>　　　（雲母）</t>
  </si>
  <si>
    <t>213031300</t>
  </si>
  <si>
    <t>　　　（ほたる石）</t>
  </si>
  <si>
    <t>　　鉄鉱石</t>
  </si>
  <si>
    <t>215030000</t>
  </si>
  <si>
    <t>　　鉄鋼くず</t>
  </si>
  <si>
    <t>215050000</t>
  </si>
  <si>
    <t>　　非鉄金属鉱</t>
  </si>
  <si>
    <t>215051100</t>
  </si>
  <si>
    <t>　　　（マンガン鉱）</t>
  </si>
  <si>
    <t>215051300</t>
  </si>
  <si>
    <t>　　　（クロム鉱）</t>
  </si>
  <si>
    <t>215051700</t>
  </si>
  <si>
    <t>　　　（モリブデン鉱）</t>
  </si>
  <si>
    <t>215051900</t>
  </si>
  <si>
    <t>　　　（チタン鉱）</t>
  </si>
  <si>
    <t>215052300</t>
  </si>
  <si>
    <t>　　　（アルミニウム鉱）</t>
  </si>
  <si>
    <t>215070000</t>
  </si>
  <si>
    <t>　　非鉄卑金属くず</t>
  </si>
  <si>
    <t>215070100</t>
  </si>
  <si>
    <t>　　　（灰・鉱さい及びその他のかす）</t>
  </si>
  <si>
    <t>215070300</t>
  </si>
  <si>
    <t>　　　（銅くず）</t>
  </si>
  <si>
    <t>215070500</t>
  </si>
  <si>
    <t>　　　（黄銅・青銅くず）</t>
  </si>
  <si>
    <t>215070700</t>
  </si>
  <si>
    <t>　　　（アルミニウム等のくず）</t>
  </si>
  <si>
    <t>　　動物性原材料</t>
  </si>
  <si>
    <t>217010300</t>
  </si>
  <si>
    <t>　　　（動物（除魚類）の腸）</t>
  </si>
  <si>
    <t>217030000</t>
  </si>
  <si>
    <t>　　植物性原材料</t>
  </si>
  <si>
    <t>217030100</t>
  </si>
  <si>
    <t>　　　（繁殖用の種・果実及び胞子）</t>
  </si>
  <si>
    <t>217030300</t>
  </si>
  <si>
    <t>　　　（てんぐさ）</t>
  </si>
  <si>
    <t>　石炭・コークス及びれん炭</t>
  </si>
  <si>
    <t>　　石炭</t>
  </si>
  <si>
    <t>301010100</t>
  </si>
  <si>
    <t>　　　（無煙炭）</t>
  </si>
  <si>
    <t>301010300</t>
  </si>
  <si>
    <t>　　　（原料炭）</t>
  </si>
  <si>
    <t>301010310</t>
  </si>
  <si>
    <t>　　　　《強粘結炭》</t>
  </si>
  <si>
    <t>301010320</t>
  </si>
  <si>
    <t>　　　　《その他のコークス用炭》</t>
  </si>
  <si>
    <t>301010500</t>
  </si>
  <si>
    <t>　　　（一般炭）</t>
  </si>
  <si>
    <t>　　原油及び粗油</t>
  </si>
  <si>
    <t>303030000</t>
  </si>
  <si>
    <t>303030100</t>
  </si>
  <si>
    <t>303030300</t>
  </si>
  <si>
    <t>303030500</t>
  </si>
  <si>
    <t>303030700</t>
  </si>
  <si>
    <t>　　　（重油）</t>
  </si>
  <si>
    <t>303030900</t>
  </si>
  <si>
    <t>　　　（潤滑油及びグリース）</t>
  </si>
  <si>
    <t>303031100</t>
  </si>
  <si>
    <t>　　　（石油コークス）</t>
  </si>
  <si>
    <t>305010000</t>
  </si>
  <si>
    <t>　　石油ガス類</t>
  </si>
  <si>
    <t>305010100</t>
  </si>
  <si>
    <t>　　　（液化石油ガス）</t>
  </si>
  <si>
    <t>305010300</t>
  </si>
  <si>
    <t>　　　（液化天然ガス）</t>
  </si>
  <si>
    <t>401010000</t>
  </si>
  <si>
    <t>　　牛脂</t>
  </si>
  <si>
    <t>403030000</t>
  </si>
  <si>
    <t>　　パーム油</t>
  </si>
  <si>
    <t>405010000</t>
  </si>
  <si>
    <t>　　ろう</t>
  </si>
  <si>
    <t>501010100</t>
  </si>
  <si>
    <t>505010100</t>
  </si>
  <si>
    <t>　　　（酸性染料）</t>
  </si>
  <si>
    <t>505010300</t>
  </si>
  <si>
    <t>　　　（分散性染料）</t>
  </si>
  <si>
    <t>505010500</t>
  </si>
  <si>
    <t>　　　（反応性染料）</t>
  </si>
  <si>
    <t>　　植物性のなめしエキス</t>
  </si>
  <si>
    <t>505030100</t>
  </si>
  <si>
    <t>　　　（ワットルエキス）</t>
  </si>
  <si>
    <t>505050000</t>
  </si>
  <si>
    <t>　　ホルモン</t>
  </si>
  <si>
    <t>507070000</t>
  </si>
  <si>
    <t>　　精油及びレジノイド</t>
  </si>
  <si>
    <t>　　人造香料類</t>
  </si>
  <si>
    <t>　　カリ肥料</t>
  </si>
  <si>
    <t>　　　（塩化カリウム）</t>
  </si>
  <si>
    <t>　　　（硫酸カリウム）</t>
  </si>
  <si>
    <t>　　シリコーン</t>
  </si>
  <si>
    <t>515090000</t>
  </si>
  <si>
    <t>　　合成樹脂</t>
  </si>
  <si>
    <t>517010000</t>
  </si>
  <si>
    <t>　　消毒剤・殺虫剤及び殺菌剤類</t>
  </si>
  <si>
    <t>517030000</t>
  </si>
  <si>
    <t>　　でん粉</t>
  </si>
  <si>
    <t>517050000</t>
  </si>
  <si>
    <t>　　カゼイン</t>
  </si>
  <si>
    <t>517090000</t>
  </si>
  <si>
    <t>　　調製石油添加剤</t>
  </si>
  <si>
    <t>517110000</t>
  </si>
  <si>
    <t>　　触媒</t>
  </si>
  <si>
    <t>601010000</t>
  </si>
  <si>
    <t>　　羊革</t>
  </si>
  <si>
    <t>　　合板・ウッドパネル</t>
  </si>
  <si>
    <t>　　　（合板）</t>
  </si>
  <si>
    <t>　　パルプウッド等</t>
  </si>
  <si>
    <t>　　　（ウッドチップ）</t>
  </si>
  <si>
    <t>605050000</t>
  </si>
  <si>
    <t>　　建築用木工品及び木製建具</t>
  </si>
  <si>
    <t>　　織物用繊維糸</t>
  </si>
  <si>
    <t>609010100</t>
  </si>
  <si>
    <t>　　　（絹糸）</t>
  </si>
  <si>
    <t>609010300</t>
  </si>
  <si>
    <t>609010500</t>
  </si>
  <si>
    <t>　　　（合成繊維の糸）</t>
  </si>
  <si>
    <t>　　綿織物</t>
  </si>
  <si>
    <t>609030100</t>
  </si>
  <si>
    <t>　　　（綿織物（絹１０％以上のもの））</t>
  </si>
  <si>
    <t>609050000</t>
  </si>
  <si>
    <t>　　毛織物</t>
  </si>
  <si>
    <t>609050100</t>
  </si>
  <si>
    <t>　　　（毛織物（絹１０％以上のもの））</t>
  </si>
  <si>
    <t>　　絹織物</t>
  </si>
  <si>
    <t>　　合成繊維織物</t>
  </si>
  <si>
    <t>　　チュール及びししゅう布類</t>
  </si>
  <si>
    <t>609130000</t>
  </si>
  <si>
    <t>　　敷物類</t>
  </si>
  <si>
    <t>609150000</t>
  </si>
  <si>
    <t>　　メリヤス編物及びクロセ編物</t>
  </si>
  <si>
    <t>　　ダイヤモンド</t>
  </si>
  <si>
    <t>　　貴石及び半貴石</t>
  </si>
  <si>
    <t>　　合金鉄</t>
  </si>
  <si>
    <t>　　銀及び白金族</t>
  </si>
  <si>
    <t>　　　（白金族の金属）</t>
  </si>
  <si>
    <t>615010110</t>
  </si>
  <si>
    <t>　　　　《白金》</t>
  </si>
  <si>
    <t>615010120</t>
  </si>
  <si>
    <t>　　　　《パラジウム》</t>
  </si>
  <si>
    <t>615010130</t>
  </si>
  <si>
    <t>　　　　《ロジウム》</t>
  </si>
  <si>
    <t>615010300</t>
  </si>
  <si>
    <t>　　　（銀及び銀を張った金属）</t>
  </si>
  <si>
    <t>615010310</t>
  </si>
  <si>
    <t>　　　　《銀》</t>
  </si>
  <si>
    <t>615050000</t>
  </si>
  <si>
    <t>　　ニッケル及び同合金</t>
  </si>
  <si>
    <t>　　鉛及び同合金</t>
  </si>
  <si>
    <t>　　すず及び同合金</t>
  </si>
  <si>
    <t>　　コバルト及び同合金</t>
  </si>
  <si>
    <t>617000000</t>
  </si>
  <si>
    <t>617010000</t>
  </si>
  <si>
    <t>　　鉄鋼製構造物及び同建設機材</t>
  </si>
  <si>
    <t>617030000</t>
  </si>
  <si>
    <t>　　くぎ・ねじ・ナット・ボルト類</t>
  </si>
  <si>
    <t>617050000</t>
  </si>
  <si>
    <t>617070000</t>
  </si>
  <si>
    <t>617090000</t>
  </si>
  <si>
    <t>　　　（蒸気タービン）</t>
  </si>
  <si>
    <t>　　　（航空機用内燃機関）</t>
  </si>
  <si>
    <t>701010700</t>
  </si>
  <si>
    <t>　　　（その他の内燃機関）</t>
  </si>
  <si>
    <t>701010900</t>
  </si>
  <si>
    <t>　　　（ガスタービンの部分品）</t>
  </si>
  <si>
    <t>　　　（電算機類(含周辺機器））</t>
  </si>
  <si>
    <t>　　　　《ボール盤及び中ぐり盤》</t>
  </si>
  <si>
    <t>701070130</t>
  </si>
  <si>
    <t>　　　　《フライス盤》</t>
  </si>
  <si>
    <t>701070140</t>
  </si>
  <si>
    <t>　　　（プレス及び鍛造機）</t>
  </si>
  <si>
    <t>701070700</t>
  </si>
  <si>
    <t>　　　（メリヤス機）</t>
  </si>
  <si>
    <t>701100000</t>
  </si>
  <si>
    <t>　　　（印刷機械）</t>
  </si>
  <si>
    <t>　　食料品加工機械</t>
  </si>
  <si>
    <t>701210000</t>
  </si>
  <si>
    <t>701210100</t>
  </si>
  <si>
    <t>701210300</t>
  </si>
  <si>
    <t>701210500</t>
  </si>
  <si>
    <t>　　　（遠心分離機）</t>
  </si>
  <si>
    <t>　　鉱物・木材等の材料加工機械</t>
  </si>
  <si>
    <t>　　コック・弁類</t>
  </si>
  <si>
    <t>　　　（発電機及び電動機）</t>
  </si>
  <si>
    <t>703040000</t>
  </si>
  <si>
    <t>　　音響・映像機器（含部品）</t>
  </si>
  <si>
    <t>703050500</t>
  </si>
  <si>
    <t>703051100</t>
  </si>
  <si>
    <t>703051500</t>
  </si>
  <si>
    <t>　　　（音響・映像機器の部分品）</t>
  </si>
  <si>
    <t>703090500</t>
  </si>
  <si>
    <t>703090700</t>
  </si>
  <si>
    <t>　　　（トランジスター等）</t>
  </si>
  <si>
    <t>703110300</t>
  </si>
  <si>
    <t>　　電気溶接器</t>
  </si>
  <si>
    <t>705040000</t>
  </si>
  <si>
    <t>705040100</t>
  </si>
  <si>
    <t>705070120</t>
  </si>
  <si>
    <t>　　　　《貨物船・貨客船》</t>
  </si>
  <si>
    <t>　　自転車</t>
  </si>
  <si>
    <t>　　衣類</t>
  </si>
  <si>
    <t>　　　（男子用衣類）</t>
  </si>
  <si>
    <t>　　　（女子用及び乳幼児用衣類）</t>
  </si>
  <si>
    <t>　　　（下着類）</t>
  </si>
  <si>
    <t>　　衣類付属品</t>
  </si>
  <si>
    <t>807050100</t>
  </si>
  <si>
    <t>807050300</t>
  </si>
  <si>
    <t>807050500</t>
  </si>
  <si>
    <t>　　　（セーター類）</t>
  </si>
  <si>
    <t>811010100</t>
  </si>
  <si>
    <t>811010110</t>
  </si>
  <si>
    <t>　　　　《調整機器及び計算用具類》</t>
  </si>
  <si>
    <t>　　　（時計）</t>
  </si>
  <si>
    <t>811030110</t>
  </si>
  <si>
    <t>　　　　《懐中時計・腕時計類》</t>
  </si>
  <si>
    <t>　　　（写真用フイルム類）</t>
  </si>
  <si>
    <t>　　がん具及び遊戯用具</t>
  </si>
  <si>
    <t>813090100</t>
  </si>
  <si>
    <t>　　　（遊戯用具）</t>
  </si>
  <si>
    <t>　　　（ゴルフ用具）</t>
  </si>
  <si>
    <t>813130000</t>
  </si>
  <si>
    <t>813130100</t>
  </si>
  <si>
    <t>　　　（万年筆・鉛筆類）</t>
  </si>
  <si>
    <t>　　美術品・収集品及びこっとう</t>
  </si>
  <si>
    <t>　　成形品及び彫刻品</t>
  </si>
  <si>
    <t>　再輸入品</t>
  </si>
  <si>
    <t>総計</t>
  </si>
  <si>
    <t>（２）港別－①名古屋港</t>
  </si>
  <si>
    <t>（単位：千円、％）</t>
  </si>
  <si>
    <t>品名コード</t>
  </si>
  <si>
    <t>数量</t>
  </si>
  <si>
    <t>価額</t>
  </si>
  <si>
    <t>価額</t>
  </si>
  <si>
    <t>総計</t>
  </si>
  <si>
    <t>（２）港別－④中部国際空港</t>
  </si>
  <si>
    <t>(空白)</t>
  </si>
  <si>
    <t>（２）港別－③三河港</t>
  </si>
  <si>
    <t>（２）港別－②衣浦港</t>
  </si>
  <si>
    <t>品名コード</t>
  </si>
  <si>
    <t>705070110</t>
  </si>
  <si>
    <t>第４表　県内港の品目別輸出入数量・額（平成28年）</t>
  </si>
  <si>
    <t>　　　（電卓類）</t>
  </si>
  <si>
    <t>品　　名</t>
  </si>
  <si>
    <t>第４表　県内港の品目別輸出入数量・額(平成29年）</t>
  </si>
  <si>
    <t>&lt;１&gt;輸出</t>
  </si>
  <si>
    <t>品　　名</t>
  </si>
  <si>
    <t>007010310</t>
  </si>
  <si>
    <t>　　　（乾燥きのこ）</t>
  </si>
  <si>
    <t>MT</t>
  </si>
  <si>
    <t>　　　（電卓類）</t>
  </si>
  <si>
    <t>合　　　　計</t>
  </si>
  <si>
    <t>第４表　県内港の品目別輸出入数量・額（平成29年）</t>
  </si>
  <si>
    <t>　</t>
  </si>
  <si>
    <t>011010800</t>
  </si>
  <si>
    <t>　　　（ぶどう）</t>
  </si>
  <si>
    <t>013010300</t>
  </si>
  <si>
    <t>　　　（粗糖）</t>
  </si>
  <si>
    <t>207010160</t>
  </si>
  <si>
    <t>207010550</t>
  </si>
  <si>
    <t>703070300</t>
  </si>
  <si>
    <t>　　　（電話機）</t>
  </si>
  <si>
    <t>第４表　県内港の品目別輸出入数量・額（平成29年）</t>
  </si>
  <si>
    <t>&lt;１&gt;輸出</t>
  </si>
  <si>
    <t>&lt;２&gt;輸入</t>
  </si>
  <si>
    <t>階層</t>
  </si>
  <si>
    <t>品　　名</t>
  </si>
  <si>
    <t>単位</t>
  </si>
  <si>
    <t>構成比</t>
  </si>
  <si>
    <t>品　　名</t>
  </si>
  <si>
    <t>単位</t>
  </si>
  <si>
    <t>数量</t>
  </si>
  <si>
    <t>　　牛肉</t>
  </si>
  <si>
    <t>　　ミルク、クリーム及びバター</t>
  </si>
  <si>
    <t>　　羊・やぎ肉</t>
  </si>
  <si>
    <t>　　豚・いのししの肉</t>
  </si>
  <si>
    <t>　　魚介類</t>
  </si>
  <si>
    <t>　　鶏肉</t>
  </si>
  <si>
    <t>　　　（まぐろ）</t>
  </si>
  <si>
    <t>　　　（さけ及びます）</t>
  </si>
  <si>
    <t>　　　（さわら）</t>
  </si>
  <si>
    <t>　　　（りんご）</t>
  </si>
  <si>
    <t>原材料</t>
  </si>
  <si>
    <t>　　魚介類の粉及びミール及びペレット</t>
  </si>
  <si>
    <t>　　　　《トガサワラ》</t>
  </si>
  <si>
    <t>&lt;１&gt;輸出</t>
  </si>
  <si>
    <t>&lt;２&gt;輸入</t>
  </si>
  <si>
    <t>階層</t>
  </si>
  <si>
    <t>品　　名</t>
  </si>
  <si>
    <t>構成比</t>
  </si>
  <si>
    <t>階層</t>
  </si>
  <si>
    <t>数量</t>
  </si>
  <si>
    <t>構成比</t>
  </si>
  <si>
    <t>&lt;１&gt;輸出</t>
  </si>
  <si>
    <t>&lt;２&gt;輸入</t>
  </si>
  <si>
    <t>階層</t>
  </si>
  <si>
    <t>品　　名</t>
  </si>
  <si>
    <t>単位</t>
  </si>
  <si>
    <t>構成比</t>
  </si>
  <si>
    <t>単位</t>
  </si>
  <si>
    <t>数量</t>
  </si>
  <si>
    <t>構成比</t>
  </si>
  <si>
    <t>&lt;２&gt;輸入</t>
  </si>
  <si>
    <t>階層</t>
  </si>
  <si>
    <t>品　　名</t>
  </si>
  <si>
    <t>単位</t>
  </si>
  <si>
    <t>構成比</t>
  </si>
  <si>
    <t>数量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</si>
</sst>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#"/>
    <numFmt numFmtId="179" formatCode="#,##0.0_);[Red]\(#,##0.0\)"/>
    <numFmt numFmtId="180" formatCode="0_ ;[Red]\-0\ "/>
    <numFmt numFmtId="181" formatCode="#,##0_ "/>
    <numFmt numFmtId="182" formatCode="0.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明朝"/>
      <family val="1"/>
    </font>
    <font>
      <sz val="14"/>
      <name val="ＭＳ ゴシック"/>
      <family val="3"/>
    </font>
    <font>
      <sz val="6"/>
      <name val="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6"/>
      <name val="ＭＳ 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/>
      <bottom style="thin">
        <color theme="4" tint="0.39998000860214233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6" fillId="32" borderId="0" applyNumberFormat="0" applyBorder="0" applyAlignment="0" applyProtection="0"/>
  </cellStyleXfs>
  <cellXfs count="394">
    <xf numFmtId="0" fontId="0" fillId="0" borderId="0" xfId="0" applyFont="1" applyAlignment="1">
      <alignment vertical="center"/>
    </xf>
    <xf numFmtId="0" fontId="0" fillId="0" borderId="0" xfId="62" applyFill="1">
      <alignment vertical="center"/>
      <protection/>
    </xf>
    <xf numFmtId="176" fontId="0" fillId="0" borderId="0" xfId="62" applyNumberFormat="1" applyFill="1">
      <alignment vertical="center"/>
      <protection/>
    </xf>
    <xf numFmtId="177" fontId="0" fillId="0" borderId="0" xfId="62" applyNumberFormat="1" applyFill="1">
      <alignment vertical="center"/>
      <protection/>
    </xf>
    <xf numFmtId="176" fontId="0" fillId="0" borderId="0" xfId="62" applyNumberFormat="1" applyFill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>
      <alignment vertical="center"/>
      <protection/>
    </xf>
    <xf numFmtId="176" fontId="0" fillId="0" borderId="0" xfId="62" applyNumberFormat="1" applyFont="1" applyFill="1">
      <alignment vertical="center"/>
      <protection/>
    </xf>
    <xf numFmtId="177" fontId="0" fillId="0" borderId="0" xfId="62" applyNumberFormat="1" applyFont="1" applyFill="1">
      <alignment vertical="center"/>
      <protection/>
    </xf>
    <xf numFmtId="0" fontId="7" fillId="0" borderId="0" xfId="61" applyFont="1" applyFill="1" applyAlignment="1">
      <alignment horizontal="left" vertical="center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9" fillId="0" borderId="11" xfId="61" applyNumberFormat="1" applyFont="1" applyFill="1" applyBorder="1" applyAlignment="1">
      <alignment horizontal="center" vertical="center" shrinkToFit="1"/>
      <protection/>
    </xf>
    <xf numFmtId="177" fontId="7" fillId="0" borderId="10" xfId="61" applyNumberFormat="1" applyFont="1" applyFill="1" applyBorder="1" applyAlignment="1">
      <alignment horizontal="center" vertical="center" shrinkToFit="1"/>
      <protection/>
    </xf>
    <xf numFmtId="177" fontId="7" fillId="0" borderId="12" xfId="61" applyNumberFormat="1" applyFont="1" applyFill="1" applyBorder="1" applyAlignment="1">
      <alignment horizontal="center" vertical="center" shrinkToFit="1"/>
      <protection/>
    </xf>
    <xf numFmtId="0" fontId="9" fillId="0" borderId="11" xfId="61" applyFont="1" applyFill="1" applyBorder="1" applyAlignment="1">
      <alignment horizontal="center" vertical="center" shrinkToFit="1"/>
      <protection/>
    </xf>
    <xf numFmtId="0" fontId="0" fillId="0" borderId="0" xfId="62" applyFont="1" applyFill="1" applyBorder="1">
      <alignment vertical="center"/>
      <protection/>
    </xf>
    <xf numFmtId="179" fontId="7" fillId="33" borderId="12" xfId="50" applyNumberFormat="1" applyFont="1" applyFill="1" applyBorder="1" applyAlignment="1">
      <alignment horizontal="right" shrinkToFit="1"/>
    </xf>
    <xf numFmtId="179" fontId="7" fillId="33" borderId="10" xfId="50" applyNumberFormat="1" applyFont="1" applyFill="1" applyBorder="1" applyAlignment="1">
      <alignment horizontal="right" shrinkToFit="1"/>
    </xf>
    <xf numFmtId="179" fontId="7" fillId="34" borderId="12" xfId="50" applyNumberFormat="1" applyFont="1" applyFill="1" applyBorder="1" applyAlignment="1">
      <alignment horizontal="right" shrinkToFit="1"/>
    </xf>
    <xf numFmtId="179" fontId="7" fillId="34" borderId="10" xfId="50" applyNumberFormat="1" applyFont="1" applyFill="1" applyBorder="1" applyAlignment="1">
      <alignment horizontal="right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0" xfId="62" applyFont="1" applyFill="1" applyBorder="1" applyAlignment="1">
      <alignment horizontal="center" vertical="center"/>
      <protection/>
    </xf>
    <xf numFmtId="179" fontId="7" fillId="0" borderId="10" xfId="50" applyNumberFormat="1" applyFont="1" applyFill="1" applyBorder="1" applyAlignment="1">
      <alignment horizontal="right" shrinkToFit="1"/>
    </xf>
    <xf numFmtId="0" fontId="0" fillId="0" borderId="10" xfId="61" applyFont="1" applyFill="1" applyBorder="1" applyAlignment="1">
      <alignment horizontal="center" vertical="center"/>
      <protection/>
    </xf>
    <xf numFmtId="0" fontId="0" fillId="34" borderId="13" xfId="62" applyFont="1" applyFill="1" applyBorder="1" applyAlignment="1">
      <alignment horizontal="center" vertical="center"/>
      <protection/>
    </xf>
    <xf numFmtId="179" fontId="7" fillId="34" borderId="14" xfId="50" applyNumberFormat="1" applyFont="1" applyFill="1" applyBorder="1" applyAlignment="1">
      <alignment horizontal="right" shrinkToFit="1"/>
    </xf>
    <xf numFmtId="0" fontId="7" fillId="35" borderId="15" xfId="61" applyFont="1" applyFill="1" applyBorder="1" applyAlignment="1">
      <alignment horizontal="center" shrinkToFit="1"/>
      <protection/>
    </xf>
    <xf numFmtId="179" fontId="7" fillId="35" borderId="16" xfId="50" applyNumberFormat="1" applyFont="1" applyFill="1" applyBorder="1" applyAlignment="1">
      <alignment horizontal="right" shrinkToFit="1"/>
    </xf>
    <xf numFmtId="0" fontId="4" fillId="0" borderId="0" xfId="61" applyFill="1">
      <alignment/>
      <protection/>
    </xf>
    <xf numFmtId="0" fontId="10" fillId="0" borderId="0" xfId="61" applyFont="1" applyFill="1" applyBorder="1" applyAlignment="1">
      <alignment shrinkToFit="1"/>
      <protection/>
    </xf>
    <xf numFmtId="38" fontId="4" fillId="0" borderId="0" xfId="48" applyFont="1" applyFill="1" applyAlignment="1">
      <alignment/>
    </xf>
    <xf numFmtId="0" fontId="4" fillId="0" borderId="0" xfId="61" applyFill="1" applyAlignment="1">
      <alignment horizontal="center"/>
      <protection/>
    </xf>
    <xf numFmtId="179" fontId="4" fillId="0" borderId="0" xfId="50" applyNumberFormat="1" applyFill="1" applyAlignment="1">
      <alignment horizontal="right"/>
    </xf>
    <xf numFmtId="178" fontId="4" fillId="0" borderId="0" xfId="61" applyNumberFormat="1" applyFill="1">
      <alignment/>
      <protection/>
    </xf>
    <xf numFmtId="38" fontId="7" fillId="0" borderId="0" xfId="48" applyFont="1" applyFill="1" applyAlignment="1">
      <alignment/>
    </xf>
    <xf numFmtId="179" fontId="4" fillId="0" borderId="0" xfId="61" applyNumberFormat="1" applyFill="1" applyAlignment="1">
      <alignment horizontal="right"/>
      <protection/>
    </xf>
    <xf numFmtId="179" fontId="4" fillId="0" borderId="0" xfId="61" applyNumberFormat="1" applyFill="1">
      <alignment/>
      <protection/>
    </xf>
    <xf numFmtId="0" fontId="11" fillId="0" borderId="0" xfId="61" applyFont="1" applyFill="1">
      <alignment/>
      <protection/>
    </xf>
    <xf numFmtId="0" fontId="11" fillId="0" borderId="0" xfId="61" applyFont="1" applyFill="1" applyAlignment="1">
      <alignment horizontal="center" vertical="center"/>
      <protection/>
    </xf>
    <xf numFmtId="0" fontId="11" fillId="0" borderId="0" xfId="61" applyFont="1" applyFill="1" applyBorder="1" applyAlignment="1">
      <alignment shrinkToFit="1"/>
      <protection/>
    </xf>
    <xf numFmtId="38" fontId="11" fillId="0" borderId="0" xfId="48" applyFont="1" applyFill="1" applyAlignment="1">
      <alignment/>
    </xf>
    <xf numFmtId="179" fontId="11" fillId="0" borderId="0" xfId="61" applyNumberFormat="1" applyFont="1" applyFill="1">
      <alignment/>
      <protection/>
    </xf>
    <xf numFmtId="178" fontId="11" fillId="0" borderId="0" xfId="61" applyNumberFormat="1" applyFont="1" applyFill="1">
      <alignment/>
      <protection/>
    </xf>
    <xf numFmtId="38" fontId="11" fillId="0" borderId="0" xfId="48" applyFont="1" applyFill="1" applyAlignment="1">
      <alignment horizontal="center" vertical="center"/>
    </xf>
    <xf numFmtId="179" fontId="11" fillId="0" borderId="0" xfId="61" applyNumberFormat="1" applyFont="1" applyFill="1" applyAlignment="1">
      <alignment horizontal="right"/>
      <protection/>
    </xf>
    <xf numFmtId="0" fontId="12" fillId="0" borderId="0" xfId="61" applyFont="1" applyFill="1" applyBorder="1">
      <alignment/>
      <protection/>
    </xf>
    <xf numFmtId="0" fontId="12" fillId="0" borderId="0" xfId="61" applyFont="1" applyFill="1" applyBorder="1" applyAlignment="1">
      <alignment shrinkToFit="1"/>
      <protection/>
    </xf>
    <xf numFmtId="38" fontId="12" fillId="0" borderId="0" xfId="48" applyFont="1" applyFill="1" applyBorder="1" applyAlignment="1">
      <alignment/>
    </xf>
    <xf numFmtId="179" fontId="12" fillId="0" borderId="0" xfId="61" applyNumberFormat="1" applyFont="1" applyFill="1" applyBorder="1">
      <alignment/>
      <protection/>
    </xf>
    <xf numFmtId="178" fontId="12" fillId="0" borderId="0" xfId="61" applyNumberFormat="1" applyFont="1" applyFill="1" applyBorder="1">
      <alignment/>
      <protection/>
    </xf>
    <xf numFmtId="179" fontId="12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shrinkToFit="1"/>
      <protection/>
    </xf>
    <xf numFmtId="179" fontId="7" fillId="0" borderId="0" xfId="50" applyNumberFormat="1" applyFont="1" applyFill="1" applyAlignment="1">
      <alignment horizontal="right"/>
    </xf>
    <xf numFmtId="178" fontId="7" fillId="0" borderId="0" xfId="61" applyNumberFormat="1" applyFont="1" applyFill="1">
      <alignment/>
      <protection/>
    </xf>
    <xf numFmtId="179" fontId="7" fillId="0" borderId="0" xfId="61" applyNumberFormat="1" applyFont="1" applyFill="1" applyAlignment="1">
      <alignment horizontal="right"/>
      <protection/>
    </xf>
    <xf numFmtId="179" fontId="7" fillId="0" borderId="0" xfId="61" applyNumberFormat="1" applyFont="1" applyFill="1">
      <alignment/>
      <protection/>
    </xf>
    <xf numFmtId="178" fontId="7" fillId="0" borderId="0" xfId="61" applyNumberFormat="1" applyFont="1" applyFill="1" applyAlignment="1">
      <alignment horizontal="right"/>
      <protection/>
    </xf>
    <xf numFmtId="179" fontId="7" fillId="0" borderId="10" xfId="61" applyNumberFormat="1" applyFont="1" applyFill="1" applyBorder="1" applyAlignment="1">
      <alignment horizontal="center" vertical="center" shrinkToFit="1"/>
      <protection/>
    </xf>
    <xf numFmtId="0" fontId="7" fillId="33" borderId="10" xfId="61" applyFont="1" applyFill="1" applyBorder="1" applyAlignment="1">
      <alignment horizontal="center" shrinkToFit="1"/>
      <protection/>
    </xf>
    <xf numFmtId="0" fontId="7" fillId="34" borderId="10" xfId="61" applyFont="1" applyFill="1" applyBorder="1" applyAlignment="1">
      <alignment horizontal="center" shrinkToFit="1"/>
      <protection/>
    </xf>
    <xf numFmtId="0" fontId="7" fillId="36" borderId="10" xfId="61" applyFont="1" applyFill="1" applyBorder="1" applyAlignment="1">
      <alignment horizontal="center" shrinkToFit="1"/>
      <protection/>
    </xf>
    <xf numFmtId="0" fontId="47" fillId="36" borderId="10" xfId="0" applyFont="1" applyFill="1" applyBorder="1" applyAlignment="1">
      <alignment vertical="center"/>
    </xf>
    <xf numFmtId="0" fontId="4" fillId="0" borderId="0" xfId="61" applyFill="1" applyAlignment="1">
      <alignment horizontal="right"/>
      <protection/>
    </xf>
    <xf numFmtId="0" fontId="47" fillId="36" borderId="10" xfId="61" applyFont="1" applyFill="1" applyBorder="1" applyAlignment="1">
      <alignment horizontal="center" vertical="center"/>
      <protection/>
    </xf>
    <xf numFmtId="0" fontId="7" fillId="36" borderId="10" xfId="0" applyFont="1" applyFill="1" applyBorder="1" applyAlignment="1">
      <alignment horizontal="center" shrinkToFit="1"/>
    </xf>
    <xf numFmtId="0" fontId="7" fillId="36" borderId="17" xfId="61" applyFont="1" applyFill="1" applyBorder="1" applyAlignment="1">
      <alignment horizontal="left" shrinkToFit="1"/>
      <protection/>
    </xf>
    <xf numFmtId="0" fontId="47" fillId="36" borderId="10" xfId="0" applyFont="1" applyFill="1" applyBorder="1" applyAlignment="1">
      <alignment horizontal="center" vertical="center"/>
    </xf>
    <xf numFmtId="181" fontId="4" fillId="0" borderId="0" xfId="61" applyNumberFormat="1" applyFill="1">
      <alignment/>
      <protection/>
    </xf>
    <xf numFmtId="0" fontId="7" fillId="36" borderId="10" xfId="61" applyFont="1" applyFill="1" applyBorder="1">
      <alignment/>
      <protection/>
    </xf>
    <xf numFmtId="0" fontId="4" fillId="0" borderId="0" xfId="61">
      <alignment/>
      <protection/>
    </xf>
    <xf numFmtId="0" fontId="7" fillId="36" borderId="10" xfId="61" applyFont="1" applyFill="1" applyBorder="1" applyAlignment="1">
      <alignment horizontal="center"/>
      <protection/>
    </xf>
    <xf numFmtId="0" fontId="7" fillId="33" borderId="10" xfId="61" applyFont="1" applyFill="1" applyBorder="1">
      <alignment/>
      <protection/>
    </xf>
    <xf numFmtId="0" fontId="7" fillId="34" borderId="10" xfId="61" applyFont="1" applyFill="1" applyBorder="1">
      <alignment/>
      <protection/>
    </xf>
    <xf numFmtId="0" fontId="7" fillId="34" borderId="13" xfId="61" applyFont="1" applyFill="1" applyBorder="1" applyAlignment="1">
      <alignment horizontal="center" shrinkToFit="1"/>
      <protection/>
    </xf>
    <xf numFmtId="0" fontId="7" fillId="35" borderId="15" xfId="61" applyFont="1" applyFill="1" applyBorder="1">
      <alignment/>
      <protection/>
    </xf>
    <xf numFmtId="0" fontId="13" fillId="0" borderId="0" xfId="65" applyFont="1" applyFill="1" applyBorder="1">
      <alignment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38" fontId="13" fillId="0" borderId="0" xfId="48" applyFont="1" applyFill="1" applyBorder="1" applyAlignment="1">
      <alignment vertical="center"/>
    </xf>
    <xf numFmtId="0" fontId="12" fillId="0" borderId="0" xfId="65" applyFont="1" applyFill="1">
      <alignment vertical="center"/>
      <protection/>
    </xf>
    <xf numFmtId="0" fontId="11" fillId="0" borderId="0" xfId="65" applyFont="1" applyFill="1" applyAlignment="1">
      <alignment horizontal="center" vertical="center"/>
      <protection/>
    </xf>
    <xf numFmtId="0" fontId="11" fillId="0" borderId="0" xfId="65" applyFont="1" applyFill="1">
      <alignment vertical="center"/>
      <protection/>
    </xf>
    <xf numFmtId="38" fontId="11" fillId="0" borderId="0" xfId="48" applyFont="1" applyFill="1" applyAlignment="1">
      <alignment vertical="center"/>
    </xf>
    <xf numFmtId="0" fontId="12" fillId="0" borderId="0" xfId="65" applyFont="1" applyFill="1" applyBorder="1">
      <alignment vertical="center"/>
      <protection/>
    </xf>
    <xf numFmtId="0" fontId="12" fillId="0" borderId="0" xfId="65" applyFont="1" applyFill="1" applyBorder="1" applyAlignment="1">
      <alignment horizontal="center" vertical="center"/>
      <protection/>
    </xf>
    <xf numFmtId="38" fontId="12" fillId="0" borderId="0" xfId="48" applyFont="1" applyFill="1" applyBorder="1" applyAlignment="1">
      <alignment vertical="center"/>
    </xf>
    <xf numFmtId="0" fontId="12" fillId="0" borderId="0" xfId="65" applyFont="1" applyFill="1" applyAlignment="1">
      <alignment horizontal="left" vertical="center"/>
      <protection/>
    </xf>
    <xf numFmtId="0" fontId="14" fillId="0" borderId="0" xfId="65" applyFont="1" applyFill="1" applyAlignment="1">
      <alignment horizontal="center" vertical="center"/>
      <protection/>
    </xf>
    <xf numFmtId="0" fontId="14" fillId="0" borderId="0" xfId="65" applyFont="1" applyFill="1">
      <alignment vertical="center"/>
      <protection/>
    </xf>
    <xf numFmtId="38" fontId="14" fillId="0" borderId="0" xfId="48" applyFont="1" applyFill="1" applyAlignment="1">
      <alignment horizontal="center" vertical="center"/>
    </xf>
    <xf numFmtId="179" fontId="15" fillId="0" borderId="0" xfId="65" applyNumberFormat="1" applyFont="1" applyFill="1" applyAlignment="1">
      <alignment horizontal="right" vertical="center"/>
      <protection/>
    </xf>
    <xf numFmtId="38" fontId="14" fillId="0" borderId="0" xfId="48" applyFont="1" applyFill="1" applyAlignment="1">
      <alignment vertical="center"/>
    </xf>
    <xf numFmtId="0" fontId="15" fillId="0" borderId="0" xfId="65" applyFont="1" applyFill="1" applyAlignment="1">
      <alignment horizontal="right" vertical="center"/>
      <protection/>
    </xf>
    <xf numFmtId="0" fontId="7" fillId="0" borderId="0" xfId="65" applyFill="1" applyBorder="1">
      <alignment vertical="center"/>
      <protection/>
    </xf>
    <xf numFmtId="0" fontId="7" fillId="0" borderId="18" xfId="65" applyFont="1" applyFill="1" applyBorder="1" applyAlignment="1">
      <alignment horizontal="center" vertical="center" shrinkToFit="1"/>
      <protection/>
    </xf>
    <xf numFmtId="0" fontId="7" fillId="0" borderId="19" xfId="65" applyFont="1" applyFill="1" applyBorder="1" applyAlignment="1">
      <alignment horizontal="center" vertical="center" shrinkToFit="1"/>
      <protection/>
    </xf>
    <xf numFmtId="38" fontId="7" fillId="0" borderId="19" xfId="48" applyFont="1" applyFill="1" applyBorder="1" applyAlignment="1">
      <alignment horizontal="center" vertical="center" shrinkToFit="1"/>
    </xf>
    <xf numFmtId="179" fontId="7" fillId="0" borderId="20" xfId="65" applyNumberFormat="1" applyFont="1" applyFill="1" applyBorder="1" applyAlignment="1">
      <alignment horizontal="center" vertical="center" shrinkToFit="1"/>
      <protection/>
    </xf>
    <xf numFmtId="0" fontId="7" fillId="0" borderId="20" xfId="65" applyFont="1" applyFill="1" applyBorder="1" applyAlignment="1">
      <alignment horizontal="center" vertical="center" shrinkToFit="1"/>
      <protection/>
    </xf>
    <xf numFmtId="0" fontId="7" fillId="0" borderId="0" xfId="65" applyFont="1" applyFill="1" applyBorder="1">
      <alignment vertical="center"/>
      <protection/>
    </xf>
    <xf numFmtId="182" fontId="7" fillId="33" borderId="21" xfId="61" applyNumberFormat="1" applyFont="1" applyFill="1" applyBorder="1">
      <alignment/>
      <protection/>
    </xf>
    <xf numFmtId="0" fontId="47" fillId="0" borderId="10" xfId="0" applyFont="1" applyFill="1" applyBorder="1" applyAlignment="1">
      <alignment horizontal="center" vertical="center"/>
    </xf>
    <xf numFmtId="0" fontId="48" fillId="35" borderId="15" xfId="0" applyNumberFormat="1" applyFont="1" applyFill="1" applyBorder="1" applyAlignment="1">
      <alignment vertical="center"/>
    </xf>
    <xf numFmtId="176" fontId="48" fillId="35" borderId="15" xfId="48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/>
    </xf>
    <xf numFmtId="38" fontId="7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179" fontId="7" fillId="0" borderId="21" xfId="63" applyNumberFormat="1" applyFont="1" applyFill="1" applyBorder="1">
      <alignment/>
      <protection/>
    </xf>
    <xf numFmtId="179" fontId="7" fillId="0" borderId="21" xfId="63" applyNumberFormat="1" applyFont="1" applyFill="1" applyBorder="1" applyAlignment="1">
      <alignment vertical="center" shrinkToFit="1"/>
      <protection/>
    </xf>
    <xf numFmtId="179" fontId="7" fillId="33" borderId="21" xfId="63" applyNumberFormat="1" applyFont="1" applyFill="1" applyBorder="1">
      <alignment/>
      <protection/>
    </xf>
    <xf numFmtId="179" fontId="7" fillId="33" borderId="21" xfId="63" applyNumberFormat="1" applyFont="1" applyFill="1" applyBorder="1" applyAlignment="1">
      <alignment vertical="center" shrinkToFit="1"/>
      <protection/>
    </xf>
    <xf numFmtId="0" fontId="7" fillId="0" borderId="0" xfId="65" applyFont="1" applyFill="1" applyBorder="1" applyAlignment="1">
      <alignment horizontal="center" vertical="center"/>
      <protection/>
    </xf>
    <xf numFmtId="38" fontId="7" fillId="0" borderId="0" xfId="48" applyFont="1" applyFill="1" applyBorder="1" applyAlignment="1">
      <alignment vertical="center"/>
    </xf>
    <xf numFmtId="0" fontId="4" fillId="0" borderId="0" xfId="63" applyFill="1" applyBorder="1">
      <alignment/>
      <protection/>
    </xf>
    <xf numFmtId="0" fontId="4" fillId="0" borderId="0" xfId="63" applyFill="1" applyBorder="1" applyAlignment="1">
      <alignment horizontal="center"/>
      <protection/>
    </xf>
    <xf numFmtId="0" fontId="4" fillId="0" borderId="0" xfId="63" applyFill="1" applyBorder="1" applyAlignment="1">
      <alignment vertical="center" shrinkToFit="1"/>
      <protection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9" fontId="7" fillId="34" borderId="21" xfId="63" applyNumberFormat="1" applyFont="1" applyFill="1" applyBorder="1">
      <alignment/>
      <protection/>
    </xf>
    <xf numFmtId="179" fontId="7" fillId="34" borderId="21" xfId="63" applyNumberFormat="1" applyFont="1" applyFill="1" applyBorder="1" applyAlignment="1">
      <alignment vertical="center" shrinkToFit="1"/>
      <protection/>
    </xf>
    <xf numFmtId="0" fontId="0" fillId="0" borderId="10" xfId="0" applyBorder="1" applyAlignment="1">
      <alignment vertical="center"/>
    </xf>
    <xf numFmtId="176" fontId="48" fillId="37" borderId="22" xfId="0" applyNumberFormat="1" applyFon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176" fontId="48" fillId="37" borderId="15" xfId="0" applyNumberFormat="1" applyFont="1" applyFill="1" applyBorder="1" applyAlignment="1">
      <alignment vertical="center"/>
    </xf>
    <xf numFmtId="0" fontId="0" fillId="0" borderId="0" xfId="64" applyFill="1" applyBorder="1" applyAlignment="1">
      <alignment horizontal="center" vertical="center"/>
      <protection/>
    </xf>
    <xf numFmtId="38" fontId="0" fillId="0" borderId="0" xfId="48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176" fontId="42" fillId="37" borderId="15" xfId="0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shrinkToFit="1"/>
      <protection/>
    </xf>
    <xf numFmtId="0" fontId="4" fillId="0" borderId="0" xfId="61" applyFont="1" applyFill="1" applyBorder="1">
      <alignment/>
      <protection/>
    </xf>
    <xf numFmtId="0" fontId="5" fillId="0" borderId="0" xfId="61" applyNumberFormat="1" applyFont="1" applyFill="1" applyAlignment="1">
      <alignment horizontal="left"/>
      <protection/>
    </xf>
    <xf numFmtId="0" fontId="12" fillId="0" borderId="0" xfId="61" applyFont="1" applyFill="1" applyAlignment="1">
      <alignment horizontal="left"/>
      <protection/>
    </xf>
    <xf numFmtId="0" fontId="12" fillId="0" borderId="0" xfId="61" applyFont="1" applyFill="1" applyBorder="1" applyAlignment="1">
      <alignment horizontal="left"/>
      <protection/>
    </xf>
    <xf numFmtId="0" fontId="7" fillId="33" borderId="17" xfId="61" applyFont="1" applyFill="1" applyBorder="1" applyAlignment="1">
      <alignment horizontal="left" shrinkToFit="1"/>
      <protection/>
    </xf>
    <xf numFmtId="0" fontId="7" fillId="34" borderId="17" xfId="61" applyFont="1" applyFill="1" applyBorder="1" applyAlignment="1">
      <alignment horizontal="left" shrinkToFit="1"/>
      <protection/>
    </xf>
    <xf numFmtId="0" fontId="7" fillId="34" borderId="24" xfId="61" applyFont="1" applyFill="1" applyBorder="1" applyAlignment="1">
      <alignment horizontal="left" shrinkToFit="1"/>
      <protection/>
    </xf>
    <xf numFmtId="0" fontId="4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center" shrinkToFit="1"/>
      <protection/>
    </xf>
    <xf numFmtId="0" fontId="12" fillId="0" borderId="0" xfId="61" applyFont="1" applyFill="1" applyBorder="1" applyAlignment="1">
      <alignment horizontal="center"/>
      <protection/>
    </xf>
    <xf numFmtId="0" fontId="4" fillId="0" borderId="0" xfId="61" applyFont="1" applyFill="1" applyAlignment="1">
      <alignment horizontal="center"/>
      <protection/>
    </xf>
    <xf numFmtId="0" fontId="7" fillId="0" borderId="0" xfId="61" applyFont="1" applyFill="1" applyAlignment="1">
      <alignment horizontal="left"/>
      <protection/>
    </xf>
    <xf numFmtId="0" fontId="7" fillId="0" borderId="0" xfId="61" applyFont="1" applyFill="1" applyBorder="1" applyAlignment="1">
      <alignment horizontal="left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7" xfId="61" applyFont="1" applyFill="1" applyBorder="1" applyAlignment="1">
      <alignment horizontal="left"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33" borderId="17" xfId="62" applyFont="1" applyFill="1" applyBorder="1" applyAlignment="1">
      <alignment horizontal="left" vertical="center"/>
      <protection/>
    </xf>
    <xf numFmtId="0" fontId="0" fillId="33" borderId="10" xfId="62" applyFont="1" applyFill="1" applyBorder="1" applyAlignment="1">
      <alignment horizontal="center" vertical="center"/>
      <protection/>
    </xf>
    <xf numFmtId="0" fontId="0" fillId="34" borderId="17" xfId="62" applyFont="1" applyFill="1" applyBorder="1" applyAlignment="1">
      <alignment horizontal="left" vertical="center"/>
      <protection/>
    </xf>
    <xf numFmtId="0" fontId="0" fillId="34" borderId="10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left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49" fillId="0" borderId="17" xfId="61" applyFont="1" applyFill="1" applyBorder="1" applyAlignment="1">
      <alignment horizontal="left" vertical="center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49" fillId="34" borderId="17" xfId="61" applyFont="1" applyFill="1" applyBorder="1" applyAlignment="1">
      <alignment horizontal="left" vertical="center"/>
      <protection/>
    </xf>
    <xf numFmtId="0" fontId="49" fillId="0" borderId="17" xfId="62" applyFont="1" applyFill="1" applyBorder="1" applyAlignment="1">
      <alignment horizontal="left" shrinkToFit="1"/>
      <protection/>
    </xf>
    <xf numFmtId="0" fontId="49" fillId="0" borderId="10" xfId="62" applyFont="1" applyFill="1" applyBorder="1" applyAlignment="1">
      <alignment horizontal="center" shrinkToFit="1"/>
      <protection/>
    </xf>
    <xf numFmtId="0" fontId="49" fillId="0" borderId="17" xfId="61" applyFont="1" applyFill="1" applyBorder="1" applyAlignment="1">
      <alignment horizontal="left" shrinkToFit="1"/>
      <protection/>
    </xf>
    <xf numFmtId="0" fontId="49" fillId="0" borderId="10" xfId="61" applyFont="1" applyFill="1" applyBorder="1" applyAlignment="1">
      <alignment horizontal="center" shrinkToFit="1"/>
      <protection/>
    </xf>
    <xf numFmtId="0" fontId="0" fillId="34" borderId="24" xfId="62" applyFont="1" applyFill="1" applyBorder="1" applyAlignment="1">
      <alignment horizontal="left" vertical="center"/>
      <protection/>
    </xf>
    <xf numFmtId="0" fontId="0" fillId="34" borderId="13" xfId="62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left" vertical="center"/>
      <protection/>
    </xf>
    <xf numFmtId="0" fontId="12" fillId="0" borderId="0" xfId="65" applyFont="1" applyFill="1" applyBorder="1" applyAlignment="1">
      <alignment horizontal="left" vertical="center"/>
      <protection/>
    </xf>
    <xf numFmtId="0" fontId="7" fillId="0" borderId="18" xfId="65" applyFont="1" applyFill="1" applyBorder="1" applyAlignment="1">
      <alignment horizontal="left" vertical="center" shrinkToFit="1"/>
      <protection/>
    </xf>
    <xf numFmtId="0" fontId="4" fillId="0" borderId="0" xfId="61" applyFont="1" applyFill="1" applyBorder="1" applyAlignment="1">
      <alignment horizontal="left"/>
      <protection/>
    </xf>
    <xf numFmtId="0" fontId="4" fillId="0" borderId="0" xfId="61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left" vertical="center"/>
      <protection/>
    </xf>
    <xf numFmtId="0" fontId="42" fillId="35" borderId="15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" fillId="0" borderId="21" xfId="50" applyNumberFormat="1" applyFont="1" applyFill="1" applyBorder="1" applyAlignment="1">
      <alignment horizontal="center" vertical="center" shrinkToFit="1"/>
    </xf>
    <xf numFmtId="0" fontId="0" fillId="33" borderId="21" xfId="62" applyFont="1" applyFill="1" applyBorder="1">
      <alignment vertical="center"/>
      <protection/>
    </xf>
    <xf numFmtId="0" fontId="0" fillId="34" borderId="21" xfId="62" applyFont="1" applyFill="1" applyBorder="1">
      <alignment vertical="center"/>
      <protection/>
    </xf>
    <xf numFmtId="0" fontId="0" fillId="0" borderId="21" xfId="62" applyFont="1" applyFill="1" applyBorder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21" xfId="0" applyFont="1" applyFill="1" applyBorder="1" applyAlignment="1">
      <alignment vertical="center"/>
    </xf>
    <xf numFmtId="0" fontId="49" fillId="0" borderId="21" xfId="61" applyFont="1" applyFill="1" applyBorder="1" applyAlignment="1">
      <alignment vertical="center"/>
      <protection/>
    </xf>
    <xf numFmtId="0" fontId="49" fillId="0" borderId="21" xfId="62" applyFont="1" applyFill="1" applyBorder="1" applyAlignment="1">
      <alignment horizontal="left"/>
      <protection/>
    </xf>
    <xf numFmtId="0" fontId="49" fillId="0" borderId="21" xfId="61" applyFont="1" applyFill="1" applyBorder="1" applyAlignment="1">
      <alignment shrinkToFit="1"/>
      <protection/>
    </xf>
    <xf numFmtId="0" fontId="49" fillId="0" borderId="21" xfId="62" applyFont="1" applyFill="1" applyBorder="1" applyAlignment="1">
      <alignment shrinkToFit="1"/>
      <protection/>
    </xf>
    <xf numFmtId="0" fontId="0" fillId="34" borderId="25" xfId="62" applyFont="1" applyFill="1" applyBorder="1">
      <alignment vertical="center"/>
      <protection/>
    </xf>
    <xf numFmtId="38" fontId="0" fillId="34" borderId="0" xfId="48" applyFont="1" applyFill="1" applyAlignment="1">
      <alignment vertical="center"/>
    </xf>
    <xf numFmtId="38" fontId="42" fillId="37" borderId="26" xfId="48" applyFont="1" applyFill="1" applyBorder="1" applyAlignment="1">
      <alignment vertical="center"/>
    </xf>
    <xf numFmtId="179" fontId="7" fillId="35" borderId="15" xfId="50" applyNumberFormat="1" applyFont="1" applyFill="1" applyBorder="1" applyAlignment="1">
      <alignment horizontal="right" shrinkToFit="1"/>
    </xf>
    <xf numFmtId="180" fontId="9" fillId="0" borderId="17" xfId="48" applyNumberFormat="1" applyFont="1" applyFill="1" applyBorder="1" applyAlignment="1">
      <alignment horizontal="center" vertical="center" shrinkToFit="1"/>
    </xf>
    <xf numFmtId="0" fontId="7" fillId="0" borderId="17" xfId="61" applyFont="1" applyFill="1" applyBorder="1" applyAlignment="1">
      <alignment horizontal="left" shrinkToFit="1"/>
      <protection/>
    </xf>
    <xf numFmtId="0" fontId="7" fillId="0" borderId="10" xfId="61" applyFont="1" applyFill="1" applyBorder="1" applyAlignment="1">
      <alignment horizontal="center" shrinkToFit="1"/>
      <protection/>
    </xf>
    <xf numFmtId="182" fontId="7" fillId="34" borderId="21" xfId="61" applyNumberFormat="1" applyFont="1" applyFill="1" applyBorder="1">
      <alignment/>
      <protection/>
    </xf>
    <xf numFmtId="182" fontId="7" fillId="0" borderId="21" xfId="61" applyNumberFormat="1" applyFont="1" applyFill="1" applyBorder="1">
      <alignment/>
      <protection/>
    </xf>
    <xf numFmtId="182" fontId="7" fillId="34" borderId="25" xfId="61" applyNumberFormat="1" applyFont="1" applyFill="1" applyBorder="1">
      <alignment/>
      <protection/>
    </xf>
    <xf numFmtId="182" fontId="7" fillId="35" borderId="27" xfId="61" applyNumberFormat="1" applyFont="1" applyFill="1" applyBorder="1">
      <alignment/>
      <protection/>
    </xf>
    <xf numFmtId="179" fontId="7" fillId="35" borderId="27" xfId="63" applyNumberFormat="1" applyFont="1" applyFill="1" applyBorder="1">
      <alignment/>
      <protection/>
    </xf>
    <xf numFmtId="179" fontId="7" fillId="34" borderId="25" xfId="63" applyNumberFormat="1" applyFont="1" applyFill="1" applyBorder="1" applyAlignment="1">
      <alignment vertical="center" shrinkToFit="1"/>
      <protection/>
    </xf>
    <xf numFmtId="179" fontId="7" fillId="35" borderId="27" xfId="63" applyNumberFormat="1" applyFont="1" applyFill="1" applyBorder="1" applyAlignment="1">
      <alignment vertical="center" shrinkToFit="1"/>
      <protection/>
    </xf>
    <xf numFmtId="179" fontId="7" fillId="34" borderId="25" xfId="63" applyNumberFormat="1" applyFont="1" applyFill="1" applyBorder="1">
      <alignment/>
      <protection/>
    </xf>
    <xf numFmtId="179" fontId="7" fillId="0" borderId="12" xfId="50" applyNumberFormat="1" applyFont="1" applyFill="1" applyBorder="1" applyAlignment="1">
      <alignment horizontal="center" vertical="center" shrinkToFit="1"/>
    </xf>
    <xf numFmtId="179" fontId="7" fillId="0" borderId="12" xfId="50" applyNumberFormat="1" applyFont="1" applyFill="1" applyBorder="1" applyAlignment="1">
      <alignment horizontal="right" shrinkToFit="1"/>
    </xf>
    <xf numFmtId="0" fontId="9" fillId="0" borderId="11" xfId="61" applyNumberFormat="1" applyFont="1" applyFill="1" applyBorder="1" applyAlignment="1">
      <alignment horizontal="center" vertical="center" wrapText="1" shrinkToFit="1"/>
      <protection/>
    </xf>
    <xf numFmtId="179" fontId="7" fillId="0" borderId="12" xfId="61" applyNumberFormat="1" applyFont="1" applyFill="1" applyBorder="1" applyAlignment="1">
      <alignment horizontal="center" vertical="center" shrinkToFit="1"/>
      <protection/>
    </xf>
    <xf numFmtId="179" fontId="7" fillId="33" borderId="12" xfId="61" applyNumberFormat="1" applyFont="1" applyFill="1" applyBorder="1" applyAlignment="1">
      <alignment shrinkToFit="1"/>
      <protection/>
    </xf>
    <xf numFmtId="179" fontId="7" fillId="34" borderId="12" xfId="61" applyNumberFormat="1" applyFont="1" applyFill="1" applyBorder="1" applyAlignment="1">
      <alignment shrinkToFit="1"/>
      <protection/>
    </xf>
    <xf numFmtId="179" fontId="7" fillId="0" borderId="12" xfId="61" applyNumberFormat="1" applyFont="1" applyFill="1" applyBorder="1" applyAlignment="1">
      <alignment shrinkToFit="1"/>
      <protection/>
    </xf>
    <xf numFmtId="0" fontId="9" fillId="0" borderId="11" xfId="61" applyFont="1" applyFill="1" applyBorder="1" applyAlignment="1">
      <alignment horizontal="center" vertical="center" wrapText="1" shrinkToFit="1"/>
      <protection/>
    </xf>
    <xf numFmtId="176" fontId="48" fillId="37" borderId="28" xfId="0" applyNumberFormat="1" applyFont="1" applyFill="1" applyBorder="1" applyAlignment="1">
      <alignment vertical="center"/>
    </xf>
    <xf numFmtId="0" fontId="7" fillId="0" borderId="0" xfId="65" applyFill="1" applyBorder="1" applyAlignment="1">
      <alignment horizontal="center" vertical="center"/>
      <protection/>
    </xf>
    <xf numFmtId="0" fontId="4" fillId="0" borderId="0" xfId="63" applyFill="1" applyBorder="1" applyAlignment="1">
      <alignment horizontal="center" vertical="center"/>
      <protection/>
    </xf>
    <xf numFmtId="177" fontId="0" fillId="0" borderId="0" xfId="62" applyNumberFormat="1" applyFill="1" applyAlignment="1">
      <alignment horizontal="center" vertical="center"/>
      <protection/>
    </xf>
    <xf numFmtId="177" fontId="0" fillId="0" borderId="0" xfId="62" applyNumberFormat="1" applyFont="1" applyFill="1" applyAlignment="1">
      <alignment horizontal="center" vertical="center"/>
      <protection/>
    </xf>
    <xf numFmtId="0" fontId="9" fillId="0" borderId="29" xfId="61" applyNumberFormat="1" applyFont="1" applyFill="1" applyBorder="1" applyAlignment="1">
      <alignment horizontal="center" vertical="center" shrinkToFit="1"/>
      <protection/>
    </xf>
    <xf numFmtId="0" fontId="9" fillId="0" borderId="29" xfId="61" applyFont="1" applyFill="1" applyBorder="1" applyAlignment="1">
      <alignment horizontal="center" vertical="center" shrinkToFit="1"/>
      <protection/>
    </xf>
    <xf numFmtId="38" fontId="0" fillId="33" borderId="29" xfId="48" applyFont="1" applyFill="1" applyBorder="1" applyAlignment="1">
      <alignment vertical="center"/>
    </xf>
    <xf numFmtId="0" fontId="0" fillId="33" borderId="29" xfId="62" applyFont="1" applyFill="1" applyBorder="1" applyAlignment="1">
      <alignment horizontal="center" vertical="center"/>
      <protection/>
    </xf>
    <xf numFmtId="179" fontId="7" fillId="33" borderId="21" xfId="50" applyNumberFormat="1" applyFont="1" applyFill="1" applyBorder="1" applyAlignment="1">
      <alignment horizontal="center" shrinkToFit="1"/>
    </xf>
    <xf numFmtId="38" fontId="0" fillId="33" borderId="30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179" fontId="7" fillId="33" borderId="10" xfId="50" applyNumberFormat="1" applyFont="1" applyFill="1" applyBorder="1" applyAlignment="1">
      <alignment horizontal="center" shrinkToFit="1"/>
    </xf>
    <xf numFmtId="38" fontId="0" fillId="34" borderId="29" xfId="48" applyFont="1" applyFill="1" applyBorder="1" applyAlignment="1">
      <alignment vertical="center"/>
    </xf>
    <xf numFmtId="0" fontId="0" fillId="34" borderId="29" xfId="62" applyFont="1" applyFill="1" applyBorder="1" applyAlignment="1">
      <alignment horizontal="center" vertical="center"/>
      <protection/>
    </xf>
    <xf numFmtId="179" fontId="7" fillId="34" borderId="21" xfId="50" applyNumberFormat="1" applyFont="1" applyFill="1" applyBorder="1" applyAlignment="1">
      <alignment horizontal="center" shrinkToFit="1"/>
    </xf>
    <xf numFmtId="38" fontId="0" fillId="34" borderId="30" xfId="48" applyFont="1" applyFill="1" applyBorder="1" applyAlignment="1">
      <alignment vertical="center"/>
    </xf>
    <xf numFmtId="38" fontId="0" fillId="34" borderId="31" xfId="48" applyFont="1" applyFill="1" applyBorder="1" applyAlignment="1">
      <alignment vertical="center"/>
    </xf>
    <xf numFmtId="179" fontId="7" fillId="34" borderId="10" xfId="50" applyNumberFormat="1" applyFont="1" applyFill="1" applyBorder="1" applyAlignment="1">
      <alignment horizontal="center" shrinkToFit="1"/>
    </xf>
    <xf numFmtId="38" fontId="0" fillId="0" borderId="29" xfId="48" applyFont="1" applyBorder="1" applyAlignment="1">
      <alignment vertical="center"/>
    </xf>
    <xf numFmtId="0" fontId="0" fillId="0" borderId="29" xfId="62" applyFont="1" applyFill="1" applyBorder="1" applyAlignment="1">
      <alignment horizontal="center" vertical="center"/>
      <protection/>
    </xf>
    <xf numFmtId="179" fontId="7" fillId="0" borderId="21" xfId="50" applyNumberFormat="1" applyFont="1" applyFill="1" applyBorder="1" applyAlignment="1">
      <alignment horizontal="center" shrinkToFit="1"/>
    </xf>
    <xf numFmtId="38" fontId="0" fillId="0" borderId="30" xfId="48" applyFont="1" applyBorder="1" applyAlignment="1">
      <alignment vertical="center"/>
    </xf>
    <xf numFmtId="179" fontId="7" fillId="0" borderId="10" xfId="50" applyNumberFormat="1" applyFont="1" applyFill="1" applyBorder="1" applyAlignment="1">
      <alignment horizontal="center" shrinkToFit="1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0" xfId="0" applyBorder="1" applyAlignment="1">
      <alignment vertical="center"/>
    </xf>
    <xf numFmtId="179" fontId="7" fillId="0" borderId="34" xfId="61" applyNumberFormat="1" applyFont="1" applyFill="1" applyBorder="1" applyAlignment="1">
      <alignment shrinkToFit="1"/>
      <protection/>
    </xf>
    <xf numFmtId="0" fontId="0" fillId="0" borderId="0" xfId="0" applyAlignment="1">
      <alignment horizontal="center" vertical="center"/>
    </xf>
    <xf numFmtId="38" fontId="0" fillId="34" borderId="35" xfId="48" applyFont="1" applyFill="1" applyBorder="1" applyAlignment="1">
      <alignment vertical="center"/>
    </xf>
    <xf numFmtId="179" fontId="7" fillId="34" borderId="36" xfId="50" applyNumberFormat="1" applyFont="1" applyFill="1" applyBorder="1" applyAlignment="1">
      <alignment horizontal="center" shrinkToFit="1"/>
    </xf>
    <xf numFmtId="38" fontId="0" fillId="34" borderId="37" xfId="48" applyFont="1" applyFill="1" applyBorder="1" applyAlignment="1">
      <alignment vertical="center"/>
    </xf>
    <xf numFmtId="38" fontId="0" fillId="34" borderId="38" xfId="48" applyFont="1" applyFill="1" applyBorder="1" applyAlignment="1">
      <alignment vertical="center"/>
    </xf>
    <xf numFmtId="179" fontId="7" fillId="34" borderId="23" xfId="50" applyNumberFormat="1" applyFont="1" applyFill="1" applyBorder="1" applyAlignment="1">
      <alignment horizontal="center" shrinkToFit="1"/>
    </xf>
    <xf numFmtId="179" fontId="7" fillId="34" borderId="36" xfId="61" applyNumberFormat="1" applyFont="1" applyFill="1" applyBorder="1" applyAlignment="1">
      <alignment shrinkToFit="1"/>
      <protection/>
    </xf>
    <xf numFmtId="38" fontId="0" fillId="34" borderId="39" xfId="48" applyFont="1" applyFill="1" applyBorder="1" applyAlignment="1">
      <alignment vertical="center"/>
    </xf>
    <xf numFmtId="179" fontId="7" fillId="35" borderId="40" xfId="50" applyNumberFormat="1" applyFont="1" applyFill="1" applyBorder="1" applyAlignment="1">
      <alignment horizontal="center" shrinkToFit="1"/>
    </xf>
    <xf numFmtId="0" fontId="0" fillId="35" borderId="41" xfId="62" applyFill="1" applyBorder="1">
      <alignment vertical="center"/>
      <protection/>
    </xf>
    <xf numFmtId="38" fontId="42" fillId="37" borderId="42" xfId="48" applyFont="1" applyFill="1" applyBorder="1" applyAlignment="1">
      <alignment vertical="center"/>
    </xf>
    <xf numFmtId="179" fontId="7" fillId="35" borderId="22" xfId="50" applyNumberFormat="1" applyFont="1" applyFill="1" applyBorder="1" applyAlignment="1">
      <alignment horizontal="center" shrinkToFit="1"/>
    </xf>
    <xf numFmtId="179" fontId="7" fillId="35" borderId="43" xfId="61" applyNumberFormat="1" applyFont="1" applyFill="1" applyBorder="1" applyAlignment="1">
      <alignment shrinkToFit="1"/>
      <protection/>
    </xf>
    <xf numFmtId="38" fontId="42" fillId="37" borderId="28" xfId="48" applyFont="1" applyFill="1" applyBorder="1" applyAlignment="1">
      <alignment vertical="center"/>
    </xf>
    <xf numFmtId="180" fontId="9" fillId="0" borderId="29" xfId="48" applyNumberFormat="1" applyFont="1" applyFill="1" applyBorder="1" applyAlignment="1">
      <alignment horizontal="center" vertical="center" wrapText="1" shrinkToFit="1"/>
    </xf>
    <xf numFmtId="0" fontId="7" fillId="33" borderId="44" xfId="61" applyFont="1" applyFill="1" applyBorder="1" applyAlignment="1">
      <alignment horizontal="left" shrinkToFit="1"/>
      <protection/>
    </xf>
    <xf numFmtId="0" fontId="7" fillId="33" borderId="34" xfId="61" applyFont="1" applyFill="1" applyBorder="1" applyAlignment="1">
      <alignment shrinkToFit="1"/>
      <protection/>
    </xf>
    <xf numFmtId="38" fontId="0" fillId="33" borderId="10" xfId="48" applyFont="1" applyFill="1" applyBorder="1" applyAlignment="1">
      <alignment/>
    </xf>
    <xf numFmtId="38" fontId="0" fillId="33" borderId="29" xfId="48" applyFont="1" applyFill="1" applyBorder="1" applyAlignment="1">
      <alignment/>
    </xf>
    <xf numFmtId="38" fontId="0" fillId="33" borderId="45" xfId="48" applyFont="1" applyFill="1" applyBorder="1" applyAlignment="1">
      <alignment vertical="center"/>
    </xf>
    <xf numFmtId="0" fontId="7" fillId="34" borderId="44" xfId="61" applyFont="1" applyFill="1" applyBorder="1" applyAlignment="1">
      <alignment horizontal="left" shrinkToFit="1"/>
      <protection/>
    </xf>
    <xf numFmtId="0" fontId="7" fillId="34" borderId="34" xfId="61" applyFont="1" applyFill="1" applyBorder="1" applyAlignment="1">
      <alignment shrinkToFit="1"/>
      <protection/>
    </xf>
    <xf numFmtId="38" fontId="0" fillId="34" borderId="10" xfId="48" applyFont="1" applyFill="1" applyBorder="1" applyAlignment="1">
      <alignment/>
    </xf>
    <xf numFmtId="38" fontId="0" fillId="34" borderId="29" xfId="48" applyFont="1" applyFill="1" applyBorder="1" applyAlignment="1">
      <alignment/>
    </xf>
    <xf numFmtId="0" fontId="7" fillId="36" borderId="44" xfId="61" applyFont="1" applyFill="1" applyBorder="1" applyAlignment="1">
      <alignment horizontal="left" shrinkToFit="1"/>
      <protection/>
    </xf>
    <xf numFmtId="0" fontId="7" fillId="36" borderId="34" xfId="61" applyFont="1" applyFill="1" applyBorder="1" applyAlignment="1">
      <alignment shrinkToFit="1"/>
      <protection/>
    </xf>
    <xf numFmtId="38" fontId="0" fillId="0" borderId="10" xfId="48" applyFont="1" applyBorder="1" applyAlignment="1">
      <alignment/>
    </xf>
    <xf numFmtId="38" fontId="0" fillId="0" borderId="29" xfId="48" applyFont="1" applyBorder="1" applyAlignment="1">
      <alignment/>
    </xf>
    <xf numFmtId="0" fontId="7" fillId="36" borderId="44" xfId="61" applyFont="1" applyFill="1" applyBorder="1" applyAlignment="1" quotePrefix="1">
      <alignment horizontal="left" shrinkToFit="1"/>
      <protection/>
    </xf>
    <xf numFmtId="0" fontId="7" fillId="0" borderId="44" xfId="61" applyFont="1" applyFill="1" applyBorder="1" applyAlignment="1">
      <alignment horizontal="left" shrinkToFit="1"/>
      <protection/>
    </xf>
    <xf numFmtId="0" fontId="7" fillId="0" borderId="34" xfId="61" applyFont="1" applyFill="1" applyBorder="1" applyAlignment="1">
      <alignment shrinkToFit="1"/>
      <protection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7" fillId="36" borderId="44" xfId="61" applyFont="1" applyFill="1" applyBorder="1" applyAlignment="1">
      <alignment horizontal="left" vertical="center"/>
      <protection/>
    </xf>
    <xf numFmtId="0" fontId="7" fillId="36" borderId="34" xfId="61" applyFont="1" applyFill="1" applyBorder="1" applyAlignment="1">
      <alignment vertical="center"/>
      <protection/>
    </xf>
    <xf numFmtId="0" fontId="7" fillId="0" borderId="44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0" fontId="7" fillId="0" borderId="34" xfId="61" applyFont="1" applyFill="1" applyBorder="1" applyAlignment="1">
      <alignment/>
      <protection/>
    </xf>
    <xf numFmtId="0" fontId="7" fillId="36" borderId="34" xfId="61" applyFont="1" applyFill="1" applyBorder="1" applyAlignment="1">
      <alignment/>
      <protection/>
    </xf>
    <xf numFmtId="0" fontId="47" fillId="0" borderId="44" xfId="0" applyFont="1" applyFill="1" applyBorder="1" applyAlignment="1">
      <alignment horizontal="left" vertical="center"/>
    </xf>
    <xf numFmtId="0" fontId="47" fillId="0" borderId="34" xfId="0" applyFont="1" applyFill="1" applyBorder="1" applyAlignment="1">
      <alignment vertical="center"/>
    </xf>
    <xf numFmtId="0" fontId="47" fillId="36" borderId="44" xfId="0" applyFont="1" applyFill="1" applyBorder="1" applyAlignment="1">
      <alignment horizontal="left" vertical="center"/>
    </xf>
    <xf numFmtId="0" fontId="47" fillId="36" borderId="34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/>
    </xf>
    <xf numFmtId="0" fontId="7" fillId="36" borderId="12" xfId="61" applyFont="1" applyFill="1" applyBorder="1" applyAlignment="1">
      <alignment shrinkToFit="1"/>
      <protection/>
    </xf>
    <xf numFmtId="0" fontId="7" fillId="36" borderId="12" xfId="61" applyFont="1" applyFill="1" applyBorder="1" applyAlignment="1">
      <alignment/>
      <protection/>
    </xf>
    <xf numFmtId="0" fontId="7" fillId="33" borderId="12" xfId="61" applyFont="1" applyFill="1" applyBorder="1" applyAlignment="1">
      <alignment shrinkToFit="1"/>
      <protection/>
    </xf>
    <xf numFmtId="0" fontId="7" fillId="34" borderId="12" xfId="61" applyFont="1" applyFill="1" applyBorder="1" applyAlignment="1">
      <alignment shrinkToFit="1"/>
      <protection/>
    </xf>
    <xf numFmtId="0" fontId="7" fillId="0" borderId="12" xfId="61" applyFont="1" applyFill="1" applyBorder="1" applyAlignment="1">
      <alignment shrinkToFit="1"/>
      <protection/>
    </xf>
    <xf numFmtId="0" fontId="7" fillId="34" borderId="14" xfId="61" applyFont="1" applyFill="1" applyBorder="1" applyAlignment="1">
      <alignment shrinkToFit="1"/>
      <protection/>
    </xf>
    <xf numFmtId="38" fontId="0" fillId="34" borderId="13" xfId="48" applyFont="1" applyFill="1" applyBorder="1" applyAlignment="1">
      <alignment/>
    </xf>
    <xf numFmtId="38" fontId="0" fillId="34" borderId="49" xfId="48" applyFont="1" applyFill="1" applyBorder="1" applyAlignment="1">
      <alignment vertical="center"/>
    </xf>
    <xf numFmtId="38" fontId="0" fillId="34" borderId="0" xfId="48" applyFont="1" applyFill="1" applyAlignment="1">
      <alignment/>
    </xf>
    <xf numFmtId="179" fontId="7" fillId="34" borderId="13" xfId="50" applyNumberFormat="1" applyFont="1" applyFill="1" applyBorder="1" applyAlignment="1">
      <alignment horizontal="right" shrinkToFit="1"/>
    </xf>
    <xf numFmtId="179" fontId="7" fillId="34" borderId="14" xfId="61" applyNumberFormat="1" applyFont="1" applyFill="1" applyBorder="1" applyAlignment="1">
      <alignment shrinkToFit="1"/>
      <protection/>
    </xf>
    <xf numFmtId="38" fontId="42" fillId="37" borderId="50" xfId="48" applyFont="1" applyFill="1" applyBorder="1" applyAlignment="1">
      <alignment/>
    </xf>
    <xf numFmtId="38" fontId="42" fillId="37" borderId="26" xfId="48" applyFont="1" applyFill="1" applyBorder="1" applyAlignment="1">
      <alignment/>
    </xf>
    <xf numFmtId="179" fontId="7" fillId="35" borderId="16" xfId="61" applyNumberFormat="1" applyFont="1" applyFill="1" applyBorder="1" applyAlignment="1">
      <alignment shrinkToFit="1"/>
      <protection/>
    </xf>
    <xf numFmtId="0" fontId="42" fillId="33" borderId="17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38" fontId="0" fillId="33" borderId="10" xfId="0" applyNumberFormat="1" applyFill="1" applyBorder="1" applyAlignment="1">
      <alignment vertical="center"/>
    </xf>
    <xf numFmtId="0" fontId="42" fillId="33" borderId="17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38" fontId="0" fillId="33" borderId="10" xfId="0" applyNumberFormat="1" applyFill="1" applyBorder="1" applyAlignment="1">
      <alignment/>
    </xf>
    <xf numFmtId="0" fontId="42" fillId="34" borderId="17" xfId="0" applyFont="1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38" fontId="0" fillId="34" borderId="10" xfId="0" applyNumberFormat="1" applyFill="1" applyBorder="1" applyAlignment="1">
      <alignment vertical="center"/>
    </xf>
    <xf numFmtId="0" fontId="42" fillId="34" borderId="17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38" fontId="0" fillId="34" borderId="10" xfId="0" applyNumberFormat="1" applyFill="1" applyBorder="1" applyAlignment="1">
      <alignment/>
    </xf>
    <xf numFmtId="0" fontId="42" fillId="0" borderId="17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8" fontId="0" fillId="0" borderId="10" xfId="0" applyNumberFormat="1" applyBorder="1" applyAlignment="1">
      <alignment/>
    </xf>
    <xf numFmtId="0" fontId="42" fillId="0" borderId="17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42" fillId="34" borderId="24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38" fontId="0" fillId="34" borderId="13" xfId="0" applyNumberFormat="1" applyFill="1" applyBorder="1" applyAlignment="1">
      <alignment/>
    </xf>
    <xf numFmtId="38" fontId="42" fillId="35" borderId="16" xfId="48" applyFont="1" applyFill="1" applyBorder="1" applyAlignment="1">
      <alignment vertical="center"/>
    </xf>
    <xf numFmtId="0" fontId="42" fillId="34" borderId="24" xfId="0" applyFont="1" applyFill="1" applyBorder="1" applyAlignment="1">
      <alignment vertical="center"/>
    </xf>
    <xf numFmtId="0" fontId="42" fillId="34" borderId="13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38" fontId="0" fillId="34" borderId="13" xfId="0" applyNumberForma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34" borderId="51" xfId="0" applyFont="1" applyFill="1" applyBorder="1" applyAlignment="1">
      <alignment/>
    </xf>
    <xf numFmtId="0" fontId="42" fillId="34" borderId="23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38" fontId="0" fillId="34" borderId="23" xfId="48" applyFont="1" applyFill="1" applyBorder="1" applyAlignment="1">
      <alignment/>
    </xf>
    <xf numFmtId="38" fontId="48" fillId="37" borderId="43" xfId="48" applyFont="1" applyFill="1" applyBorder="1" applyAlignment="1">
      <alignment vertical="center"/>
    </xf>
    <xf numFmtId="0" fontId="4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48" fillId="37" borderId="16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42" fillId="34" borderId="51" xfId="0" applyFont="1" applyFill="1" applyBorder="1" applyAlignment="1">
      <alignment vertical="center"/>
    </xf>
    <xf numFmtId="0" fontId="42" fillId="34" borderId="2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38" fontId="0" fillId="34" borderId="23" xfId="48" applyFont="1" applyFill="1" applyBorder="1" applyAlignment="1">
      <alignment vertical="center"/>
    </xf>
    <xf numFmtId="176" fontId="48" fillId="37" borderId="43" xfId="0" applyNumberFormat="1" applyFont="1" applyFill="1" applyBorder="1" applyAlignment="1">
      <alignment vertical="center"/>
    </xf>
    <xf numFmtId="176" fontId="48" fillId="37" borderId="16" xfId="0" applyNumberFormat="1" applyFont="1" applyFill="1" applyBorder="1" applyAlignment="1">
      <alignment vertical="center"/>
    </xf>
    <xf numFmtId="38" fontId="0" fillId="34" borderId="13" xfId="48" applyFont="1" applyFill="1" applyBorder="1" applyAlignment="1">
      <alignment vertical="center"/>
    </xf>
    <xf numFmtId="0" fontId="42" fillId="34" borderId="13" xfId="0" applyFont="1" applyFill="1" applyBorder="1" applyAlignment="1">
      <alignment horizontal="center"/>
    </xf>
    <xf numFmtId="0" fontId="7" fillId="0" borderId="52" xfId="61" applyFont="1" applyFill="1" applyBorder="1" applyAlignment="1">
      <alignment horizontal="center" vertical="center" wrapText="1" shrinkToFit="1"/>
      <protection/>
    </xf>
    <xf numFmtId="0" fontId="7" fillId="0" borderId="19" xfId="61" applyFont="1" applyFill="1" applyBorder="1" applyAlignment="1">
      <alignment horizontal="center" vertical="center" wrapText="1" shrinkToFit="1"/>
      <protection/>
    </xf>
    <xf numFmtId="0" fontId="7" fillId="0" borderId="53" xfId="61" applyFont="1" applyFill="1" applyBorder="1" applyAlignment="1">
      <alignment horizontal="center" vertical="center" wrapText="1" shrinkToFit="1"/>
      <protection/>
    </xf>
    <xf numFmtId="0" fontId="7" fillId="35" borderId="50" xfId="61" applyNumberFormat="1" applyFont="1" applyFill="1" applyBorder="1" applyAlignment="1">
      <alignment horizontal="center" shrinkToFit="1"/>
      <protection/>
    </xf>
    <xf numFmtId="0" fontId="7" fillId="35" borderId="26" xfId="61" applyNumberFormat="1" applyFont="1" applyFill="1" applyBorder="1" applyAlignment="1">
      <alignment horizontal="center" shrinkToFit="1"/>
      <protection/>
    </xf>
    <xf numFmtId="0" fontId="7" fillId="35" borderId="54" xfId="61" applyNumberFormat="1" applyFont="1" applyFill="1" applyBorder="1" applyAlignment="1">
      <alignment horizontal="center" shrinkToFit="1"/>
      <protection/>
    </xf>
    <xf numFmtId="0" fontId="0" fillId="0" borderId="55" xfId="62" applyFont="1" applyFill="1" applyBorder="1" applyAlignment="1">
      <alignment horizontal="left" vertical="center"/>
      <protection/>
    </xf>
    <xf numFmtId="0" fontId="0" fillId="0" borderId="56" xfId="62" applyFont="1" applyFill="1" applyBorder="1" applyAlignment="1">
      <alignment horizontal="left" vertical="center"/>
      <protection/>
    </xf>
    <xf numFmtId="0" fontId="0" fillId="0" borderId="57" xfId="62" applyFont="1" applyFill="1" applyBorder="1" applyAlignment="1">
      <alignment horizontal="center" vertical="center"/>
      <protection/>
    </xf>
    <xf numFmtId="0" fontId="0" fillId="0" borderId="48" xfId="62" applyFont="1" applyFill="1" applyBorder="1" applyAlignment="1">
      <alignment horizontal="center" vertical="center"/>
      <protection/>
    </xf>
    <xf numFmtId="0" fontId="0" fillId="0" borderId="53" xfId="62" applyFont="1" applyFill="1" applyBorder="1" applyAlignment="1">
      <alignment horizontal="center" vertical="center"/>
      <protection/>
    </xf>
    <xf numFmtId="0" fontId="0" fillId="0" borderId="58" xfId="62" applyFont="1" applyFill="1" applyBorder="1" applyAlignment="1">
      <alignment horizontal="center" vertical="center"/>
      <protection/>
    </xf>
    <xf numFmtId="178" fontId="7" fillId="0" borderId="52" xfId="61" applyNumberFormat="1" applyFont="1" applyFill="1" applyBorder="1" applyAlignment="1">
      <alignment horizontal="center" vertical="center" wrapText="1" shrinkToFit="1"/>
      <protection/>
    </xf>
    <xf numFmtId="178" fontId="7" fillId="0" borderId="19" xfId="61" applyNumberFormat="1" applyFont="1" applyFill="1" applyBorder="1" applyAlignment="1">
      <alignment horizontal="center" vertical="center" wrapText="1" shrinkToFit="1"/>
      <protection/>
    </xf>
    <xf numFmtId="178" fontId="7" fillId="0" borderId="53" xfId="61" applyNumberFormat="1" applyFont="1" applyFill="1" applyBorder="1" applyAlignment="1">
      <alignment horizontal="center" vertical="center" wrapText="1" shrinkToFit="1"/>
      <protection/>
    </xf>
    <xf numFmtId="0" fontId="7" fillId="0" borderId="18" xfId="61" applyFont="1" applyFill="1" applyBorder="1" applyAlignment="1">
      <alignment horizontal="center" vertical="center" wrapText="1" shrinkToFit="1"/>
      <protection/>
    </xf>
    <xf numFmtId="0" fontId="7" fillId="35" borderId="50" xfId="61" applyFont="1" applyFill="1" applyBorder="1" applyAlignment="1">
      <alignment horizontal="center" shrinkToFit="1"/>
      <protection/>
    </xf>
    <xf numFmtId="0" fontId="7" fillId="35" borderId="26" xfId="61" applyFont="1" applyFill="1" applyBorder="1" applyAlignment="1">
      <alignment horizontal="center" shrinkToFit="1"/>
      <protection/>
    </xf>
    <xf numFmtId="0" fontId="7" fillId="35" borderId="54" xfId="61" applyFont="1" applyFill="1" applyBorder="1" applyAlignment="1">
      <alignment horizontal="center" shrinkToFit="1"/>
      <protection/>
    </xf>
    <xf numFmtId="49" fontId="7" fillId="0" borderId="18" xfId="61" applyNumberFormat="1" applyFont="1" applyFill="1" applyBorder="1" applyAlignment="1">
      <alignment horizontal="left" vertical="center" shrinkToFit="1"/>
      <protection/>
    </xf>
    <xf numFmtId="49" fontId="7" fillId="0" borderId="17" xfId="61" applyNumberFormat="1" applyFont="1" applyFill="1" applyBorder="1" applyAlignment="1">
      <alignment horizontal="left" vertical="center" shrinkToFit="1"/>
      <protection/>
    </xf>
    <xf numFmtId="49" fontId="7" fillId="0" borderId="19" xfId="61" applyNumberFormat="1" applyFont="1" applyFill="1" applyBorder="1" applyAlignment="1">
      <alignment horizontal="center" vertical="center" shrinkToFit="1"/>
      <protection/>
    </xf>
    <xf numFmtId="49" fontId="7" fillId="0" borderId="10" xfId="61" applyNumberFormat="1" applyFont="1" applyFill="1" applyBorder="1" applyAlignment="1">
      <alignment horizontal="center" vertical="center" shrinkToFit="1"/>
      <protection/>
    </xf>
    <xf numFmtId="49" fontId="7" fillId="0" borderId="20" xfId="61" applyNumberFormat="1" applyFont="1" applyFill="1" applyBorder="1" applyAlignment="1">
      <alignment horizontal="center" vertical="center" shrinkToFit="1"/>
      <protection/>
    </xf>
    <xf numFmtId="49" fontId="7" fillId="0" borderId="21" xfId="61" applyNumberFormat="1" applyFont="1" applyFill="1" applyBorder="1" applyAlignment="1">
      <alignment horizontal="center" vertical="center" shrinkToFit="1"/>
      <protection/>
    </xf>
    <xf numFmtId="0" fontId="48" fillId="35" borderId="59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2" fillId="37" borderId="59" xfId="0" applyFont="1" applyFill="1" applyBorder="1" applyAlignment="1">
      <alignment horizontal="center" vertical="center"/>
    </xf>
    <xf numFmtId="0" fontId="42" fillId="37" borderId="15" xfId="0" applyFont="1" applyFill="1" applyBorder="1" applyAlignment="1">
      <alignment horizontal="center" vertical="center"/>
    </xf>
    <xf numFmtId="0" fontId="42" fillId="37" borderId="60" xfId="0" applyFont="1" applyFill="1" applyBorder="1" applyAlignment="1">
      <alignment horizontal="center" vertical="center"/>
    </xf>
    <xf numFmtId="0" fontId="42" fillId="37" borderId="22" xfId="0" applyFont="1" applyFill="1" applyBorder="1" applyAlignment="1">
      <alignment horizontal="center" vertical="center"/>
    </xf>
    <xf numFmtId="0" fontId="7" fillId="0" borderId="0" xfId="65" applyFill="1" applyBorder="1" applyAlignment="1">
      <alignment horizontal="center" vertical="center"/>
      <protection/>
    </xf>
    <xf numFmtId="0" fontId="4" fillId="0" borderId="0" xfId="63" applyFill="1" applyBorder="1" applyAlignment="1">
      <alignment horizontal="center" vertical="center"/>
      <protection/>
    </xf>
    <xf numFmtId="0" fontId="48" fillId="37" borderId="60" xfId="0" applyFont="1" applyFill="1" applyBorder="1" applyAlignment="1">
      <alignment horizontal="center" vertical="center"/>
    </xf>
    <xf numFmtId="0" fontId="48" fillId="37" borderId="22" xfId="0" applyFont="1" applyFill="1" applyBorder="1" applyAlignment="1">
      <alignment horizontal="center" vertical="center"/>
    </xf>
    <xf numFmtId="0" fontId="48" fillId="37" borderId="59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5" xfId="62"/>
    <cellStyle name="標準 2 6" xfId="63"/>
    <cellStyle name="標準 3" xfId="64"/>
    <cellStyle name="標準_第4表（2）品目別（輸出＆輸入）港別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11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412" sqref="I412"/>
    </sheetView>
  </sheetViews>
  <sheetFormatPr defaultColWidth="9.140625" defaultRowHeight="15" customHeight="1"/>
  <cols>
    <col min="1" max="1" width="3.28125" style="1" customWidth="1"/>
    <col min="2" max="2" width="10.57421875" style="144" customWidth="1"/>
    <col min="3" max="3" width="4.57421875" style="5" customWidth="1"/>
    <col min="4" max="4" width="40.140625" style="6" bestFit="1" customWidth="1"/>
    <col min="5" max="5" width="12.8515625" style="2" bestFit="1" customWidth="1"/>
    <col min="6" max="6" width="5.28125" style="1" bestFit="1" customWidth="1"/>
    <col min="7" max="7" width="7.140625" style="208" bestFit="1" customWidth="1"/>
    <col min="8" max="8" width="12.8515625" style="1" bestFit="1" customWidth="1"/>
    <col min="9" max="9" width="16.28125" style="1" bestFit="1" customWidth="1"/>
    <col min="10" max="10" width="7.8515625" style="208" bestFit="1" customWidth="1"/>
    <col min="11" max="11" width="7.140625" style="3" bestFit="1" customWidth="1"/>
    <col min="12" max="12" width="16.28125" style="1" bestFit="1" customWidth="1"/>
    <col min="13" max="13" width="4.00390625" style="1" customWidth="1"/>
    <col min="14" max="14" width="13.7109375" style="1" customWidth="1"/>
    <col min="15" max="16384" width="9.00390625" style="1" customWidth="1"/>
  </cols>
  <sheetData>
    <row r="1" ht="16.5" customHeight="1">
      <c r="B1" s="130" t="s">
        <v>1286</v>
      </c>
    </row>
    <row r="2" spans="2:5" ht="15" customHeight="1">
      <c r="B2" s="140"/>
      <c r="E2" s="4"/>
    </row>
    <row r="3" spans="2:11" s="6" customFormat="1" ht="15" customHeight="1">
      <c r="B3" s="141" t="s">
        <v>0</v>
      </c>
      <c r="C3" s="5"/>
      <c r="E3" s="7"/>
      <c r="G3" s="209"/>
      <c r="J3" s="209"/>
      <c r="K3" s="8"/>
    </row>
    <row r="4" spans="2:11" s="6" customFormat="1" ht="15" customHeight="1">
      <c r="B4" s="141"/>
      <c r="C4" s="5"/>
      <c r="E4" s="7"/>
      <c r="G4" s="209"/>
      <c r="J4" s="209"/>
      <c r="K4" s="8"/>
    </row>
    <row r="5" spans="2:11" s="6" customFormat="1" ht="15" customHeight="1" thickBot="1">
      <c r="B5" s="9" t="s">
        <v>1287</v>
      </c>
      <c r="C5" s="5"/>
      <c r="E5" s="7"/>
      <c r="G5" s="209"/>
      <c r="J5" s="209"/>
      <c r="K5" s="8"/>
    </row>
    <row r="6" spans="2:12" s="6" customFormat="1" ht="15" customHeight="1" thickBot="1">
      <c r="B6" s="363" t="s">
        <v>1</v>
      </c>
      <c r="C6" s="365" t="s">
        <v>2</v>
      </c>
      <c r="D6" s="367" t="s">
        <v>1288</v>
      </c>
      <c r="E6" s="369" t="s">
        <v>3</v>
      </c>
      <c r="F6" s="370"/>
      <c r="G6" s="370"/>
      <c r="H6" s="371"/>
      <c r="I6" s="357" t="s">
        <v>4</v>
      </c>
      <c r="J6" s="358"/>
      <c r="K6" s="358"/>
      <c r="L6" s="359"/>
    </row>
    <row r="7" spans="2:14" s="6" customFormat="1" ht="15" customHeight="1">
      <c r="B7" s="364"/>
      <c r="C7" s="366"/>
      <c r="D7" s="368"/>
      <c r="E7" s="210">
        <v>2017</v>
      </c>
      <c r="F7" s="10" t="s">
        <v>5</v>
      </c>
      <c r="G7" s="172" t="s">
        <v>6</v>
      </c>
      <c r="H7" s="11">
        <v>2016</v>
      </c>
      <c r="I7" s="211">
        <v>2017</v>
      </c>
      <c r="J7" s="12" t="s">
        <v>6</v>
      </c>
      <c r="K7" s="13" t="s">
        <v>7</v>
      </c>
      <c r="L7" s="14">
        <v>2016</v>
      </c>
      <c r="M7" s="15"/>
      <c r="N7" s="15"/>
    </row>
    <row r="8" spans="2:12" s="6" customFormat="1" ht="15" customHeight="1">
      <c r="B8" s="145" t="s">
        <v>8</v>
      </c>
      <c r="C8" s="146">
        <v>1</v>
      </c>
      <c r="D8" s="173" t="s">
        <v>9</v>
      </c>
      <c r="E8" s="212"/>
      <c r="F8" s="213"/>
      <c r="G8" s="214">
        <f>IF(F8="","",E8/H8*100)</f>
      </c>
      <c r="H8" s="215"/>
      <c r="I8" s="216">
        <v>33608866</v>
      </c>
      <c r="J8" s="217">
        <f aca="true" t="shared" si="0" ref="J8:J71">I8/L8*100</f>
        <v>101.44464646525013</v>
      </c>
      <c r="K8" s="201">
        <f>I8/15371992594*100</f>
        <v>0.2186370166032881</v>
      </c>
      <c r="L8" s="215">
        <v>33130251</v>
      </c>
    </row>
    <row r="9" spans="2:12" s="6" customFormat="1" ht="15" customHeight="1">
      <c r="B9" s="147" t="s">
        <v>10</v>
      </c>
      <c r="C9" s="148">
        <v>2</v>
      </c>
      <c r="D9" s="174" t="s">
        <v>11</v>
      </c>
      <c r="E9" s="218">
        <v>103762</v>
      </c>
      <c r="F9" s="219" t="s">
        <v>12</v>
      </c>
      <c r="G9" s="220">
        <f aca="true" t="shared" si="1" ref="G9:G72">IF(F9="","",E9/H9*100)</f>
        <v>90.4377990639136</v>
      </c>
      <c r="H9" s="221">
        <v>114733</v>
      </c>
      <c r="I9" s="222">
        <v>314439</v>
      </c>
      <c r="J9" s="223">
        <f t="shared" si="0"/>
        <v>64.31284399729199</v>
      </c>
      <c r="K9" s="202">
        <f aca="true" t="shared" si="2" ref="K9:K72">I9/15371992594*100</f>
        <v>0.0020455318207916124</v>
      </c>
      <c r="L9" s="221">
        <v>488921</v>
      </c>
    </row>
    <row r="10" spans="2:12" s="6" customFormat="1" ht="15" customHeight="1">
      <c r="B10" s="147" t="s">
        <v>13</v>
      </c>
      <c r="C10" s="148">
        <v>2</v>
      </c>
      <c r="D10" s="174" t="s">
        <v>14</v>
      </c>
      <c r="E10" s="218">
        <v>1121</v>
      </c>
      <c r="F10" s="219" t="s">
        <v>15</v>
      </c>
      <c r="G10" s="220">
        <f t="shared" si="1"/>
        <v>104.47343895619758</v>
      </c>
      <c r="H10" s="221">
        <v>1073</v>
      </c>
      <c r="I10" s="218">
        <v>315174</v>
      </c>
      <c r="J10" s="223">
        <f t="shared" si="0"/>
        <v>123.13889431529597</v>
      </c>
      <c r="K10" s="202">
        <f t="shared" si="2"/>
        <v>0.0020503132438602577</v>
      </c>
      <c r="L10" s="221">
        <v>255950</v>
      </c>
    </row>
    <row r="11" spans="2:12" s="6" customFormat="1" ht="15" customHeight="1">
      <c r="B11" s="147" t="s">
        <v>16</v>
      </c>
      <c r="C11" s="148">
        <v>2</v>
      </c>
      <c r="D11" s="174" t="s">
        <v>17</v>
      </c>
      <c r="E11" s="218">
        <v>153</v>
      </c>
      <c r="F11" s="219" t="s">
        <v>15</v>
      </c>
      <c r="G11" s="220">
        <f t="shared" si="1"/>
        <v>87.42857142857143</v>
      </c>
      <c r="H11" s="221">
        <v>175</v>
      </c>
      <c r="I11" s="218">
        <v>308921</v>
      </c>
      <c r="J11" s="223">
        <f t="shared" si="0"/>
        <v>123.24697189729186</v>
      </c>
      <c r="K11" s="202">
        <f t="shared" si="2"/>
        <v>0.0020096353684204748</v>
      </c>
      <c r="L11" s="221">
        <v>250652</v>
      </c>
    </row>
    <row r="12" spans="2:12" s="6" customFormat="1" ht="15" customHeight="1">
      <c r="B12" s="149" t="s">
        <v>18</v>
      </c>
      <c r="C12" s="150">
        <v>3</v>
      </c>
      <c r="D12" s="175" t="s">
        <v>19</v>
      </c>
      <c r="E12" s="224">
        <v>47</v>
      </c>
      <c r="F12" s="225" t="s">
        <v>15</v>
      </c>
      <c r="G12" s="226">
        <f t="shared" si="1"/>
        <v>82.45614035087719</v>
      </c>
      <c r="H12" s="227">
        <v>57</v>
      </c>
      <c r="I12" s="224">
        <v>70244</v>
      </c>
      <c r="J12" s="228">
        <f t="shared" si="0"/>
        <v>129.82423715970208</v>
      </c>
      <c r="K12" s="203">
        <f t="shared" si="2"/>
        <v>0.00045696092793732975</v>
      </c>
      <c r="L12" s="227">
        <v>54107</v>
      </c>
    </row>
    <row r="13" spans="2:15" s="6" customFormat="1" ht="15" customHeight="1">
      <c r="B13" s="147" t="s">
        <v>20</v>
      </c>
      <c r="C13" s="148">
        <v>2</v>
      </c>
      <c r="D13" s="174" t="s">
        <v>21</v>
      </c>
      <c r="E13" s="218">
        <v>13919</v>
      </c>
      <c r="F13" s="219" t="s">
        <v>15</v>
      </c>
      <c r="G13" s="220">
        <f t="shared" si="1"/>
        <v>121.63768242593724</v>
      </c>
      <c r="H13" s="221">
        <v>11443</v>
      </c>
      <c r="I13" s="218">
        <v>4340704</v>
      </c>
      <c r="J13" s="223">
        <f t="shared" si="0"/>
        <v>113.19176921594556</v>
      </c>
      <c r="K13" s="202">
        <f t="shared" si="2"/>
        <v>0.02823774454389384</v>
      </c>
      <c r="L13" s="221">
        <v>3834823</v>
      </c>
      <c r="O13" s="176"/>
    </row>
    <row r="14" spans="2:12" s="6" customFormat="1" ht="15" customHeight="1">
      <c r="B14" s="149" t="s">
        <v>22</v>
      </c>
      <c r="C14" s="150">
        <v>3</v>
      </c>
      <c r="D14" s="175" t="s">
        <v>23</v>
      </c>
      <c r="E14" s="224">
        <v>12657</v>
      </c>
      <c r="F14" s="225" t="s">
        <v>15</v>
      </c>
      <c r="G14" s="226">
        <f t="shared" si="1"/>
        <v>121.6200634188527</v>
      </c>
      <c r="H14" s="227">
        <v>10407</v>
      </c>
      <c r="I14" s="224">
        <v>2263806</v>
      </c>
      <c r="J14" s="228">
        <f t="shared" si="0"/>
        <v>113.11536107328894</v>
      </c>
      <c r="K14" s="203">
        <f t="shared" si="2"/>
        <v>0.014726822083453316</v>
      </c>
      <c r="L14" s="227">
        <v>2001325</v>
      </c>
    </row>
    <row r="15" spans="2:12" s="6" customFormat="1" ht="15" customHeight="1">
      <c r="B15" s="149" t="s">
        <v>24</v>
      </c>
      <c r="C15" s="150">
        <v>4</v>
      </c>
      <c r="D15" s="175" t="s">
        <v>25</v>
      </c>
      <c r="E15" s="224">
        <v>12432</v>
      </c>
      <c r="F15" s="225" t="s">
        <v>15</v>
      </c>
      <c r="G15" s="226">
        <f t="shared" si="1"/>
        <v>122.55520504731861</v>
      </c>
      <c r="H15" s="227">
        <v>10144</v>
      </c>
      <c r="I15" s="224">
        <v>1672689</v>
      </c>
      <c r="J15" s="228">
        <f t="shared" si="0"/>
        <v>119.37018202163479</v>
      </c>
      <c r="K15" s="203">
        <f t="shared" si="2"/>
        <v>0.01088140649152332</v>
      </c>
      <c r="L15" s="227">
        <v>1401262</v>
      </c>
    </row>
    <row r="16" spans="2:12" s="6" customFormat="1" ht="15" customHeight="1">
      <c r="B16" s="149" t="s">
        <v>26</v>
      </c>
      <c r="C16" s="150">
        <v>5</v>
      </c>
      <c r="D16" s="175" t="s">
        <v>27</v>
      </c>
      <c r="E16" s="224">
        <v>18</v>
      </c>
      <c r="F16" s="225" t="s">
        <v>15</v>
      </c>
      <c r="G16" s="226">
        <f t="shared" si="1"/>
        <v>5.921052631578947</v>
      </c>
      <c r="H16" s="227">
        <v>304</v>
      </c>
      <c r="I16" s="224">
        <v>2187</v>
      </c>
      <c r="J16" s="228">
        <f t="shared" si="0"/>
        <v>7.574288287040244</v>
      </c>
      <c r="K16" s="203">
        <f t="shared" si="2"/>
        <v>1.4227173130786118E-05</v>
      </c>
      <c r="L16" s="227">
        <v>28874</v>
      </c>
    </row>
    <row r="17" spans="2:12" s="6" customFormat="1" ht="13.5">
      <c r="B17" s="142" t="s">
        <v>28</v>
      </c>
      <c r="C17" s="20">
        <v>5</v>
      </c>
      <c r="D17" s="177" t="s">
        <v>29</v>
      </c>
      <c r="E17" s="224">
        <v>3</v>
      </c>
      <c r="F17" s="229" t="s">
        <v>15</v>
      </c>
      <c r="G17" s="226">
        <f t="shared" si="1"/>
        <v>42.857142857142854</v>
      </c>
      <c r="H17" s="227">
        <v>7</v>
      </c>
      <c r="I17" s="224">
        <v>4263</v>
      </c>
      <c r="J17" s="228">
        <f t="shared" si="0"/>
        <v>46.121389159363844</v>
      </c>
      <c r="K17" s="203">
        <f t="shared" si="2"/>
        <v>2.7732253798144134E-05</v>
      </c>
      <c r="L17" s="227">
        <v>9243</v>
      </c>
    </row>
    <row r="18" spans="2:12" s="6" customFormat="1" ht="13.5">
      <c r="B18" s="149" t="s">
        <v>30</v>
      </c>
      <c r="C18" s="150">
        <v>5</v>
      </c>
      <c r="D18" s="175" t="s">
        <v>31</v>
      </c>
      <c r="E18" s="224">
        <v>11065</v>
      </c>
      <c r="F18" s="225" t="s">
        <v>32</v>
      </c>
      <c r="G18" s="226">
        <f t="shared" si="1"/>
        <v>922.0833333333334</v>
      </c>
      <c r="H18" s="227">
        <v>1200</v>
      </c>
      <c r="I18" s="224">
        <v>15900</v>
      </c>
      <c r="J18" s="228">
        <f t="shared" si="0"/>
        <v>1062.8342245989306</v>
      </c>
      <c r="K18" s="203">
        <f t="shared" si="2"/>
        <v>0.00010343486638294435</v>
      </c>
      <c r="L18" s="227">
        <v>1496</v>
      </c>
    </row>
    <row r="19" spans="2:12" s="6" customFormat="1" ht="13.5">
      <c r="B19" s="149" t="s">
        <v>33</v>
      </c>
      <c r="C19" s="150">
        <v>4</v>
      </c>
      <c r="D19" s="175" t="s">
        <v>34</v>
      </c>
      <c r="E19" s="224">
        <v>218</v>
      </c>
      <c r="F19" s="225" t="s">
        <v>15</v>
      </c>
      <c r="G19" s="226">
        <f t="shared" si="1"/>
        <v>84.16988416988417</v>
      </c>
      <c r="H19" s="227">
        <v>259</v>
      </c>
      <c r="I19" s="224">
        <v>581595</v>
      </c>
      <c r="J19" s="228">
        <f t="shared" si="0"/>
        <v>98.31746536206698</v>
      </c>
      <c r="K19" s="203">
        <f t="shared" si="2"/>
        <v>0.0037834717681753784</v>
      </c>
      <c r="L19" s="227">
        <v>591548</v>
      </c>
    </row>
    <row r="20" spans="2:12" s="6" customFormat="1" ht="13.5">
      <c r="B20" s="230" t="s">
        <v>1289</v>
      </c>
      <c r="C20" s="20">
        <v>5</v>
      </c>
      <c r="D20" s="231" t="s">
        <v>858</v>
      </c>
      <c r="E20" s="224">
        <v>7</v>
      </c>
      <c r="F20" s="225" t="s">
        <v>32</v>
      </c>
      <c r="G20" s="226" t="s">
        <v>925</v>
      </c>
      <c r="H20" s="232">
        <v>0</v>
      </c>
      <c r="I20" s="224">
        <v>24381</v>
      </c>
      <c r="J20" s="228" t="s">
        <v>925</v>
      </c>
      <c r="K20" s="203">
        <f t="shared" si="2"/>
        <v>0.00015860663379135636</v>
      </c>
      <c r="L20" s="227">
        <v>0</v>
      </c>
    </row>
    <row r="21" spans="2:12" s="6" customFormat="1" ht="13.5">
      <c r="B21" s="149" t="s">
        <v>35</v>
      </c>
      <c r="C21" s="150">
        <v>3</v>
      </c>
      <c r="D21" s="175" t="s">
        <v>36</v>
      </c>
      <c r="E21" s="224">
        <v>1261</v>
      </c>
      <c r="F21" s="225" t="s">
        <v>15</v>
      </c>
      <c r="G21" s="226">
        <f t="shared" si="1"/>
        <v>121.83574879227052</v>
      </c>
      <c r="H21" s="227">
        <v>1035</v>
      </c>
      <c r="I21" s="224">
        <v>2076898</v>
      </c>
      <c r="J21" s="228">
        <f t="shared" si="0"/>
        <v>113.27517128461552</v>
      </c>
      <c r="K21" s="203">
        <f t="shared" si="2"/>
        <v>0.013510922460440524</v>
      </c>
      <c r="L21" s="227">
        <v>1833498</v>
      </c>
    </row>
    <row r="22" spans="2:12" s="6" customFormat="1" ht="13.5">
      <c r="B22" s="149" t="s">
        <v>37</v>
      </c>
      <c r="C22" s="150">
        <v>4</v>
      </c>
      <c r="D22" s="175" t="s">
        <v>38</v>
      </c>
      <c r="E22" s="224">
        <v>0</v>
      </c>
      <c r="F22" s="225" t="s">
        <v>32</v>
      </c>
      <c r="G22" s="226" t="s">
        <v>924</v>
      </c>
      <c r="H22" s="227">
        <v>109663</v>
      </c>
      <c r="I22" s="224">
        <v>0</v>
      </c>
      <c r="J22" s="228" t="s">
        <v>924</v>
      </c>
      <c r="K22" s="203">
        <f t="shared" si="2"/>
        <v>0</v>
      </c>
      <c r="L22" s="227">
        <v>252646</v>
      </c>
    </row>
    <row r="23" spans="2:12" s="6" customFormat="1" ht="13.5">
      <c r="B23" s="151" t="s">
        <v>39</v>
      </c>
      <c r="C23" s="152">
        <v>5</v>
      </c>
      <c r="D23" s="178" t="s">
        <v>40</v>
      </c>
      <c r="E23" s="224">
        <v>0</v>
      </c>
      <c r="F23" s="225" t="s">
        <v>32</v>
      </c>
      <c r="G23" s="226" t="s">
        <v>924</v>
      </c>
      <c r="H23" s="227">
        <v>1339</v>
      </c>
      <c r="I23" s="224">
        <v>0</v>
      </c>
      <c r="J23" s="228" t="s">
        <v>924</v>
      </c>
      <c r="K23" s="203">
        <f t="shared" si="2"/>
        <v>0</v>
      </c>
      <c r="L23" s="227">
        <v>1452</v>
      </c>
    </row>
    <row r="24" spans="2:12" s="6" customFormat="1" ht="13.5">
      <c r="B24" s="149" t="s">
        <v>41</v>
      </c>
      <c r="C24" s="150">
        <v>5</v>
      </c>
      <c r="D24" s="175" t="s">
        <v>42</v>
      </c>
      <c r="E24" s="224">
        <v>0</v>
      </c>
      <c r="F24" s="225" t="s">
        <v>32</v>
      </c>
      <c r="G24" s="226" t="s">
        <v>924</v>
      </c>
      <c r="H24" s="227">
        <v>1737</v>
      </c>
      <c r="I24" s="224">
        <v>0</v>
      </c>
      <c r="J24" s="228" t="s">
        <v>924</v>
      </c>
      <c r="K24" s="203">
        <f t="shared" si="2"/>
        <v>0</v>
      </c>
      <c r="L24" s="227">
        <v>1608</v>
      </c>
    </row>
    <row r="25" spans="2:12" s="6" customFormat="1" ht="13.5">
      <c r="B25" s="153" t="s">
        <v>43</v>
      </c>
      <c r="C25" s="148">
        <v>2</v>
      </c>
      <c r="D25" s="174" t="s">
        <v>44</v>
      </c>
      <c r="E25" s="218">
        <v>31235</v>
      </c>
      <c r="F25" s="219" t="s">
        <v>15</v>
      </c>
      <c r="G25" s="220">
        <f t="shared" si="1"/>
        <v>104.05770063630608</v>
      </c>
      <c r="H25" s="221">
        <v>30017</v>
      </c>
      <c r="I25" s="218">
        <v>7580836</v>
      </c>
      <c r="J25" s="223">
        <f t="shared" si="0"/>
        <v>87.26733818269808</v>
      </c>
      <c r="K25" s="202">
        <f t="shared" si="2"/>
        <v>0.04931589677553549</v>
      </c>
      <c r="L25" s="221">
        <v>8686911</v>
      </c>
    </row>
    <row r="26" spans="2:12" s="6" customFormat="1" ht="13.5">
      <c r="B26" s="149" t="s">
        <v>45</v>
      </c>
      <c r="C26" s="150">
        <v>3</v>
      </c>
      <c r="D26" s="175" t="s">
        <v>46</v>
      </c>
      <c r="E26" s="224">
        <v>21170</v>
      </c>
      <c r="F26" s="225" t="s">
        <v>15</v>
      </c>
      <c r="G26" s="226">
        <f t="shared" si="1"/>
        <v>121.9680820418275</v>
      </c>
      <c r="H26" s="227">
        <v>17357</v>
      </c>
      <c r="I26" s="224">
        <v>871194</v>
      </c>
      <c r="J26" s="228">
        <f t="shared" si="0"/>
        <v>114.1217464205714</v>
      </c>
      <c r="K26" s="203">
        <f t="shared" si="2"/>
        <v>0.005667411005259297</v>
      </c>
      <c r="L26" s="227">
        <v>763390</v>
      </c>
    </row>
    <row r="27" spans="2:12" s="6" customFormat="1" ht="13.5">
      <c r="B27" s="149" t="s">
        <v>47</v>
      </c>
      <c r="C27" s="150">
        <v>3</v>
      </c>
      <c r="D27" s="175" t="s">
        <v>48</v>
      </c>
      <c r="E27" s="224">
        <v>1640</v>
      </c>
      <c r="F27" s="225" t="s">
        <v>15</v>
      </c>
      <c r="G27" s="226">
        <f t="shared" si="1"/>
        <v>55.7443915703603</v>
      </c>
      <c r="H27" s="227">
        <v>2942</v>
      </c>
      <c r="I27" s="224">
        <v>174343</v>
      </c>
      <c r="J27" s="228">
        <f t="shared" si="0"/>
        <v>71.24706786213434</v>
      </c>
      <c r="K27" s="203">
        <f t="shared" si="2"/>
        <v>0.0011341600572202307</v>
      </c>
      <c r="L27" s="227">
        <v>244702</v>
      </c>
    </row>
    <row r="28" spans="2:12" s="6" customFormat="1" ht="13.5">
      <c r="B28" s="147" t="s">
        <v>49</v>
      </c>
      <c r="C28" s="148">
        <v>2</v>
      </c>
      <c r="D28" s="174" t="s">
        <v>50</v>
      </c>
      <c r="E28" s="218">
        <v>2251756</v>
      </c>
      <c r="F28" s="219" t="s">
        <v>32</v>
      </c>
      <c r="G28" s="220">
        <f t="shared" si="1"/>
        <v>80.99361009148738</v>
      </c>
      <c r="H28" s="221">
        <v>2780165</v>
      </c>
      <c r="I28" s="218">
        <v>1643490</v>
      </c>
      <c r="J28" s="223">
        <f t="shared" si="0"/>
        <v>84.58879097768973</v>
      </c>
      <c r="K28" s="202">
        <f t="shared" si="2"/>
        <v>0.010691457141616678</v>
      </c>
      <c r="L28" s="221">
        <v>1942917</v>
      </c>
    </row>
    <row r="29" spans="2:12" s="6" customFormat="1" ht="13.5">
      <c r="B29" s="149" t="s">
        <v>51</v>
      </c>
      <c r="C29" s="150">
        <v>3</v>
      </c>
      <c r="D29" s="175" t="s">
        <v>52</v>
      </c>
      <c r="E29" s="224">
        <v>1354426</v>
      </c>
      <c r="F29" s="225" t="s">
        <v>32</v>
      </c>
      <c r="G29" s="226">
        <f t="shared" si="1"/>
        <v>84.15992066352337</v>
      </c>
      <c r="H29" s="227">
        <v>1609348</v>
      </c>
      <c r="I29" s="224">
        <v>1047891</v>
      </c>
      <c r="J29" s="228">
        <f t="shared" si="0"/>
        <v>88.5856356300083</v>
      </c>
      <c r="K29" s="203">
        <f t="shared" si="2"/>
        <v>0.00681688462697421</v>
      </c>
      <c r="L29" s="227">
        <v>1182913</v>
      </c>
    </row>
    <row r="30" spans="2:12" s="6" customFormat="1" ht="13.5">
      <c r="B30" s="149" t="s">
        <v>53</v>
      </c>
      <c r="C30" s="150">
        <v>4</v>
      </c>
      <c r="D30" s="175" t="s">
        <v>54</v>
      </c>
      <c r="E30" s="224">
        <v>0</v>
      </c>
      <c r="F30" s="225" t="s">
        <v>15</v>
      </c>
      <c r="G30" s="226" t="s">
        <v>924</v>
      </c>
      <c r="H30" s="227">
        <v>40</v>
      </c>
      <c r="I30" s="224">
        <v>0</v>
      </c>
      <c r="J30" s="228" t="s">
        <v>924</v>
      </c>
      <c r="K30" s="233">
        <f t="shared" si="2"/>
        <v>0</v>
      </c>
      <c r="L30" s="227">
        <v>24440</v>
      </c>
    </row>
    <row r="31" spans="2:12" s="6" customFormat="1" ht="13.5">
      <c r="B31" s="149" t="s">
        <v>55</v>
      </c>
      <c r="C31" s="150">
        <v>4</v>
      </c>
      <c r="D31" s="175" t="s">
        <v>56</v>
      </c>
      <c r="E31" s="224">
        <v>432</v>
      </c>
      <c r="F31" s="225" t="s">
        <v>15</v>
      </c>
      <c r="G31" s="226">
        <f t="shared" si="1"/>
        <v>59.25925925925925</v>
      </c>
      <c r="H31" s="227">
        <v>729</v>
      </c>
      <c r="I31" s="224">
        <v>187398</v>
      </c>
      <c r="J31" s="228">
        <f t="shared" si="0"/>
        <v>56.847565599878656</v>
      </c>
      <c r="K31" s="233">
        <f t="shared" si="2"/>
        <v>0.001219087238391887</v>
      </c>
      <c r="L31" s="227">
        <v>329650</v>
      </c>
    </row>
    <row r="32" spans="2:12" s="6" customFormat="1" ht="13.5">
      <c r="B32" s="149" t="s">
        <v>57</v>
      </c>
      <c r="C32" s="150">
        <v>4</v>
      </c>
      <c r="D32" s="175" t="s">
        <v>58</v>
      </c>
      <c r="E32" s="224">
        <v>0</v>
      </c>
      <c r="F32" s="225" t="s">
        <v>32</v>
      </c>
      <c r="G32" s="226" t="s">
        <v>924</v>
      </c>
      <c r="H32" s="227">
        <v>236762</v>
      </c>
      <c r="I32" s="224">
        <v>0</v>
      </c>
      <c r="J32" s="228" t="s">
        <v>924</v>
      </c>
      <c r="K32" s="233">
        <f t="shared" si="2"/>
        <v>0</v>
      </c>
      <c r="L32" s="227">
        <v>285519</v>
      </c>
    </row>
    <row r="33" spans="2:12" s="6" customFormat="1" ht="13.5">
      <c r="B33" s="149" t="s">
        <v>59</v>
      </c>
      <c r="C33" s="150">
        <v>3</v>
      </c>
      <c r="D33" s="175" t="s">
        <v>60</v>
      </c>
      <c r="E33" s="224">
        <v>897330</v>
      </c>
      <c r="F33" s="225" t="s">
        <v>32</v>
      </c>
      <c r="G33" s="226">
        <f t="shared" si="1"/>
        <v>79.24759253633275</v>
      </c>
      <c r="H33" s="227">
        <v>1132312</v>
      </c>
      <c r="I33" s="224">
        <v>595599</v>
      </c>
      <c r="J33" s="228">
        <f t="shared" si="0"/>
        <v>92.98577577526007</v>
      </c>
      <c r="K33" s="233">
        <f t="shared" si="2"/>
        <v>0.0038745725146424694</v>
      </c>
      <c r="L33" s="227">
        <v>640527</v>
      </c>
    </row>
    <row r="34" spans="2:12" s="6" customFormat="1" ht="13.5">
      <c r="B34" s="149" t="s">
        <v>61</v>
      </c>
      <c r="C34" s="150">
        <v>4</v>
      </c>
      <c r="D34" s="175" t="s">
        <v>62</v>
      </c>
      <c r="E34" s="224">
        <v>0</v>
      </c>
      <c r="F34" s="225" t="s">
        <v>32</v>
      </c>
      <c r="G34" s="226" t="s">
        <v>924</v>
      </c>
      <c r="H34" s="227">
        <v>433</v>
      </c>
      <c r="I34" s="224">
        <v>0</v>
      </c>
      <c r="J34" s="228" t="s">
        <v>924</v>
      </c>
      <c r="K34" s="233">
        <f t="shared" si="2"/>
        <v>0</v>
      </c>
      <c r="L34" s="227">
        <v>4318</v>
      </c>
    </row>
    <row r="35" spans="2:12" s="6" customFormat="1" ht="13.5">
      <c r="B35" s="230" t="s">
        <v>893</v>
      </c>
      <c r="C35" s="20">
        <v>4</v>
      </c>
      <c r="D35" s="231" t="s">
        <v>1290</v>
      </c>
      <c r="E35" s="224">
        <v>670</v>
      </c>
      <c r="F35" s="234" t="s">
        <v>32</v>
      </c>
      <c r="G35" s="226" t="s">
        <v>925</v>
      </c>
      <c r="H35" s="227">
        <v>0</v>
      </c>
      <c r="I35" s="224">
        <v>4946</v>
      </c>
      <c r="J35" s="228" t="s">
        <v>925</v>
      </c>
      <c r="K35" s="203">
        <f t="shared" si="2"/>
        <v>3.217539931635489E-05</v>
      </c>
      <c r="L35" s="227">
        <v>0</v>
      </c>
    </row>
    <row r="36" spans="2:12" s="6" customFormat="1" ht="13.5">
      <c r="B36" s="147" t="s">
        <v>63</v>
      </c>
      <c r="C36" s="148">
        <v>2</v>
      </c>
      <c r="D36" s="174" t="s">
        <v>64</v>
      </c>
      <c r="E36" s="218">
        <v>3146</v>
      </c>
      <c r="F36" s="219" t="s">
        <v>15</v>
      </c>
      <c r="G36" s="220">
        <f t="shared" si="1"/>
        <v>94.87334137515079</v>
      </c>
      <c r="H36" s="221">
        <v>3316</v>
      </c>
      <c r="I36" s="218">
        <v>2936477</v>
      </c>
      <c r="J36" s="223">
        <f t="shared" si="0"/>
        <v>103.73084240771892</v>
      </c>
      <c r="K36" s="202">
        <f t="shared" si="2"/>
        <v>0.019102773970540204</v>
      </c>
      <c r="L36" s="221">
        <v>2830862</v>
      </c>
    </row>
    <row r="37" spans="2:12" s="6" customFormat="1" ht="13.5">
      <c r="B37" s="147" t="s">
        <v>65</v>
      </c>
      <c r="C37" s="148">
        <v>2</v>
      </c>
      <c r="D37" s="174" t="s">
        <v>66</v>
      </c>
      <c r="E37" s="218">
        <v>2162</v>
      </c>
      <c r="F37" s="219" t="s">
        <v>15</v>
      </c>
      <c r="G37" s="220">
        <f t="shared" si="1"/>
        <v>96.90721649484536</v>
      </c>
      <c r="H37" s="221">
        <v>2231</v>
      </c>
      <c r="I37" s="218">
        <v>5301126</v>
      </c>
      <c r="J37" s="223">
        <f t="shared" si="0"/>
        <v>103.01249489904976</v>
      </c>
      <c r="K37" s="202">
        <f t="shared" si="2"/>
        <v>0.0344856138043492</v>
      </c>
      <c r="L37" s="221">
        <v>5146100</v>
      </c>
    </row>
    <row r="38" spans="2:12" s="6" customFormat="1" ht="13.5">
      <c r="B38" s="149" t="s">
        <v>67</v>
      </c>
      <c r="C38" s="150">
        <v>3</v>
      </c>
      <c r="D38" s="175" t="s">
        <v>68</v>
      </c>
      <c r="E38" s="224">
        <v>939</v>
      </c>
      <c r="F38" s="225" t="s">
        <v>15</v>
      </c>
      <c r="G38" s="226">
        <f t="shared" si="1"/>
        <v>116.7910447761194</v>
      </c>
      <c r="H38" s="227">
        <v>804</v>
      </c>
      <c r="I38" s="224">
        <v>3548547</v>
      </c>
      <c r="J38" s="228">
        <f t="shared" si="0"/>
        <v>119.29669503616674</v>
      </c>
      <c r="K38" s="203">
        <f t="shared" si="2"/>
        <v>0.02308449589928289</v>
      </c>
      <c r="L38" s="227">
        <v>2974556</v>
      </c>
    </row>
    <row r="39" spans="2:12" s="6" customFormat="1" ht="13.5">
      <c r="B39" s="147" t="s">
        <v>69</v>
      </c>
      <c r="C39" s="148">
        <v>2</v>
      </c>
      <c r="D39" s="174" t="s">
        <v>70</v>
      </c>
      <c r="E39" s="218">
        <v>8694</v>
      </c>
      <c r="F39" s="219" t="s">
        <v>15</v>
      </c>
      <c r="G39" s="220">
        <f t="shared" si="1"/>
        <v>46.28407155025553</v>
      </c>
      <c r="H39" s="221">
        <v>18784</v>
      </c>
      <c r="I39" s="218">
        <v>1572119</v>
      </c>
      <c r="J39" s="223">
        <f t="shared" si="0"/>
        <v>104.25441190903761</v>
      </c>
      <c r="K39" s="202">
        <f t="shared" si="2"/>
        <v>0.010227164698307426</v>
      </c>
      <c r="L39" s="221">
        <v>1507964</v>
      </c>
    </row>
    <row r="40" spans="2:12" s="6" customFormat="1" ht="13.5">
      <c r="B40" s="149" t="s">
        <v>71</v>
      </c>
      <c r="C40" s="150">
        <v>3</v>
      </c>
      <c r="D40" s="175" t="s">
        <v>72</v>
      </c>
      <c r="E40" s="224">
        <v>2851</v>
      </c>
      <c r="F40" s="225" t="s">
        <v>15</v>
      </c>
      <c r="G40" s="226">
        <f t="shared" si="1"/>
        <v>91.37820512820512</v>
      </c>
      <c r="H40" s="227">
        <v>3120</v>
      </c>
      <c r="I40" s="224">
        <v>1392655</v>
      </c>
      <c r="J40" s="228">
        <f t="shared" si="0"/>
        <v>116.10992906618822</v>
      </c>
      <c r="K40" s="203">
        <f t="shared" si="2"/>
        <v>0.009059690807706878</v>
      </c>
      <c r="L40" s="227">
        <v>1199428</v>
      </c>
    </row>
    <row r="41" spans="2:12" s="6" customFormat="1" ht="13.5">
      <c r="B41" s="147" t="s">
        <v>73</v>
      </c>
      <c r="C41" s="148">
        <v>2</v>
      </c>
      <c r="D41" s="174" t="s">
        <v>74</v>
      </c>
      <c r="E41" s="218"/>
      <c r="F41" s="219"/>
      <c r="G41" s="220">
        <f t="shared" si="1"/>
      </c>
      <c r="H41" s="221"/>
      <c r="I41" s="218">
        <v>9295580</v>
      </c>
      <c r="J41" s="223">
        <f t="shared" si="0"/>
        <v>113.56638380892423</v>
      </c>
      <c r="K41" s="202">
        <f t="shared" si="2"/>
        <v>0.06047088523597294</v>
      </c>
      <c r="L41" s="221">
        <v>8185151</v>
      </c>
    </row>
    <row r="42" spans="2:12" s="6" customFormat="1" ht="13.5">
      <c r="B42" s="145" t="s">
        <v>75</v>
      </c>
      <c r="C42" s="146">
        <v>1</v>
      </c>
      <c r="D42" s="173" t="s">
        <v>76</v>
      </c>
      <c r="E42" s="212"/>
      <c r="F42" s="213"/>
      <c r="G42" s="214">
        <f t="shared" si="1"/>
      </c>
      <c r="H42" s="215"/>
      <c r="I42" s="212">
        <v>6194523</v>
      </c>
      <c r="J42" s="217">
        <f t="shared" si="0"/>
        <v>113.48447808509188</v>
      </c>
      <c r="K42" s="201">
        <f t="shared" si="2"/>
        <v>0.04029746281830664</v>
      </c>
      <c r="L42" s="215">
        <v>5458476</v>
      </c>
    </row>
    <row r="43" spans="2:12" s="6" customFormat="1" ht="13.5">
      <c r="B43" s="147" t="s">
        <v>77</v>
      </c>
      <c r="C43" s="148">
        <v>2</v>
      </c>
      <c r="D43" s="174" t="s">
        <v>78</v>
      </c>
      <c r="E43" s="218">
        <v>32233</v>
      </c>
      <c r="F43" s="219" t="s">
        <v>79</v>
      </c>
      <c r="G43" s="220">
        <f t="shared" si="1"/>
        <v>131.4774025126448</v>
      </c>
      <c r="H43" s="221">
        <v>24516</v>
      </c>
      <c r="I43" s="218">
        <v>6078912</v>
      </c>
      <c r="J43" s="223">
        <f t="shared" si="0"/>
        <v>123.78021577042642</v>
      </c>
      <c r="K43" s="202">
        <f t="shared" si="2"/>
        <v>0.03954537424362748</v>
      </c>
      <c r="L43" s="221">
        <v>4911053</v>
      </c>
    </row>
    <row r="44" spans="2:12" s="6" customFormat="1" ht="13.5">
      <c r="B44" s="147" t="s">
        <v>80</v>
      </c>
      <c r="C44" s="148">
        <v>2</v>
      </c>
      <c r="D44" s="174" t="s">
        <v>81</v>
      </c>
      <c r="E44" s="218">
        <v>5066880</v>
      </c>
      <c r="F44" s="219" t="s">
        <v>32</v>
      </c>
      <c r="G44" s="220">
        <f t="shared" si="1"/>
        <v>91.63670061723762</v>
      </c>
      <c r="H44" s="221">
        <v>5529313</v>
      </c>
      <c r="I44" s="218">
        <v>115611</v>
      </c>
      <c r="J44" s="223">
        <f t="shared" si="0"/>
        <v>21.11913456321711</v>
      </c>
      <c r="K44" s="202">
        <f t="shared" si="2"/>
        <v>0.0007520885746791559</v>
      </c>
      <c r="L44" s="221">
        <v>547423</v>
      </c>
    </row>
    <row r="45" spans="2:12" s="6" customFormat="1" ht="13.5">
      <c r="B45" s="149" t="s">
        <v>82</v>
      </c>
      <c r="C45" s="150">
        <v>3</v>
      </c>
      <c r="D45" s="175" t="s">
        <v>83</v>
      </c>
      <c r="E45" s="224">
        <v>5066</v>
      </c>
      <c r="F45" s="225" t="s">
        <v>15</v>
      </c>
      <c r="G45" s="226">
        <f t="shared" si="1"/>
        <v>91.5928403543663</v>
      </c>
      <c r="H45" s="227">
        <v>5531</v>
      </c>
      <c r="I45" s="224">
        <v>115611</v>
      </c>
      <c r="J45" s="228">
        <f t="shared" si="0"/>
        <v>21.14748970621322</v>
      </c>
      <c r="K45" s="203">
        <f t="shared" si="2"/>
        <v>0.0007520885746791559</v>
      </c>
      <c r="L45" s="227">
        <v>546689</v>
      </c>
    </row>
    <row r="46" spans="2:12" s="6" customFormat="1" ht="13.5">
      <c r="B46" s="145" t="s">
        <v>84</v>
      </c>
      <c r="C46" s="146">
        <v>1</v>
      </c>
      <c r="D46" s="173" t="s">
        <v>85</v>
      </c>
      <c r="E46" s="212"/>
      <c r="F46" s="213"/>
      <c r="G46" s="214">
        <f t="shared" si="1"/>
      </c>
      <c r="H46" s="215"/>
      <c r="I46" s="212">
        <v>80114485</v>
      </c>
      <c r="J46" s="217">
        <f t="shared" si="0"/>
        <v>114.50918857994373</v>
      </c>
      <c r="K46" s="201">
        <f t="shared" si="2"/>
        <v>0.521171764233547</v>
      </c>
      <c r="L46" s="215">
        <v>69963368</v>
      </c>
    </row>
    <row r="47" spans="2:12" s="6" customFormat="1" ht="13.5">
      <c r="B47" s="147" t="s">
        <v>86</v>
      </c>
      <c r="C47" s="148">
        <v>2</v>
      </c>
      <c r="D47" s="174" t="s">
        <v>87</v>
      </c>
      <c r="E47" s="218">
        <v>4586</v>
      </c>
      <c r="F47" s="219" t="s">
        <v>15</v>
      </c>
      <c r="G47" s="220">
        <f t="shared" si="1"/>
        <v>96.99661590524535</v>
      </c>
      <c r="H47" s="221">
        <v>4728</v>
      </c>
      <c r="I47" s="218">
        <v>708183</v>
      </c>
      <c r="J47" s="223">
        <f t="shared" si="0"/>
        <v>99.7314424932051</v>
      </c>
      <c r="K47" s="202">
        <f t="shared" si="2"/>
        <v>0.004606969432683816</v>
      </c>
      <c r="L47" s="221">
        <v>710090</v>
      </c>
    </row>
    <row r="48" spans="2:12" s="6" customFormat="1" ht="13.5">
      <c r="B48" s="147" t="s">
        <v>88</v>
      </c>
      <c r="C48" s="148">
        <v>2</v>
      </c>
      <c r="D48" s="174" t="s">
        <v>89</v>
      </c>
      <c r="E48" s="218">
        <v>134</v>
      </c>
      <c r="F48" s="219" t="s">
        <v>15</v>
      </c>
      <c r="G48" s="220">
        <f t="shared" si="1"/>
        <v>113.55932203389831</v>
      </c>
      <c r="H48" s="221">
        <v>118</v>
      </c>
      <c r="I48" s="218">
        <v>69571</v>
      </c>
      <c r="J48" s="223">
        <f t="shared" si="0"/>
        <v>101.97736800445605</v>
      </c>
      <c r="K48" s="202">
        <f t="shared" si="2"/>
        <v>0.00045258283579420255</v>
      </c>
      <c r="L48" s="221">
        <v>68222</v>
      </c>
    </row>
    <row r="49" spans="2:12" s="6" customFormat="1" ht="13.5">
      <c r="B49" s="147" t="s">
        <v>90</v>
      </c>
      <c r="C49" s="148">
        <v>2</v>
      </c>
      <c r="D49" s="174" t="s">
        <v>91</v>
      </c>
      <c r="E49" s="218">
        <v>30350</v>
      </c>
      <c r="F49" s="219" t="s">
        <v>15</v>
      </c>
      <c r="G49" s="220">
        <f t="shared" si="1"/>
        <v>104.93741788258073</v>
      </c>
      <c r="H49" s="221">
        <v>28922</v>
      </c>
      <c r="I49" s="218">
        <v>9087936</v>
      </c>
      <c r="J49" s="223">
        <f t="shared" si="0"/>
        <v>112.7394349764403</v>
      </c>
      <c r="K49" s="202">
        <f t="shared" si="2"/>
        <v>0.059120090934386776</v>
      </c>
      <c r="L49" s="221">
        <v>8061009</v>
      </c>
    </row>
    <row r="50" spans="1:12" s="6" customFormat="1" ht="13.5">
      <c r="A50" s="21"/>
      <c r="B50" s="149" t="s">
        <v>92</v>
      </c>
      <c r="C50" s="150">
        <v>3</v>
      </c>
      <c r="D50" s="175" t="s">
        <v>93</v>
      </c>
      <c r="E50" s="224">
        <v>25826</v>
      </c>
      <c r="F50" s="225" t="s">
        <v>15</v>
      </c>
      <c r="G50" s="226">
        <f t="shared" si="1"/>
        <v>100.87887191906566</v>
      </c>
      <c r="H50" s="227">
        <v>25601</v>
      </c>
      <c r="I50" s="224">
        <v>8739402</v>
      </c>
      <c r="J50" s="228">
        <f t="shared" si="0"/>
        <v>111.05498398424183</v>
      </c>
      <c r="K50" s="203">
        <f t="shared" si="2"/>
        <v>0.056852759631247585</v>
      </c>
      <c r="L50" s="227">
        <v>7869437</v>
      </c>
    </row>
    <row r="51" spans="2:12" s="6" customFormat="1" ht="13.5">
      <c r="B51" s="147" t="s">
        <v>94</v>
      </c>
      <c r="C51" s="148">
        <v>2</v>
      </c>
      <c r="D51" s="174" t="s">
        <v>95</v>
      </c>
      <c r="E51" s="218"/>
      <c r="F51" s="219"/>
      <c r="G51" s="220">
        <f t="shared" si="1"/>
      </c>
      <c r="H51" s="221"/>
      <c r="I51" s="218">
        <v>1602764</v>
      </c>
      <c r="J51" s="223">
        <f t="shared" si="0"/>
        <v>128.6377003287446</v>
      </c>
      <c r="K51" s="202">
        <f t="shared" si="2"/>
        <v>0.010426520766251158</v>
      </c>
      <c r="L51" s="221">
        <v>1245952</v>
      </c>
    </row>
    <row r="52" spans="2:12" s="6" customFormat="1" ht="13.5">
      <c r="B52" s="149" t="s">
        <v>96</v>
      </c>
      <c r="C52" s="150">
        <v>3</v>
      </c>
      <c r="D52" s="175" t="s">
        <v>97</v>
      </c>
      <c r="E52" s="224"/>
      <c r="F52" s="225"/>
      <c r="G52" s="226">
        <f t="shared" si="1"/>
      </c>
      <c r="H52" s="227"/>
      <c r="I52" s="224">
        <v>1596623</v>
      </c>
      <c r="J52" s="228">
        <f t="shared" si="0"/>
        <v>129.1025617182377</v>
      </c>
      <c r="K52" s="203">
        <f t="shared" si="2"/>
        <v>0.010386571488612311</v>
      </c>
      <c r="L52" s="227">
        <v>1236709</v>
      </c>
    </row>
    <row r="53" spans="2:12" s="6" customFormat="1" ht="13.5">
      <c r="B53" s="149" t="s">
        <v>98</v>
      </c>
      <c r="C53" s="150">
        <v>4</v>
      </c>
      <c r="D53" s="175" t="s">
        <v>99</v>
      </c>
      <c r="E53" s="224"/>
      <c r="F53" s="225"/>
      <c r="G53" s="226">
        <f t="shared" si="1"/>
      </c>
      <c r="H53" s="227"/>
      <c r="I53" s="224">
        <v>695989</v>
      </c>
      <c r="J53" s="228">
        <f t="shared" si="0"/>
        <v>127.94785674760966</v>
      </c>
      <c r="K53" s="203">
        <f t="shared" si="2"/>
        <v>0.0045276433471068585</v>
      </c>
      <c r="L53" s="227">
        <v>543963</v>
      </c>
    </row>
    <row r="54" spans="2:12" s="6" customFormat="1" ht="13.5">
      <c r="B54" s="147" t="s">
        <v>100</v>
      </c>
      <c r="C54" s="148">
        <v>2</v>
      </c>
      <c r="D54" s="174" t="s">
        <v>101</v>
      </c>
      <c r="E54" s="218">
        <v>239489</v>
      </c>
      <c r="F54" s="219" t="s">
        <v>15</v>
      </c>
      <c r="G54" s="220">
        <f t="shared" si="1"/>
        <v>83.207040438047</v>
      </c>
      <c r="H54" s="221">
        <v>287823</v>
      </c>
      <c r="I54" s="218">
        <v>5722532</v>
      </c>
      <c r="J54" s="223">
        <f t="shared" si="0"/>
        <v>108.62581941089353</v>
      </c>
      <c r="K54" s="202">
        <f t="shared" si="2"/>
        <v>0.037227002062397686</v>
      </c>
      <c r="L54" s="221">
        <v>5268114</v>
      </c>
    </row>
    <row r="55" spans="2:12" s="6" customFormat="1" ht="13.5">
      <c r="B55" s="147" t="s">
        <v>102</v>
      </c>
      <c r="C55" s="148">
        <v>2</v>
      </c>
      <c r="D55" s="174" t="s">
        <v>103</v>
      </c>
      <c r="E55" s="218">
        <v>50043</v>
      </c>
      <c r="F55" s="219" t="s">
        <v>15</v>
      </c>
      <c r="G55" s="220">
        <f t="shared" si="1"/>
        <v>99.44359438030325</v>
      </c>
      <c r="H55" s="221">
        <v>50323</v>
      </c>
      <c r="I55" s="218">
        <v>5781796</v>
      </c>
      <c r="J55" s="223">
        <f t="shared" si="0"/>
        <v>97.00786778008738</v>
      </c>
      <c r="K55" s="202">
        <f t="shared" si="2"/>
        <v>0.03761253438449321</v>
      </c>
      <c r="L55" s="221">
        <v>5960131</v>
      </c>
    </row>
    <row r="56" spans="2:12" s="6" customFormat="1" ht="13.5">
      <c r="B56" s="149" t="s">
        <v>104</v>
      </c>
      <c r="C56" s="150">
        <v>3</v>
      </c>
      <c r="D56" s="175" t="s">
        <v>105</v>
      </c>
      <c r="E56" s="224">
        <v>13918</v>
      </c>
      <c r="F56" s="225" t="s">
        <v>15</v>
      </c>
      <c r="G56" s="226">
        <f t="shared" si="1"/>
        <v>91.8558606124604</v>
      </c>
      <c r="H56" s="227">
        <v>15152</v>
      </c>
      <c r="I56" s="224">
        <v>3219564</v>
      </c>
      <c r="J56" s="228">
        <f t="shared" si="0"/>
        <v>99.84670524827516</v>
      </c>
      <c r="K56" s="203">
        <f t="shared" si="2"/>
        <v>0.020944350449769673</v>
      </c>
      <c r="L56" s="227">
        <v>3224507</v>
      </c>
    </row>
    <row r="57" spans="2:12" s="6" customFormat="1" ht="13.5">
      <c r="B57" s="149" t="s">
        <v>106</v>
      </c>
      <c r="C57" s="150">
        <v>4</v>
      </c>
      <c r="D57" s="175" t="s">
        <v>107</v>
      </c>
      <c r="E57" s="224">
        <v>5300725</v>
      </c>
      <c r="F57" s="225" t="s">
        <v>32</v>
      </c>
      <c r="G57" s="226">
        <f t="shared" si="1"/>
        <v>77.16874569169771</v>
      </c>
      <c r="H57" s="227">
        <v>6869005</v>
      </c>
      <c r="I57" s="224">
        <v>2127723</v>
      </c>
      <c r="J57" s="228">
        <f t="shared" si="0"/>
        <v>85.08148972771178</v>
      </c>
      <c r="K57" s="203">
        <f t="shared" si="2"/>
        <v>0.013841556239302987</v>
      </c>
      <c r="L57" s="227">
        <v>2500806</v>
      </c>
    </row>
    <row r="58" spans="2:12" s="6" customFormat="1" ht="13.5">
      <c r="B58" s="149" t="s">
        <v>108</v>
      </c>
      <c r="C58" s="150">
        <v>4</v>
      </c>
      <c r="D58" s="175" t="s">
        <v>109</v>
      </c>
      <c r="E58" s="224">
        <v>1142</v>
      </c>
      <c r="F58" s="225" t="s">
        <v>15</v>
      </c>
      <c r="G58" s="226">
        <f t="shared" si="1"/>
        <v>318.99441340782124</v>
      </c>
      <c r="H58" s="227">
        <v>358</v>
      </c>
      <c r="I58" s="224">
        <v>490228</v>
      </c>
      <c r="J58" s="228">
        <f t="shared" si="0"/>
        <v>347.603009267466</v>
      </c>
      <c r="K58" s="203">
        <f t="shared" si="2"/>
        <v>0.0031890985960489333</v>
      </c>
      <c r="L58" s="227">
        <v>141031</v>
      </c>
    </row>
    <row r="59" spans="2:12" s="6" customFormat="1" ht="13.5">
      <c r="B59" s="147" t="s">
        <v>110</v>
      </c>
      <c r="C59" s="148">
        <v>2</v>
      </c>
      <c r="D59" s="174" t="s">
        <v>111</v>
      </c>
      <c r="E59" s="218">
        <v>907184</v>
      </c>
      <c r="F59" s="219" t="s">
        <v>15</v>
      </c>
      <c r="G59" s="220">
        <f t="shared" si="1"/>
        <v>103.60582496108432</v>
      </c>
      <c r="H59" s="221">
        <v>875611</v>
      </c>
      <c r="I59" s="218">
        <v>3414606</v>
      </c>
      <c r="J59" s="223">
        <f t="shared" si="0"/>
        <v>92.3374592072827</v>
      </c>
      <c r="K59" s="202">
        <f t="shared" si="2"/>
        <v>0.022213164488075476</v>
      </c>
      <c r="L59" s="221">
        <v>3697964</v>
      </c>
    </row>
    <row r="60" spans="2:12" s="6" customFormat="1" ht="13.5">
      <c r="B60" s="149" t="s">
        <v>112</v>
      </c>
      <c r="C60" s="150">
        <v>3</v>
      </c>
      <c r="D60" s="175" t="s">
        <v>113</v>
      </c>
      <c r="E60" s="224">
        <v>22782</v>
      </c>
      <c r="F60" s="225" t="s">
        <v>15</v>
      </c>
      <c r="G60" s="226">
        <f t="shared" si="1"/>
        <v>94.68827930174564</v>
      </c>
      <c r="H60" s="227">
        <v>24060</v>
      </c>
      <c r="I60" s="224">
        <v>965642</v>
      </c>
      <c r="J60" s="228">
        <f t="shared" si="0"/>
        <v>104.51100802846871</v>
      </c>
      <c r="K60" s="203">
        <f t="shared" si="2"/>
        <v>0.006281827122249003</v>
      </c>
      <c r="L60" s="227">
        <v>923962</v>
      </c>
    </row>
    <row r="61" spans="2:12" s="6" customFormat="1" ht="13.5">
      <c r="B61" s="147" t="s">
        <v>114</v>
      </c>
      <c r="C61" s="148">
        <v>2</v>
      </c>
      <c r="D61" s="174" t="s">
        <v>115</v>
      </c>
      <c r="E61" s="218">
        <v>1091438</v>
      </c>
      <c r="F61" s="219" t="s">
        <v>15</v>
      </c>
      <c r="G61" s="220">
        <f t="shared" si="1"/>
        <v>85.64093107926257</v>
      </c>
      <c r="H61" s="221">
        <v>1274435</v>
      </c>
      <c r="I61" s="218">
        <v>51458931</v>
      </c>
      <c r="J61" s="223">
        <f t="shared" si="0"/>
        <v>118.66152689704083</v>
      </c>
      <c r="K61" s="202">
        <f t="shared" si="2"/>
        <v>0.334757713974475</v>
      </c>
      <c r="L61" s="221">
        <v>43366146</v>
      </c>
    </row>
    <row r="62" spans="2:12" s="6" customFormat="1" ht="13.5">
      <c r="B62" s="149" t="s">
        <v>116</v>
      </c>
      <c r="C62" s="150">
        <v>3</v>
      </c>
      <c r="D62" s="175" t="s">
        <v>117</v>
      </c>
      <c r="E62" s="224">
        <v>1020454</v>
      </c>
      <c r="F62" s="225" t="s">
        <v>15</v>
      </c>
      <c r="G62" s="226">
        <f t="shared" si="1"/>
        <v>85.30433830358345</v>
      </c>
      <c r="H62" s="227">
        <v>1196251</v>
      </c>
      <c r="I62" s="224">
        <v>38712026</v>
      </c>
      <c r="J62" s="228">
        <f t="shared" si="0"/>
        <v>119.54151327312267</v>
      </c>
      <c r="K62" s="203">
        <f t="shared" si="2"/>
        <v>0.25183479476245707</v>
      </c>
      <c r="L62" s="227">
        <v>32383751</v>
      </c>
    </row>
    <row r="63" spans="2:12" s="6" customFormat="1" ht="13.5">
      <c r="B63" s="147" t="s">
        <v>118</v>
      </c>
      <c r="C63" s="148">
        <v>2</v>
      </c>
      <c r="D63" s="174" t="s">
        <v>119</v>
      </c>
      <c r="E63" s="218"/>
      <c r="F63" s="219"/>
      <c r="G63" s="220">
        <f t="shared" si="1"/>
      </c>
      <c r="H63" s="221"/>
      <c r="I63" s="218">
        <v>2268166</v>
      </c>
      <c r="J63" s="223">
        <f t="shared" si="0"/>
        <v>143.03517600615484</v>
      </c>
      <c r="K63" s="202">
        <f t="shared" si="2"/>
        <v>0.014755185354989769</v>
      </c>
      <c r="L63" s="221">
        <v>1585740</v>
      </c>
    </row>
    <row r="64" spans="2:12" s="6" customFormat="1" ht="13.5">
      <c r="B64" s="149" t="s">
        <v>120</v>
      </c>
      <c r="C64" s="150">
        <v>3</v>
      </c>
      <c r="D64" s="175" t="s">
        <v>121</v>
      </c>
      <c r="E64" s="224">
        <v>1</v>
      </c>
      <c r="F64" s="225" t="s">
        <v>15</v>
      </c>
      <c r="G64" s="226">
        <f t="shared" si="1"/>
        <v>33.33333333333333</v>
      </c>
      <c r="H64" s="227">
        <v>3</v>
      </c>
      <c r="I64" s="224">
        <v>35112</v>
      </c>
      <c r="J64" s="228">
        <f t="shared" si="0"/>
        <v>120.27128862094952</v>
      </c>
      <c r="K64" s="203">
        <f t="shared" si="2"/>
        <v>0.00022841541059358126</v>
      </c>
      <c r="L64" s="227">
        <v>29194</v>
      </c>
    </row>
    <row r="65" spans="2:12" s="6" customFormat="1" ht="13.5">
      <c r="B65" s="145" t="s">
        <v>122</v>
      </c>
      <c r="C65" s="146">
        <v>1</v>
      </c>
      <c r="D65" s="173" t="s">
        <v>123</v>
      </c>
      <c r="E65" s="212"/>
      <c r="F65" s="213"/>
      <c r="G65" s="214">
        <f t="shared" si="1"/>
      </c>
      <c r="H65" s="215"/>
      <c r="I65" s="212">
        <v>47276476</v>
      </c>
      <c r="J65" s="217">
        <f t="shared" si="0"/>
        <v>98.67516009766646</v>
      </c>
      <c r="K65" s="201">
        <f t="shared" si="2"/>
        <v>0.3075494325859418</v>
      </c>
      <c r="L65" s="215">
        <v>47911223</v>
      </c>
    </row>
    <row r="66" spans="2:12" s="6" customFormat="1" ht="13.5">
      <c r="B66" s="147" t="s">
        <v>124</v>
      </c>
      <c r="C66" s="148">
        <v>2</v>
      </c>
      <c r="D66" s="174" t="s">
        <v>125</v>
      </c>
      <c r="E66" s="218">
        <v>3692</v>
      </c>
      <c r="F66" s="219" t="s">
        <v>15</v>
      </c>
      <c r="G66" s="220">
        <f t="shared" si="1"/>
        <v>138.64063086744272</v>
      </c>
      <c r="H66" s="221">
        <v>2663</v>
      </c>
      <c r="I66" s="218">
        <v>175763</v>
      </c>
      <c r="J66" s="223">
        <f t="shared" si="0"/>
        <v>143.99721448467966</v>
      </c>
      <c r="K66" s="202">
        <f t="shared" si="2"/>
        <v>0.0011433976364821036</v>
      </c>
      <c r="L66" s="221">
        <v>122060</v>
      </c>
    </row>
    <row r="67" spans="2:12" s="6" customFormat="1" ht="13.5">
      <c r="B67" s="149" t="s">
        <v>126</v>
      </c>
      <c r="C67" s="150">
        <v>3</v>
      </c>
      <c r="D67" s="175" t="s">
        <v>127</v>
      </c>
      <c r="E67" s="224">
        <v>883</v>
      </c>
      <c r="F67" s="225" t="s">
        <v>15</v>
      </c>
      <c r="G67" s="226">
        <f t="shared" si="1"/>
        <v>205.82750582750583</v>
      </c>
      <c r="H67" s="227">
        <v>429</v>
      </c>
      <c r="I67" s="224">
        <v>66015</v>
      </c>
      <c r="J67" s="228">
        <f t="shared" si="0"/>
        <v>287.0591816323868</v>
      </c>
      <c r="K67" s="203">
        <f t="shared" si="2"/>
        <v>0.00042944985561446983</v>
      </c>
      <c r="L67" s="227">
        <v>22997</v>
      </c>
    </row>
    <row r="68" spans="2:12" s="6" customFormat="1" ht="13.5">
      <c r="B68" s="147" t="s">
        <v>128</v>
      </c>
      <c r="C68" s="148">
        <v>2</v>
      </c>
      <c r="D68" s="174" t="s">
        <v>129</v>
      </c>
      <c r="E68" s="218"/>
      <c r="F68" s="219"/>
      <c r="G68" s="220">
        <f t="shared" si="1"/>
      </c>
      <c r="H68" s="221"/>
      <c r="I68" s="218">
        <v>47100713</v>
      </c>
      <c r="J68" s="223">
        <f t="shared" si="0"/>
        <v>98.56076467933647</v>
      </c>
      <c r="K68" s="202">
        <f t="shared" si="2"/>
        <v>0.3064060349494597</v>
      </c>
      <c r="L68" s="221">
        <v>47788502</v>
      </c>
    </row>
    <row r="69" spans="2:12" s="6" customFormat="1" ht="13.5">
      <c r="B69" s="149" t="s">
        <v>130</v>
      </c>
      <c r="C69" s="150">
        <v>3</v>
      </c>
      <c r="D69" s="175" t="s">
        <v>131</v>
      </c>
      <c r="E69" s="224"/>
      <c r="F69" s="225"/>
      <c r="G69" s="226">
        <f t="shared" si="1"/>
      </c>
      <c r="H69" s="227"/>
      <c r="I69" s="224">
        <v>46779569</v>
      </c>
      <c r="J69" s="228">
        <f t="shared" si="0"/>
        <v>98.81788595710968</v>
      </c>
      <c r="K69" s="203">
        <f t="shared" si="2"/>
        <v>0.30431688484067454</v>
      </c>
      <c r="L69" s="227">
        <v>47339172</v>
      </c>
    </row>
    <row r="70" spans="2:12" s="6" customFormat="1" ht="13.5">
      <c r="B70" s="149" t="s">
        <v>132</v>
      </c>
      <c r="C70" s="150">
        <v>4</v>
      </c>
      <c r="D70" s="175" t="s">
        <v>133</v>
      </c>
      <c r="E70" s="224">
        <v>64649</v>
      </c>
      <c r="F70" s="225" t="s">
        <v>79</v>
      </c>
      <c r="G70" s="226">
        <f t="shared" si="1"/>
        <v>48.70017853241833</v>
      </c>
      <c r="H70" s="227">
        <v>132749</v>
      </c>
      <c r="I70" s="224">
        <v>2831669</v>
      </c>
      <c r="J70" s="228">
        <f t="shared" si="0"/>
        <v>66.1144113810398</v>
      </c>
      <c r="K70" s="203">
        <f t="shared" si="2"/>
        <v>0.018420962556963873</v>
      </c>
      <c r="L70" s="227">
        <v>4282983</v>
      </c>
    </row>
    <row r="71" spans="2:12" s="6" customFormat="1" ht="13.5">
      <c r="B71" s="149" t="s">
        <v>134</v>
      </c>
      <c r="C71" s="150">
        <v>4</v>
      </c>
      <c r="D71" s="175" t="s">
        <v>135</v>
      </c>
      <c r="E71" s="224">
        <v>110774</v>
      </c>
      <c r="F71" s="225" t="s">
        <v>79</v>
      </c>
      <c r="G71" s="226">
        <f t="shared" si="1"/>
        <v>73.0525732675618</v>
      </c>
      <c r="H71" s="227">
        <v>151636</v>
      </c>
      <c r="I71" s="224">
        <v>5391755</v>
      </c>
      <c r="J71" s="228">
        <f t="shared" si="0"/>
        <v>99.0389915785479</v>
      </c>
      <c r="K71" s="203">
        <f t="shared" si="2"/>
        <v>0.03507518603739447</v>
      </c>
      <c r="L71" s="227">
        <v>5444073</v>
      </c>
    </row>
    <row r="72" spans="2:12" s="6" customFormat="1" ht="13.5">
      <c r="B72" s="149" t="s">
        <v>136</v>
      </c>
      <c r="C72" s="150">
        <v>4</v>
      </c>
      <c r="D72" s="175" t="s">
        <v>137</v>
      </c>
      <c r="E72" s="224">
        <v>141350</v>
      </c>
      <c r="F72" s="225" t="s">
        <v>79</v>
      </c>
      <c r="G72" s="226">
        <f t="shared" si="1"/>
        <v>62.07184261373617</v>
      </c>
      <c r="H72" s="227">
        <v>227720</v>
      </c>
      <c r="I72" s="224">
        <v>5915785</v>
      </c>
      <c r="J72" s="228">
        <f aca="true" t="shared" si="3" ref="J72:J135">I72/L72*100</f>
        <v>78.24422104557706</v>
      </c>
      <c r="K72" s="203">
        <f t="shared" si="2"/>
        <v>0.038484178051901026</v>
      </c>
      <c r="L72" s="227">
        <v>7560667</v>
      </c>
    </row>
    <row r="73" spans="2:12" s="6" customFormat="1" ht="13.5">
      <c r="B73" s="149" t="s">
        <v>138</v>
      </c>
      <c r="C73" s="150">
        <v>4</v>
      </c>
      <c r="D73" s="175" t="s">
        <v>139</v>
      </c>
      <c r="E73" s="224">
        <v>81804565</v>
      </c>
      <c r="F73" s="225" t="s">
        <v>32</v>
      </c>
      <c r="G73" s="226">
        <f aca="true" t="shared" si="4" ref="G73:G136">IF(F73="","",E73/H73*100)</f>
        <v>94.82540886567864</v>
      </c>
      <c r="H73" s="227">
        <v>86268613</v>
      </c>
      <c r="I73" s="224">
        <v>24615507</v>
      </c>
      <c r="J73" s="228">
        <f t="shared" si="3"/>
        <v>106.99202729133714</v>
      </c>
      <c r="K73" s="203">
        <f aca="true" t="shared" si="5" ref="K73:K136">I73/15371992594*100</f>
        <v>0.16013218097442963</v>
      </c>
      <c r="L73" s="227">
        <v>23006861</v>
      </c>
    </row>
    <row r="74" spans="2:12" s="6" customFormat="1" ht="13.5">
      <c r="B74" s="149" t="s">
        <v>140</v>
      </c>
      <c r="C74" s="150">
        <v>2</v>
      </c>
      <c r="D74" s="175" t="s">
        <v>141</v>
      </c>
      <c r="E74" s="224">
        <v>0</v>
      </c>
      <c r="F74" s="225"/>
      <c r="G74" s="226" t="s">
        <v>924</v>
      </c>
      <c r="H74" s="227">
        <v>0</v>
      </c>
      <c r="I74" s="224">
        <v>0</v>
      </c>
      <c r="J74" s="228" t="s">
        <v>924</v>
      </c>
      <c r="K74" s="203">
        <f t="shared" si="5"/>
        <v>0</v>
      </c>
      <c r="L74" s="227">
        <v>661</v>
      </c>
    </row>
    <row r="75" spans="2:12" s="6" customFormat="1" ht="13.5">
      <c r="B75" s="145" t="s">
        <v>142</v>
      </c>
      <c r="C75" s="146">
        <v>1</v>
      </c>
      <c r="D75" s="173" t="s">
        <v>143</v>
      </c>
      <c r="E75" s="212">
        <v>10893</v>
      </c>
      <c r="F75" s="213" t="s">
        <v>15</v>
      </c>
      <c r="G75" s="214">
        <f t="shared" si="4"/>
        <v>172.54870901314746</v>
      </c>
      <c r="H75" s="215">
        <v>6313</v>
      </c>
      <c r="I75" s="212">
        <v>2219693</v>
      </c>
      <c r="J75" s="217">
        <f t="shared" si="3"/>
        <v>143.9225485854412</v>
      </c>
      <c r="K75" s="201">
        <f t="shared" si="5"/>
        <v>0.014439852129946975</v>
      </c>
      <c r="L75" s="215">
        <v>1542283</v>
      </c>
    </row>
    <row r="76" spans="2:12" s="6" customFormat="1" ht="13.5">
      <c r="B76" s="147" t="s">
        <v>144</v>
      </c>
      <c r="C76" s="148">
        <v>2</v>
      </c>
      <c r="D76" s="174" t="s">
        <v>145</v>
      </c>
      <c r="E76" s="218">
        <v>18</v>
      </c>
      <c r="F76" s="219" t="s">
        <v>15</v>
      </c>
      <c r="G76" s="220">
        <f t="shared" si="4"/>
        <v>163.63636363636365</v>
      </c>
      <c r="H76" s="221">
        <v>11</v>
      </c>
      <c r="I76" s="218">
        <v>71840</v>
      </c>
      <c r="J76" s="223">
        <f t="shared" si="3"/>
        <v>127.60439794667755</v>
      </c>
      <c r="K76" s="202">
        <f t="shared" si="5"/>
        <v>0.00046734344660067436</v>
      </c>
      <c r="L76" s="221">
        <v>56299</v>
      </c>
    </row>
    <row r="77" spans="2:12" s="6" customFormat="1" ht="13.5">
      <c r="B77" s="147" t="s">
        <v>146</v>
      </c>
      <c r="C77" s="148">
        <v>2</v>
      </c>
      <c r="D77" s="174" t="s">
        <v>147</v>
      </c>
      <c r="E77" s="218">
        <v>7997</v>
      </c>
      <c r="F77" s="219" t="s">
        <v>15</v>
      </c>
      <c r="G77" s="220">
        <f t="shared" si="4"/>
        <v>240.72847682119206</v>
      </c>
      <c r="H77" s="221">
        <v>3322</v>
      </c>
      <c r="I77" s="218">
        <v>1681504</v>
      </c>
      <c r="J77" s="223">
        <f t="shared" si="3"/>
        <v>151.72947731733177</v>
      </c>
      <c r="K77" s="202">
        <f t="shared" si="5"/>
        <v>0.010938751041659525</v>
      </c>
      <c r="L77" s="221">
        <v>1108225</v>
      </c>
    </row>
    <row r="78" spans="2:12" s="6" customFormat="1" ht="13.5">
      <c r="B78" s="147" t="s">
        <v>148</v>
      </c>
      <c r="C78" s="148">
        <v>2</v>
      </c>
      <c r="D78" s="174" t="s">
        <v>149</v>
      </c>
      <c r="E78" s="218">
        <v>2873</v>
      </c>
      <c r="F78" s="219" t="s">
        <v>15</v>
      </c>
      <c r="G78" s="220">
        <f t="shared" si="4"/>
        <v>96.44175897952333</v>
      </c>
      <c r="H78" s="221">
        <v>2979</v>
      </c>
      <c r="I78" s="218">
        <v>466349</v>
      </c>
      <c r="J78" s="223">
        <f t="shared" si="3"/>
        <v>123.45145979314853</v>
      </c>
      <c r="K78" s="202">
        <f t="shared" si="5"/>
        <v>0.0030337576416867742</v>
      </c>
      <c r="L78" s="221">
        <v>377759</v>
      </c>
    </row>
    <row r="79" spans="2:12" s="6" customFormat="1" ht="13.5">
      <c r="B79" s="145" t="s">
        <v>150</v>
      </c>
      <c r="C79" s="146">
        <v>1</v>
      </c>
      <c r="D79" s="173" t="s">
        <v>151</v>
      </c>
      <c r="E79" s="212"/>
      <c r="F79" s="213"/>
      <c r="G79" s="214">
        <f t="shared" si="4"/>
      </c>
      <c r="H79" s="215"/>
      <c r="I79" s="212">
        <v>625191465</v>
      </c>
      <c r="J79" s="217">
        <f t="shared" si="3"/>
        <v>112.07799149237911</v>
      </c>
      <c r="K79" s="201">
        <f t="shared" si="5"/>
        <v>4.067081487171838</v>
      </c>
      <c r="L79" s="215">
        <v>557818227</v>
      </c>
    </row>
    <row r="80" spans="2:12" s="6" customFormat="1" ht="13.5">
      <c r="B80" s="147" t="s">
        <v>152</v>
      </c>
      <c r="C80" s="148">
        <v>2</v>
      </c>
      <c r="D80" s="174" t="s">
        <v>153</v>
      </c>
      <c r="E80" s="218"/>
      <c r="F80" s="219"/>
      <c r="G80" s="220">
        <f t="shared" si="4"/>
      </c>
      <c r="H80" s="221"/>
      <c r="I80" s="218">
        <v>130101956</v>
      </c>
      <c r="J80" s="223">
        <f t="shared" si="3"/>
        <v>128.95098208770918</v>
      </c>
      <c r="K80" s="202">
        <f t="shared" si="5"/>
        <v>0.8463571342779688</v>
      </c>
      <c r="L80" s="221">
        <v>100892567</v>
      </c>
    </row>
    <row r="81" spans="2:12" s="6" customFormat="1" ht="13.5">
      <c r="B81" s="149" t="s">
        <v>154</v>
      </c>
      <c r="C81" s="150">
        <v>3</v>
      </c>
      <c r="D81" s="175" t="s">
        <v>155</v>
      </c>
      <c r="E81" s="224"/>
      <c r="F81" s="225"/>
      <c r="G81" s="226">
        <f t="shared" si="4"/>
      </c>
      <c r="H81" s="227"/>
      <c r="I81" s="224">
        <v>85014239</v>
      </c>
      <c r="J81" s="228">
        <f t="shared" si="3"/>
        <v>130.96311365429347</v>
      </c>
      <c r="K81" s="203">
        <f t="shared" si="5"/>
        <v>0.5530463177114903</v>
      </c>
      <c r="L81" s="227">
        <v>64914644</v>
      </c>
    </row>
    <row r="82" spans="2:12" s="6" customFormat="1" ht="13.5">
      <c r="B82" s="154" t="s">
        <v>156</v>
      </c>
      <c r="C82" s="155">
        <v>4</v>
      </c>
      <c r="D82" s="179" t="s">
        <v>157</v>
      </c>
      <c r="E82" s="224">
        <v>257946869</v>
      </c>
      <c r="F82" s="225" t="s">
        <v>32</v>
      </c>
      <c r="G82" s="226">
        <f t="shared" si="4"/>
        <v>144.86876578243474</v>
      </c>
      <c r="H82" s="227">
        <v>178055544</v>
      </c>
      <c r="I82" s="224">
        <v>23492287</v>
      </c>
      <c r="J82" s="228">
        <f t="shared" si="3"/>
        <v>159.85772618431713</v>
      </c>
      <c r="K82" s="203">
        <f t="shared" si="5"/>
        <v>0.15282525577828807</v>
      </c>
      <c r="L82" s="227">
        <v>14695747</v>
      </c>
    </row>
    <row r="83" spans="2:12" s="6" customFormat="1" ht="13.5">
      <c r="B83" s="149" t="s">
        <v>158</v>
      </c>
      <c r="C83" s="150">
        <v>4</v>
      </c>
      <c r="D83" s="175" t="s">
        <v>159</v>
      </c>
      <c r="E83" s="224">
        <v>7585</v>
      </c>
      <c r="F83" s="225" t="s">
        <v>15</v>
      </c>
      <c r="G83" s="226">
        <f t="shared" si="4"/>
        <v>120.47331639135959</v>
      </c>
      <c r="H83" s="227">
        <v>6296</v>
      </c>
      <c r="I83" s="224">
        <v>1453365</v>
      </c>
      <c r="J83" s="228">
        <f t="shared" si="3"/>
        <v>156.36592702891127</v>
      </c>
      <c r="K83" s="203">
        <f t="shared" si="5"/>
        <v>0.00945462984783949</v>
      </c>
      <c r="L83" s="227">
        <v>929464</v>
      </c>
    </row>
    <row r="84" spans="2:12" s="6" customFormat="1" ht="13.5">
      <c r="B84" s="149" t="s">
        <v>160</v>
      </c>
      <c r="C84" s="150">
        <v>4</v>
      </c>
      <c r="D84" s="175" t="s">
        <v>161</v>
      </c>
      <c r="E84" s="224">
        <v>36000</v>
      </c>
      <c r="F84" s="225" t="s">
        <v>32</v>
      </c>
      <c r="G84" s="226">
        <f t="shared" si="4"/>
        <v>900</v>
      </c>
      <c r="H84" s="227">
        <v>4000</v>
      </c>
      <c r="I84" s="224">
        <v>2953</v>
      </c>
      <c r="J84" s="228">
        <f t="shared" si="3"/>
        <v>1230.4166666666667</v>
      </c>
      <c r="K84" s="203">
        <f t="shared" si="5"/>
        <v>1.9210261662190857E-05</v>
      </c>
      <c r="L84" s="227">
        <v>240</v>
      </c>
    </row>
    <row r="85" spans="2:12" s="6" customFormat="1" ht="13.5">
      <c r="B85" s="149" t="s">
        <v>162</v>
      </c>
      <c r="C85" s="150">
        <v>3</v>
      </c>
      <c r="D85" s="175" t="s">
        <v>163</v>
      </c>
      <c r="E85" s="224">
        <v>64554</v>
      </c>
      <c r="F85" s="225" t="s">
        <v>15</v>
      </c>
      <c r="G85" s="226">
        <f t="shared" si="4"/>
        <v>102.95036999234499</v>
      </c>
      <c r="H85" s="227">
        <v>62704</v>
      </c>
      <c r="I85" s="224">
        <v>37871048</v>
      </c>
      <c r="J85" s="228">
        <f t="shared" si="3"/>
        <v>124.76872712108131</v>
      </c>
      <c r="K85" s="203">
        <f t="shared" si="5"/>
        <v>0.2463639490353504</v>
      </c>
      <c r="L85" s="227">
        <v>30352997</v>
      </c>
    </row>
    <row r="86" spans="2:12" s="6" customFormat="1" ht="13.5">
      <c r="B86" s="149" t="s">
        <v>164</v>
      </c>
      <c r="C86" s="150">
        <v>4</v>
      </c>
      <c r="D86" s="175" t="s">
        <v>165</v>
      </c>
      <c r="E86" s="224">
        <v>512</v>
      </c>
      <c r="F86" s="225" t="s">
        <v>15</v>
      </c>
      <c r="G86" s="226">
        <f t="shared" si="4"/>
        <v>173.5593220338983</v>
      </c>
      <c r="H86" s="227">
        <v>295</v>
      </c>
      <c r="I86" s="224">
        <v>253584</v>
      </c>
      <c r="J86" s="228">
        <f t="shared" si="3"/>
        <v>150.82973484172584</v>
      </c>
      <c r="K86" s="203">
        <f t="shared" si="5"/>
        <v>0.0016496495067202866</v>
      </c>
      <c r="L86" s="227">
        <v>168126</v>
      </c>
    </row>
    <row r="87" spans="2:12" s="6" customFormat="1" ht="13.5">
      <c r="B87" s="149" t="s">
        <v>166</v>
      </c>
      <c r="C87" s="150">
        <v>4</v>
      </c>
      <c r="D87" s="175" t="s">
        <v>167</v>
      </c>
      <c r="E87" s="224">
        <v>134</v>
      </c>
      <c r="F87" s="225" t="s">
        <v>15</v>
      </c>
      <c r="G87" s="226">
        <f t="shared" si="4"/>
        <v>110.74380165289257</v>
      </c>
      <c r="H87" s="227">
        <v>121</v>
      </c>
      <c r="I87" s="224">
        <v>23864</v>
      </c>
      <c r="J87" s="228">
        <f t="shared" si="3"/>
        <v>133.4227887733423</v>
      </c>
      <c r="K87" s="203">
        <f t="shared" si="5"/>
        <v>0.00015524337429953356</v>
      </c>
      <c r="L87" s="227">
        <v>17886</v>
      </c>
    </row>
    <row r="88" spans="2:12" s="6" customFormat="1" ht="13.5">
      <c r="B88" s="149" t="s">
        <v>168</v>
      </c>
      <c r="C88" s="150">
        <v>4</v>
      </c>
      <c r="D88" s="175" t="s">
        <v>169</v>
      </c>
      <c r="E88" s="224">
        <v>3276</v>
      </c>
      <c r="F88" s="225" t="s">
        <v>15</v>
      </c>
      <c r="G88" s="226">
        <f t="shared" si="4"/>
        <v>269.6296296296296</v>
      </c>
      <c r="H88" s="227">
        <v>1215</v>
      </c>
      <c r="I88" s="224">
        <v>2561665</v>
      </c>
      <c r="J88" s="228">
        <f t="shared" si="3"/>
        <v>196.5482925990888</v>
      </c>
      <c r="K88" s="203">
        <f t="shared" si="5"/>
        <v>0.016664495408356298</v>
      </c>
      <c r="L88" s="227">
        <v>1303326</v>
      </c>
    </row>
    <row r="89" spans="2:12" s="6" customFormat="1" ht="13.5">
      <c r="B89" s="147" t="s">
        <v>170</v>
      </c>
      <c r="C89" s="148">
        <v>2</v>
      </c>
      <c r="D89" s="174" t="s">
        <v>171</v>
      </c>
      <c r="E89" s="218">
        <v>64856</v>
      </c>
      <c r="F89" s="219" t="s">
        <v>15</v>
      </c>
      <c r="G89" s="220">
        <f t="shared" si="4"/>
        <v>83.64522743980294</v>
      </c>
      <c r="H89" s="221">
        <v>77537</v>
      </c>
      <c r="I89" s="218">
        <v>3924208</v>
      </c>
      <c r="J89" s="223">
        <f t="shared" si="3"/>
        <v>108.17266794680745</v>
      </c>
      <c r="K89" s="202">
        <f t="shared" si="5"/>
        <v>0.025528297493011397</v>
      </c>
      <c r="L89" s="221">
        <v>3627726</v>
      </c>
    </row>
    <row r="90" spans="2:12" s="6" customFormat="1" ht="13.5">
      <c r="B90" s="147" t="s">
        <v>172</v>
      </c>
      <c r="C90" s="148">
        <v>2</v>
      </c>
      <c r="D90" s="174" t="s">
        <v>173</v>
      </c>
      <c r="E90" s="218">
        <v>42565</v>
      </c>
      <c r="F90" s="219" t="s">
        <v>15</v>
      </c>
      <c r="G90" s="220">
        <f t="shared" si="4"/>
        <v>100.37494694147055</v>
      </c>
      <c r="H90" s="221">
        <v>42406</v>
      </c>
      <c r="I90" s="218">
        <v>45506799</v>
      </c>
      <c r="J90" s="223">
        <f t="shared" si="3"/>
        <v>107.20402346555127</v>
      </c>
      <c r="K90" s="202">
        <f t="shared" si="5"/>
        <v>0.2960370864201576</v>
      </c>
      <c r="L90" s="221">
        <v>42448779</v>
      </c>
    </row>
    <row r="91" spans="2:12" s="6" customFormat="1" ht="13.5">
      <c r="B91" s="149" t="s">
        <v>174</v>
      </c>
      <c r="C91" s="150">
        <v>3</v>
      </c>
      <c r="D91" s="175" t="s">
        <v>175</v>
      </c>
      <c r="E91" s="224">
        <v>301</v>
      </c>
      <c r="F91" s="225" t="s">
        <v>15</v>
      </c>
      <c r="G91" s="226">
        <f t="shared" si="4"/>
        <v>140.65420560747663</v>
      </c>
      <c r="H91" s="227">
        <v>214</v>
      </c>
      <c r="I91" s="224">
        <v>1109862</v>
      </c>
      <c r="J91" s="228">
        <f t="shared" si="3"/>
        <v>171.6341603726316</v>
      </c>
      <c r="K91" s="203">
        <f t="shared" si="5"/>
        <v>0.007220026897704866</v>
      </c>
      <c r="L91" s="227">
        <v>646644</v>
      </c>
    </row>
    <row r="92" spans="2:12" s="6" customFormat="1" ht="13.5">
      <c r="B92" s="149" t="s">
        <v>176</v>
      </c>
      <c r="C92" s="150">
        <v>3</v>
      </c>
      <c r="D92" s="175" t="s">
        <v>177</v>
      </c>
      <c r="E92" s="224">
        <v>34794</v>
      </c>
      <c r="F92" s="225" t="s">
        <v>15</v>
      </c>
      <c r="G92" s="226">
        <f t="shared" si="4"/>
        <v>97.57971786745941</v>
      </c>
      <c r="H92" s="227">
        <v>35657</v>
      </c>
      <c r="I92" s="224">
        <v>31990370</v>
      </c>
      <c r="J92" s="228">
        <f t="shared" si="3"/>
        <v>102.96178922668449</v>
      </c>
      <c r="K92" s="203">
        <f t="shared" si="5"/>
        <v>0.20810815386735543</v>
      </c>
      <c r="L92" s="227">
        <v>31070138</v>
      </c>
    </row>
    <row r="93" spans="2:12" s="6" customFormat="1" ht="13.5">
      <c r="B93" s="147" t="s">
        <v>178</v>
      </c>
      <c r="C93" s="148">
        <v>2</v>
      </c>
      <c r="D93" s="174" t="s">
        <v>179</v>
      </c>
      <c r="E93" s="218">
        <v>2708105</v>
      </c>
      <c r="F93" s="219" t="s">
        <v>32</v>
      </c>
      <c r="G93" s="220">
        <f t="shared" si="4"/>
        <v>124.19042037377666</v>
      </c>
      <c r="H93" s="221">
        <v>2180607</v>
      </c>
      <c r="I93" s="218">
        <v>26187994</v>
      </c>
      <c r="J93" s="223">
        <f t="shared" si="3"/>
        <v>91.69282364837873</v>
      </c>
      <c r="K93" s="202">
        <f t="shared" si="5"/>
        <v>0.17036173963694015</v>
      </c>
      <c r="L93" s="221">
        <v>28560571</v>
      </c>
    </row>
    <row r="94" spans="2:12" s="6" customFormat="1" ht="13.5">
      <c r="B94" s="149" t="s">
        <v>180</v>
      </c>
      <c r="C94" s="150">
        <v>3</v>
      </c>
      <c r="D94" s="175" t="s">
        <v>181</v>
      </c>
      <c r="E94" s="224">
        <v>502</v>
      </c>
      <c r="F94" s="225" t="s">
        <v>32</v>
      </c>
      <c r="G94" s="226">
        <f t="shared" si="4"/>
        <v>51.48717948717949</v>
      </c>
      <c r="H94" s="227">
        <v>975</v>
      </c>
      <c r="I94" s="224">
        <v>11905</v>
      </c>
      <c r="J94" s="228">
        <f t="shared" si="3"/>
        <v>85.2977000788135</v>
      </c>
      <c r="K94" s="203">
        <f t="shared" si="5"/>
        <v>7.744604303704103E-05</v>
      </c>
      <c r="L94" s="227">
        <v>13957</v>
      </c>
    </row>
    <row r="95" spans="2:12" s="6" customFormat="1" ht="13.5">
      <c r="B95" s="142" t="s">
        <v>182</v>
      </c>
      <c r="C95" s="20">
        <v>3</v>
      </c>
      <c r="D95" s="177" t="s">
        <v>183</v>
      </c>
      <c r="E95" s="224">
        <v>133077</v>
      </c>
      <c r="F95" s="229" t="s">
        <v>32</v>
      </c>
      <c r="G95" s="226">
        <f t="shared" si="4"/>
        <v>254.00736767765454</v>
      </c>
      <c r="H95" s="227">
        <v>52391</v>
      </c>
      <c r="I95" s="224">
        <v>277801</v>
      </c>
      <c r="J95" s="228">
        <f t="shared" si="3"/>
        <v>210.31031637280358</v>
      </c>
      <c r="K95" s="203">
        <f t="shared" si="5"/>
        <v>0.0018071892651602718</v>
      </c>
      <c r="L95" s="227">
        <v>132091</v>
      </c>
    </row>
    <row r="96" spans="2:12" s="6" customFormat="1" ht="13.5">
      <c r="B96" s="149" t="s">
        <v>184</v>
      </c>
      <c r="C96" s="150">
        <v>3</v>
      </c>
      <c r="D96" s="175" t="s">
        <v>185</v>
      </c>
      <c r="E96" s="224">
        <v>59231</v>
      </c>
      <c r="F96" s="225" t="s">
        <v>32</v>
      </c>
      <c r="G96" s="226">
        <f t="shared" si="4"/>
        <v>71.19966342108427</v>
      </c>
      <c r="H96" s="227">
        <v>83190</v>
      </c>
      <c r="I96" s="224">
        <v>9388807</v>
      </c>
      <c r="J96" s="228">
        <f t="shared" si="3"/>
        <v>61.3822395543933</v>
      </c>
      <c r="K96" s="203">
        <f t="shared" si="5"/>
        <v>0.06107735833586494</v>
      </c>
      <c r="L96" s="227">
        <v>15295641</v>
      </c>
    </row>
    <row r="97" spans="2:12" s="6" customFormat="1" ht="13.5">
      <c r="B97" s="149" t="s">
        <v>186</v>
      </c>
      <c r="C97" s="150">
        <v>3</v>
      </c>
      <c r="D97" s="175" t="s">
        <v>187</v>
      </c>
      <c r="E97" s="224">
        <v>80827</v>
      </c>
      <c r="F97" s="225" t="s">
        <v>32</v>
      </c>
      <c r="G97" s="226">
        <f t="shared" si="4"/>
        <v>65.95968663293618</v>
      </c>
      <c r="H97" s="227">
        <v>122540</v>
      </c>
      <c r="I97" s="224">
        <v>5436109</v>
      </c>
      <c r="J97" s="228">
        <f t="shared" si="3"/>
        <v>120.647055625034</v>
      </c>
      <c r="K97" s="203">
        <f t="shared" si="5"/>
        <v>0.03536372377724032</v>
      </c>
      <c r="L97" s="227">
        <v>4505795</v>
      </c>
    </row>
    <row r="98" spans="2:12" s="6" customFormat="1" ht="13.5">
      <c r="B98" s="147" t="s">
        <v>188</v>
      </c>
      <c r="C98" s="148">
        <v>2</v>
      </c>
      <c r="D98" s="174" t="s">
        <v>189</v>
      </c>
      <c r="E98" s="218">
        <v>81502</v>
      </c>
      <c r="F98" s="219" t="s">
        <v>15</v>
      </c>
      <c r="G98" s="220">
        <f t="shared" si="4"/>
        <v>117.60580655401797</v>
      </c>
      <c r="H98" s="221">
        <v>69301</v>
      </c>
      <c r="I98" s="218">
        <v>49022488</v>
      </c>
      <c r="J98" s="223">
        <f t="shared" si="3"/>
        <v>122.9840291692675</v>
      </c>
      <c r="K98" s="202">
        <f t="shared" si="5"/>
        <v>0.3189078299395907</v>
      </c>
      <c r="L98" s="221">
        <v>39860857</v>
      </c>
    </row>
    <row r="99" spans="2:12" s="6" customFormat="1" ht="13.5">
      <c r="B99" s="149" t="s">
        <v>190</v>
      </c>
      <c r="C99" s="150">
        <v>3</v>
      </c>
      <c r="D99" s="175" t="s">
        <v>191</v>
      </c>
      <c r="E99" s="224">
        <v>9403</v>
      </c>
      <c r="F99" s="225" t="s">
        <v>15</v>
      </c>
      <c r="G99" s="226">
        <f t="shared" si="4"/>
        <v>109.17218158597468</v>
      </c>
      <c r="H99" s="227">
        <v>8613</v>
      </c>
      <c r="I99" s="224">
        <v>15869702</v>
      </c>
      <c r="J99" s="228">
        <f t="shared" si="3"/>
        <v>127.93611232663</v>
      </c>
      <c r="K99" s="203">
        <f t="shared" si="5"/>
        <v>0.10323776766711602</v>
      </c>
      <c r="L99" s="227">
        <v>12404396</v>
      </c>
    </row>
    <row r="100" spans="2:12" s="6" customFormat="1" ht="13.5">
      <c r="B100" s="149" t="s">
        <v>192</v>
      </c>
      <c r="C100" s="150">
        <v>3</v>
      </c>
      <c r="D100" s="175" t="s">
        <v>193</v>
      </c>
      <c r="E100" s="224">
        <v>31531</v>
      </c>
      <c r="F100" s="225" t="s">
        <v>15</v>
      </c>
      <c r="G100" s="226">
        <f t="shared" si="4"/>
        <v>119.23236906787673</v>
      </c>
      <c r="H100" s="227">
        <v>26445</v>
      </c>
      <c r="I100" s="224">
        <v>18682858</v>
      </c>
      <c r="J100" s="228">
        <f t="shared" si="3"/>
        <v>121.54126660845115</v>
      </c>
      <c r="K100" s="203">
        <f t="shared" si="5"/>
        <v>0.12153829691078759</v>
      </c>
      <c r="L100" s="227">
        <v>15371617</v>
      </c>
    </row>
    <row r="101" spans="2:12" s="6" customFormat="1" ht="13.5">
      <c r="B101" s="147" t="s">
        <v>194</v>
      </c>
      <c r="C101" s="148">
        <v>2</v>
      </c>
      <c r="D101" s="174" t="s">
        <v>195</v>
      </c>
      <c r="E101" s="218">
        <v>75790</v>
      </c>
      <c r="F101" s="219" t="s">
        <v>15</v>
      </c>
      <c r="G101" s="220">
        <f t="shared" si="4"/>
        <v>100.4146958676153</v>
      </c>
      <c r="H101" s="221">
        <v>75477</v>
      </c>
      <c r="I101" s="218">
        <v>932083</v>
      </c>
      <c r="J101" s="223">
        <f t="shared" si="3"/>
        <v>98.64356016509683</v>
      </c>
      <c r="K101" s="202">
        <f t="shared" si="5"/>
        <v>0.006063514500805906</v>
      </c>
      <c r="L101" s="221">
        <v>944900</v>
      </c>
    </row>
    <row r="102" spans="2:12" s="6" customFormat="1" ht="13.5">
      <c r="B102" s="149" t="s">
        <v>196</v>
      </c>
      <c r="C102" s="150">
        <v>3</v>
      </c>
      <c r="D102" s="175" t="s">
        <v>197</v>
      </c>
      <c r="E102" s="224">
        <v>63049</v>
      </c>
      <c r="F102" s="225" t="s">
        <v>15</v>
      </c>
      <c r="G102" s="226">
        <f t="shared" si="4"/>
        <v>98.41718308540031</v>
      </c>
      <c r="H102" s="227">
        <v>64063</v>
      </c>
      <c r="I102" s="224">
        <v>709564</v>
      </c>
      <c r="J102" s="228">
        <f t="shared" si="3"/>
        <v>94.5887327586092</v>
      </c>
      <c r="K102" s="203">
        <f t="shared" si="5"/>
        <v>0.0046159533037828625</v>
      </c>
      <c r="L102" s="227">
        <v>750157</v>
      </c>
    </row>
    <row r="103" spans="2:12" s="6" customFormat="1" ht="13.5">
      <c r="B103" s="149" t="s">
        <v>198</v>
      </c>
      <c r="C103" s="150">
        <v>4</v>
      </c>
      <c r="D103" s="175" t="s">
        <v>199</v>
      </c>
      <c r="E103" s="224">
        <v>63000</v>
      </c>
      <c r="F103" s="225" t="s">
        <v>15</v>
      </c>
      <c r="G103" s="226">
        <f t="shared" si="4"/>
        <v>98.43288595847069</v>
      </c>
      <c r="H103" s="227">
        <v>64003</v>
      </c>
      <c r="I103" s="224">
        <v>697609</v>
      </c>
      <c r="J103" s="228">
        <f t="shared" si="3"/>
        <v>94.79787088033417</v>
      </c>
      <c r="K103" s="203">
        <f t="shared" si="5"/>
        <v>0.004538181993870403</v>
      </c>
      <c r="L103" s="227">
        <v>735891</v>
      </c>
    </row>
    <row r="104" spans="2:12" s="6" customFormat="1" ht="13.5">
      <c r="B104" s="149" t="s">
        <v>200</v>
      </c>
      <c r="C104" s="150">
        <v>4</v>
      </c>
      <c r="D104" s="175" t="s">
        <v>201</v>
      </c>
      <c r="E104" s="224">
        <v>0</v>
      </c>
      <c r="F104" s="225" t="s">
        <v>15</v>
      </c>
      <c r="G104" s="226" t="s">
        <v>924</v>
      </c>
      <c r="H104" s="227">
        <v>17</v>
      </c>
      <c r="I104" s="224">
        <v>216</v>
      </c>
      <c r="J104" s="228">
        <f t="shared" si="3"/>
        <v>6.101694915254238</v>
      </c>
      <c r="K104" s="203">
        <f t="shared" si="5"/>
        <v>1.4051529018060364E-06</v>
      </c>
      <c r="L104" s="227">
        <v>3540</v>
      </c>
    </row>
    <row r="105" spans="2:12" s="6" customFormat="1" ht="13.5">
      <c r="B105" s="147" t="s">
        <v>202</v>
      </c>
      <c r="C105" s="148">
        <v>2</v>
      </c>
      <c r="D105" s="174" t="s">
        <v>203</v>
      </c>
      <c r="E105" s="218"/>
      <c r="F105" s="219" t="s">
        <v>1291</v>
      </c>
      <c r="G105" s="220"/>
      <c r="H105" s="221"/>
      <c r="I105" s="218">
        <v>1463</v>
      </c>
      <c r="J105" s="223">
        <f t="shared" si="3"/>
        <v>137.37089201877936</v>
      </c>
      <c r="K105" s="202">
        <f t="shared" si="5"/>
        <v>9.517308774732552E-06</v>
      </c>
      <c r="L105" s="221">
        <v>1065</v>
      </c>
    </row>
    <row r="106" spans="2:12" s="6" customFormat="1" ht="13.5">
      <c r="B106" s="147" t="s">
        <v>204</v>
      </c>
      <c r="C106" s="148">
        <v>2</v>
      </c>
      <c r="D106" s="174" t="s">
        <v>205</v>
      </c>
      <c r="E106" s="218">
        <v>672835</v>
      </c>
      <c r="F106" s="219" t="s">
        <v>15</v>
      </c>
      <c r="G106" s="220">
        <f t="shared" si="4"/>
        <v>106.71722042113679</v>
      </c>
      <c r="H106" s="221">
        <v>630484</v>
      </c>
      <c r="I106" s="218">
        <v>249743485</v>
      </c>
      <c r="J106" s="223">
        <f t="shared" si="3"/>
        <v>111.73309930823574</v>
      </c>
      <c r="K106" s="202">
        <f t="shared" si="5"/>
        <v>1.6246656604393628</v>
      </c>
      <c r="L106" s="221">
        <v>223517907</v>
      </c>
    </row>
    <row r="107" spans="2:12" s="6" customFormat="1" ht="13.5">
      <c r="B107" s="149" t="s">
        <v>206</v>
      </c>
      <c r="C107" s="150">
        <v>3</v>
      </c>
      <c r="D107" s="175" t="s">
        <v>207</v>
      </c>
      <c r="E107" s="224">
        <v>558</v>
      </c>
      <c r="F107" s="225" t="s">
        <v>15</v>
      </c>
      <c r="G107" s="226">
        <f t="shared" si="4"/>
        <v>98.76106194690266</v>
      </c>
      <c r="H107" s="227">
        <v>565</v>
      </c>
      <c r="I107" s="224">
        <v>207748</v>
      </c>
      <c r="J107" s="228">
        <f t="shared" si="3"/>
        <v>95.08483342258349</v>
      </c>
      <c r="K107" s="203">
        <f t="shared" si="5"/>
        <v>0.001351470856687039</v>
      </c>
      <c r="L107" s="227">
        <v>218487</v>
      </c>
    </row>
    <row r="108" spans="2:12" s="6" customFormat="1" ht="13.5">
      <c r="B108" s="149" t="s">
        <v>208</v>
      </c>
      <c r="C108" s="150">
        <v>3</v>
      </c>
      <c r="D108" s="175" t="s">
        <v>209</v>
      </c>
      <c r="E108" s="224">
        <v>29871</v>
      </c>
      <c r="F108" s="225" t="s">
        <v>15</v>
      </c>
      <c r="G108" s="226">
        <f t="shared" si="4"/>
        <v>98.8909488181156</v>
      </c>
      <c r="H108" s="227">
        <v>30206</v>
      </c>
      <c r="I108" s="224">
        <v>17014199</v>
      </c>
      <c r="J108" s="228">
        <f t="shared" si="3"/>
        <v>127.27504283345313</v>
      </c>
      <c r="K108" s="203">
        <f t="shared" si="5"/>
        <v>0.11068310692942299</v>
      </c>
      <c r="L108" s="227">
        <v>13368056</v>
      </c>
    </row>
    <row r="109" spans="2:12" s="6" customFormat="1" ht="13.5">
      <c r="B109" s="149" t="s">
        <v>210</v>
      </c>
      <c r="C109" s="150">
        <v>4</v>
      </c>
      <c r="D109" s="175" t="s">
        <v>211</v>
      </c>
      <c r="E109" s="224">
        <v>2041</v>
      </c>
      <c r="F109" s="225" t="s">
        <v>15</v>
      </c>
      <c r="G109" s="226">
        <f t="shared" si="4"/>
        <v>74.38046647230321</v>
      </c>
      <c r="H109" s="227">
        <v>2744</v>
      </c>
      <c r="I109" s="224">
        <v>450843</v>
      </c>
      <c r="J109" s="228">
        <f t="shared" si="3"/>
        <v>94.50406865355028</v>
      </c>
      <c r="K109" s="203">
        <f t="shared" si="5"/>
        <v>0.0029328858782821246</v>
      </c>
      <c r="L109" s="227">
        <v>477062</v>
      </c>
    </row>
    <row r="110" spans="2:12" s="6" customFormat="1" ht="13.5">
      <c r="B110" s="149" t="s">
        <v>212</v>
      </c>
      <c r="C110" s="150">
        <v>4</v>
      </c>
      <c r="D110" s="175" t="s">
        <v>213</v>
      </c>
      <c r="E110" s="224">
        <v>8647</v>
      </c>
      <c r="F110" s="225" t="s">
        <v>15</v>
      </c>
      <c r="G110" s="226">
        <f t="shared" si="4"/>
        <v>108.72626681755312</v>
      </c>
      <c r="H110" s="227">
        <v>7953</v>
      </c>
      <c r="I110" s="224">
        <v>13132206</v>
      </c>
      <c r="J110" s="228">
        <f t="shared" si="3"/>
        <v>130.89390603336486</v>
      </c>
      <c r="K110" s="203">
        <f t="shared" si="5"/>
        <v>0.08542943225932705</v>
      </c>
      <c r="L110" s="227">
        <v>10032710</v>
      </c>
    </row>
    <row r="111" spans="2:12" s="6" customFormat="1" ht="13.5">
      <c r="B111" s="149" t="s">
        <v>214</v>
      </c>
      <c r="C111" s="150">
        <v>3</v>
      </c>
      <c r="D111" s="175" t="s">
        <v>215</v>
      </c>
      <c r="E111" s="224">
        <v>35612</v>
      </c>
      <c r="F111" s="225" t="s">
        <v>15</v>
      </c>
      <c r="G111" s="226">
        <f t="shared" si="4"/>
        <v>112.98223350253807</v>
      </c>
      <c r="H111" s="227">
        <v>31520</v>
      </c>
      <c r="I111" s="224">
        <v>10387221</v>
      </c>
      <c r="J111" s="228">
        <f t="shared" si="3"/>
        <v>99.18446456949826</v>
      </c>
      <c r="K111" s="203">
        <f t="shared" si="5"/>
        <v>0.06757237837893795</v>
      </c>
      <c r="L111" s="227">
        <v>10472629</v>
      </c>
    </row>
    <row r="112" spans="2:12" s="6" customFormat="1" ht="13.5">
      <c r="B112" s="149" t="s">
        <v>216</v>
      </c>
      <c r="C112" s="150">
        <v>3</v>
      </c>
      <c r="D112" s="175" t="s">
        <v>217</v>
      </c>
      <c r="E112" s="224">
        <v>10822736</v>
      </c>
      <c r="F112" s="225" t="s">
        <v>32</v>
      </c>
      <c r="G112" s="226">
        <f t="shared" si="4"/>
        <v>97.33167293781638</v>
      </c>
      <c r="H112" s="227">
        <v>11119439</v>
      </c>
      <c r="I112" s="224">
        <v>2471206</v>
      </c>
      <c r="J112" s="228">
        <f t="shared" si="3"/>
        <v>133.45844582206198</v>
      </c>
      <c r="K112" s="203">
        <f t="shared" si="5"/>
        <v>0.016076029082687442</v>
      </c>
      <c r="L112" s="227">
        <v>1851667</v>
      </c>
    </row>
    <row r="113" spans="2:12" s="6" customFormat="1" ht="13.5">
      <c r="B113" s="147" t="s">
        <v>218</v>
      </c>
      <c r="C113" s="148">
        <v>2</v>
      </c>
      <c r="D113" s="174" t="s">
        <v>219</v>
      </c>
      <c r="E113" s="218">
        <v>137521</v>
      </c>
      <c r="F113" s="219" t="s">
        <v>15</v>
      </c>
      <c r="G113" s="220">
        <f t="shared" si="4"/>
        <v>98.68818577815414</v>
      </c>
      <c r="H113" s="221">
        <v>139349</v>
      </c>
      <c r="I113" s="218">
        <v>119770989</v>
      </c>
      <c r="J113" s="223">
        <f t="shared" si="3"/>
        <v>101.53193874513511</v>
      </c>
      <c r="K113" s="202">
        <f t="shared" si="5"/>
        <v>0.7791507071552262</v>
      </c>
      <c r="L113" s="221">
        <v>117963855</v>
      </c>
    </row>
    <row r="114" spans="2:12" s="6" customFormat="1" ht="13.5">
      <c r="B114" s="145" t="s">
        <v>220</v>
      </c>
      <c r="C114" s="146">
        <v>1</v>
      </c>
      <c r="D114" s="173" t="s">
        <v>221</v>
      </c>
      <c r="E114" s="212"/>
      <c r="F114" s="213"/>
      <c r="G114" s="214">
        <f t="shared" si="4"/>
      </c>
      <c r="H114" s="215"/>
      <c r="I114" s="212">
        <v>1163847014</v>
      </c>
      <c r="J114" s="217">
        <f t="shared" si="3"/>
        <v>108.57230568657037</v>
      </c>
      <c r="K114" s="201">
        <f t="shared" si="5"/>
        <v>7.571217634168476</v>
      </c>
      <c r="L114" s="215">
        <v>1071955695</v>
      </c>
    </row>
    <row r="115" spans="2:12" s="6" customFormat="1" ht="13.5">
      <c r="B115" s="147" t="s">
        <v>222</v>
      </c>
      <c r="C115" s="148">
        <v>2</v>
      </c>
      <c r="D115" s="174" t="s">
        <v>223</v>
      </c>
      <c r="E115" s="218">
        <v>19</v>
      </c>
      <c r="F115" s="219" t="s">
        <v>15</v>
      </c>
      <c r="G115" s="220">
        <f t="shared" si="4"/>
        <v>55.88235294117647</v>
      </c>
      <c r="H115" s="221">
        <v>34</v>
      </c>
      <c r="I115" s="218">
        <v>108096</v>
      </c>
      <c r="J115" s="223">
        <f t="shared" si="3"/>
        <v>85.6477299738531</v>
      </c>
      <c r="K115" s="202">
        <f t="shared" si="5"/>
        <v>0.0007032009633038208</v>
      </c>
      <c r="L115" s="221">
        <v>126210</v>
      </c>
    </row>
    <row r="116" spans="2:12" s="6" customFormat="1" ht="13.5">
      <c r="B116" s="147" t="s">
        <v>224</v>
      </c>
      <c r="C116" s="148">
        <v>2</v>
      </c>
      <c r="D116" s="174" t="s">
        <v>225</v>
      </c>
      <c r="E116" s="218">
        <v>210036</v>
      </c>
      <c r="F116" s="219" t="s">
        <v>15</v>
      </c>
      <c r="G116" s="220">
        <f t="shared" si="4"/>
        <v>93.88174715274177</v>
      </c>
      <c r="H116" s="221">
        <v>223724</v>
      </c>
      <c r="I116" s="218">
        <v>145035888</v>
      </c>
      <c r="J116" s="223">
        <f t="shared" si="3"/>
        <v>103.9263587210685</v>
      </c>
      <c r="K116" s="202">
        <f t="shared" si="5"/>
        <v>0.9435074022648857</v>
      </c>
      <c r="L116" s="221">
        <v>139556403</v>
      </c>
    </row>
    <row r="117" spans="2:12" s="6" customFormat="1" ht="13.5">
      <c r="B117" s="149" t="s">
        <v>226</v>
      </c>
      <c r="C117" s="150">
        <v>3</v>
      </c>
      <c r="D117" s="175" t="s">
        <v>227</v>
      </c>
      <c r="E117" s="224">
        <v>14997</v>
      </c>
      <c r="F117" s="225" t="s">
        <v>15</v>
      </c>
      <c r="G117" s="226">
        <f t="shared" si="4"/>
        <v>73.753319563293</v>
      </c>
      <c r="H117" s="227">
        <v>20334</v>
      </c>
      <c r="I117" s="224">
        <v>23352534</v>
      </c>
      <c r="J117" s="228">
        <f t="shared" si="3"/>
        <v>106.10802860725536</v>
      </c>
      <c r="K117" s="203">
        <f t="shared" si="5"/>
        <v>0.15191611534548208</v>
      </c>
      <c r="L117" s="227">
        <v>22008263</v>
      </c>
    </row>
    <row r="118" spans="2:12" s="6" customFormat="1" ht="13.5">
      <c r="B118" s="149" t="s">
        <v>228</v>
      </c>
      <c r="C118" s="150">
        <v>3</v>
      </c>
      <c r="D118" s="175" t="s">
        <v>229</v>
      </c>
      <c r="E118" s="224">
        <v>183145332</v>
      </c>
      <c r="F118" s="225" t="s">
        <v>32</v>
      </c>
      <c r="G118" s="226">
        <f t="shared" si="4"/>
        <v>94.88470781562386</v>
      </c>
      <c r="H118" s="227">
        <v>193018808</v>
      </c>
      <c r="I118" s="224">
        <v>81357211</v>
      </c>
      <c r="J118" s="228">
        <f t="shared" si="3"/>
        <v>98.87467141365622</v>
      </c>
      <c r="K118" s="203">
        <f t="shared" si="5"/>
        <v>0.529256116293963</v>
      </c>
      <c r="L118" s="227">
        <v>82283167</v>
      </c>
    </row>
    <row r="119" spans="2:12" s="6" customFormat="1" ht="13.5">
      <c r="B119" s="149" t="s">
        <v>230</v>
      </c>
      <c r="C119" s="150">
        <v>4</v>
      </c>
      <c r="D119" s="175" t="s">
        <v>231</v>
      </c>
      <c r="E119" s="224">
        <v>171947332</v>
      </c>
      <c r="F119" s="225" t="s">
        <v>32</v>
      </c>
      <c r="G119" s="226">
        <f t="shared" si="4"/>
        <v>94.52989895429893</v>
      </c>
      <c r="H119" s="227">
        <v>181897298</v>
      </c>
      <c r="I119" s="224">
        <v>79376562</v>
      </c>
      <c r="J119" s="228">
        <f t="shared" si="3"/>
        <v>98.86978767023906</v>
      </c>
      <c r="K119" s="203">
        <f t="shared" si="5"/>
        <v>0.5163713260633646</v>
      </c>
      <c r="L119" s="227">
        <v>80283941</v>
      </c>
    </row>
    <row r="120" spans="2:12" s="6" customFormat="1" ht="13.5">
      <c r="B120" s="149" t="s">
        <v>232</v>
      </c>
      <c r="C120" s="150">
        <v>4</v>
      </c>
      <c r="D120" s="175" t="s">
        <v>233</v>
      </c>
      <c r="E120" s="224">
        <v>73577</v>
      </c>
      <c r="F120" s="225" t="s">
        <v>32</v>
      </c>
      <c r="G120" s="226">
        <f t="shared" si="4"/>
        <v>112.79280107922492</v>
      </c>
      <c r="H120" s="227">
        <v>65232</v>
      </c>
      <c r="I120" s="224">
        <v>255366</v>
      </c>
      <c r="J120" s="228">
        <f t="shared" si="3"/>
        <v>108.5684403856946</v>
      </c>
      <c r="K120" s="203">
        <f t="shared" si="5"/>
        <v>0.0016612420181601863</v>
      </c>
      <c r="L120" s="227">
        <v>235212</v>
      </c>
    </row>
    <row r="121" spans="2:12" s="6" customFormat="1" ht="13.5">
      <c r="B121" s="149" t="s">
        <v>234</v>
      </c>
      <c r="C121" s="150">
        <v>3</v>
      </c>
      <c r="D121" s="175" t="s">
        <v>235</v>
      </c>
      <c r="E121" s="224">
        <v>797467</v>
      </c>
      <c r="F121" s="225" t="s">
        <v>32</v>
      </c>
      <c r="G121" s="226">
        <f t="shared" si="4"/>
        <v>109.90206941412536</v>
      </c>
      <c r="H121" s="227">
        <v>725616</v>
      </c>
      <c r="I121" s="224">
        <v>7096101</v>
      </c>
      <c r="J121" s="228">
        <f t="shared" si="3"/>
        <v>100.08293112443181</v>
      </c>
      <c r="K121" s="203">
        <f t="shared" si="5"/>
        <v>0.046162531998419985</v>
      </c>
      <c r="L121" s="227">
        <v>7090221</v>
      </c>
    </row>
    <row r="122" spans="2:12" s="6" customFormat="1" ht="13.5">
      <c r="B122" s="147" t="s">
        <v>236</v>
      </c>
      <c r="C122" s="148">
        <v>2</v>
      </c>
      <c r="D122" s="174" t="s">
        <v>237</v>
      </c>
      <c r="E122" s="218"/>
      <c r="F122" s="219"/>
      <c r="G122" s="220">
        <f t="shared" si="4"/>
      </c>
      <c r="H122" s="221"/>
      <c r="I122" s="218">
        <v>1070115</v>
      </c>
      <c r="J122" s="223">
        <f t="shared" si="3"/>
        <v>112.85930488248601</v>
      </c>
      <c r="K122" s="202">
        <f t="shared" si="5"/>
        <v>0.006961459247760031</v>
      </c>
      <c r="L122" s="221">
        <v>948185</v>
      </c>
    </row>
    <row r="123" spans="2:12" s="6" customFormat="1" ht="13.5">
      <c r="B123" s="149" t="s">
        <v>238</v>
      </c>
      <c r="C123" s="150">
        <v>3</v>
      </c>
      <c r="D123" s="175" t="s">
        <v>239</v>
      </c>
      <c r="E123" s="224"/>
      <c r="F123" s="225"/>
      <c r="G123" s="226">
        <f t="shared" si="4"/>
      </c>
      <c r="H123" s="227"/>
      <c r="I123" s="224">
        <v>136372</v>
      </c>
      <c r="J123" s="228">
        <f t="shared" si="3"/>
        <v>144.98713559718473</v>
      </c>
      <c r="K123" s="203">
        <f t="shared" si="5"/>
        <v>0.0008871458866902444</v>
      </c>
      <c r="L123" s="227">
        <v>94058</v>
      </c>
    </row>
    <row r="124" spans="2:12" s="6" customFormat="1" ht="13.5">
      <c r="B124" s="149" t="s">
        <v>240</v>
      </c>
      <c r="C124" s="150">
        <v>4</v>
      </c>
      <c r="D124" s="175" t="s">
        <v>241</v>
      </c>
      <c r="E124" s="224">
        <v>11294</v>
      </c>
      <c r="F124" s="225" t="s">
        <v>242</v>
      </c>
      <c r="G124" s="226">
        <f t="shared" si="4"/>
        <v>125.74036962814519</v>
      </c>
      <c r="H124" s="227">
        <v>8982</v>
      </c>
      <c r="I124" s="224">
        <v>3467</v>
      </c>
      <c r="J124" s="228">
        <f t="shared" si="3"/>
        <v>62.78522274538211</v>
      </c>
      <c r="K124" s="203">
        <f t="shared" si="5"/>
        <v>2.2554005141488555E-05</v>
      </c>
      <c r="L124" s="227">
        <v>5522</v>
      </c>
    </row>
    <row r="125" spans="2:12" s="6" customFormat="1" ht="13.5">
      <c r="B125" s="149" t="s">
        <v>243</v>
      </c>
      <c r="C125" s="150">
        <v>4</v>
      </c>
      <c r="D125" s="175" t="s">
        <v>244</v>
      </c>
      <c r="E125" s="224"/>
      <c r="F125" s="225"/>
      <c r="G125" s="226">
        <f t="shared" si="4"/>
      </c>
      <c r="H125" s="227"/>
      <c r="I125" s="224">
        <v>64266</v>
      </c>
      <c r="J125" s="228">
        <f t="shared" si="3"/>
        <v>146.54535504172935</v>
      </c>
      <c r="K125" s="203">
        <f t="shared" si="5"/>
        <v>0.00041807202031234595</v>
      </c>
      <c r="L125" s="227">
        <v>43854</v>
      </c>
    </row>
    <row r="126" spans="2:12" s="6" customFormat="1" ht="13.5">
      <c r="B126" s="149" t="s">
        <v>245</v>
      </c>
      <c r="C126" s="150">
        <v>3</v>
      </c>
      <c r="D126" s="175" t="s">
        <v>246</v>
      </c>
      <c r="E126" s="224">
        <v>692</v>
      </c>
      <c r="F126" s="225" t="s">
        <v>15</v>
      </c>
      <c r="G126" s="226">
        <f t="shared" si="4"/>
        <v>96.64804469273743</v>
      </c>
      <c r="H126" s="227">
        <v>716</v>
      </c>
      <c r="I126" s="224">
        <v>625478</v>
      </c>
      <c r="J126" s="228">
        <f t="shared" si="3"/>
        <v>110.10366479428109</v>
      </c>
      <c r="K126" s="203">
        <f t="shared" si="5"/>
        <v>0.004068945494054796</v>
      </c>
      <c r="L126" s="227">
        <v>568081</v>
      </c>
    </row>
    <row r="127" spans="2:12" s="6" customFormat="1" ht="13.5">
      <c r="B127" s="149" t="s">
        <v>247</v>
      </c>
      <c r="C127" s="150">
        <v>4</v>
      </c>
      <c r="D127" s="175" t="s">
        <v>248</v>
      </c>
      <c r="E127" s="224">
        <v>56</v>
      </c>
      <c r="F127" s="225" t="s">
        <v>15</v>
      </c>
      <c r="G127" s="226">
        <f t="shared" si="4"/>
        <v>90.32258064516128</v>
      </c>
      <c r="H127" s="227">
        <v>62</v>
      </c>
      <c r="I127" s="224">
        <v>208246</v>
      </c>
      <c r="J127" s="228">
        <f t="shared" si="3"/>
        <v>116.86345372511167</v>
      </c>
      <c r="K127" s="203">
        <f t="shared" si="5"/>
        <v>0.001354710514766203</v>
      </c>
      <c r="L127" s="227">
        <v>178196</v>
      </c>
    </row>
    <row r="128" spans="2:12" s="6" customFormat="1" ht="13.5">
      <c r="B128" s="147" t="s">
        <v>249</v>
      </c>
      <c r="C128" s="148">
        <v>2</v>
      </c>
      <c r="D128" s="174" t="s">
        <v>250</v>
      </c>
      <c r="E128" s="218">
        <v>113181</v>
      </c>
      <c r="F128" s="219" t="s">
        <v>15</v>
      </c>
      <c r="G128" s="220">
        <f t="shared" si="4"/>
        <v>111.89089794667484</v>
      </c>
      <c r="H128" s="221">
        <v>101153</v>
      </c>
      <c r="I128" s="218">
        <v>23486964</v>
      </c>
      <c r="J128" s="223">
        <f t="shared" si="3"/>
        <v>111.40627550277691</v>
      </c>
      <c r="K128" s="202">
        <f t="shared" si="5"/>
        <v>0.15279062786673106</v>
      </c>
      <c r="L128" s="221">
        <v>21082263</v>
      </c>
    </row>
    <row r="129" spans="2:12" s="6" customFormat="1" ht="13.5">
      <c r="B129" s="149" t="s">
        <v>251</v>
      </c>
      <c r="C129" s="150">
        <v>3</v>
      </c>
      <c r="D129" s="175" t="s">
        <v>252</v>
      </c>
      <c r="E129" s="224">
        <v>107905</v>
      </c>
      <c r="F129" s="225" t="s">
        <v>15</v>
      </c>
      <c r="G129" s="226">
        <f t="shared" si="4"/>
        <v>112.61571537409853</v>
      </c>
      <c r="H129" s="227">
        <v>95817</v>
      </c>
      <c r="I129" s="224">
        <v>19621404</v>
      </c>
      <c r="J129" s="228">
        <f t="shared" si="3"/>
        <v>111.87289594084959</v>
      </c>
      <c r="K129" s="203">
        <f t="shared" si="5"/>
        <v>0.12764385540791004</v>
      </c>
      <c r="L129" s="227">
        <v>17539015</v>
      </c>
    </row>
    <row r="130" spans="2:12" s="6" customFormat="1" ht="13.5">
      <c r="B130" s="149" t="s">
        <v>253</v>
      </c>
      <c r="C130" s="150">
        <v>4</v>
      </c>
      <c r="D130" s="175" t="s">
        <v>254</v>
      </c>
      <c r="E130" s="224">
        <v>1387876</v>
      </c>
      <c r="F130" s="225" t="s">
        <v>32</v>
      </c>
      <c r="G130" s="226">
        <f t="shared" si="4"/>
        <v>50.90197706565694</v>
      </c>
      <c r="H130" s="227">
        <v>2726566</v>
      </c>
      <c r="I130" s="224">
        <v>158263</v>
      </c>
      <c r="J130" s="228">
        <f t="shared" si="3"/>
        <v>57.35850013953371</v>
      </c>
      <c r="K130" s="203">
        <f t="shared" si="5"/>
        <v>0.0010295542300857812</v>
      </c>
      <c r="L130" s="227">
        <v>275919</v>
      </c>
    </row>
    <row r="131" spans="2:12" s="6" customFormat="1" ht="13.5">
      <c r="B131" s="149" t="s">
        <v>255</v>
      </c>
      <c r="C131" s="150">
        <v>4</v>
      </c>
      <c r="D131" s="175" t="s">
        <v>256</v>
      </c>
      <c r="E131" s="224">
        <v>51047</v>
      </c>
      <c r="F131" s="225" t="s">
        <v>15</v>
      </c>
      <c r="G131" s="226">
        <f t="shared" si="4"/>
        <v>97.00511183322882</v>
      </c>
      <c r="H131" s="227">
        <v>52623</v>
      </c>
      <c r="I131" s="224">
        <v>5987566</v>
      </c>
      <c r="J131" s="228">
        <f t="shared" si="3"/>
        <v>109.24843742245498</v>
      </c>
      <c r="K131" s="203">
        <f t="shared" si="5"/>
        <v>0.03895113768358872</v>
      </c>
      <c r="L131" s="227">
        <v>5480688</v>
      </c>
    </row>
    <row r="132" spans="2:12" s="6" customFormat="1" ht="13.5">
      <c r="B132" s="149" t="s">
        <v>257</v>
      </c>
      <c r="C132" s="150">
        <v>5</v>
      </c>
      <c r="D132" s="175" t="s">
        <v>258</v>
      </c>
      <c r="E132" s="224">
        <v>51047</v>
      </c>
      <c r="F132" s="225" t="s">
        <v>15</v>
      </c>
      <c r="G132" s="226">
        <f t="shared" si="4"/>
        <v>97.00511183322882</v>
      </c>
      <c r="H132" s="227">
        <v>52623</v>
      </c>
      <c r="I132" s="224">
        <v>5987566</v>
      </c>
      <c r="J132" s="228">
        <f t="shared" si="3"/>
        <v>109.25842494060878</v>
      </c>
      <c r="K132" s="203">
        <f t="shared" si="5"/>
        <v>0.03895113768358872</v>
      </c>
      <c r="L132" s="227">
        <v>5480187</v>
      </c>
    </row>
    <row r="133" spans="2:12" s="6" customFormat="1" ht="13.5">
      <c r="B133" s="149" t="s">
        <v>259</v>
      </c>
      <c r="C133" s="150">
        <v>4</v>
      </c>
      <c r="D133" s="175" t="s">
        <v>260</v>
      </c>
      <c r="E133" s="224">
        <v>2108</v>
      </c>
      <c r="F133" s="225" t="s">
        <v>15</v>
      </c>
      <c r="G133" s="226">
        <f t="shared" si="4"/>
        <v>72.81519861830743</v>
      </c>
      <c r="H133" s="227">
        <v>2895</v>
      </c>
      <c r="I133" s="224">
        <v>348742</v>
      </c>
      <c r="J133" s="228">
        <f t="shared" si="3"/>
        <v>78.16190363060565</v>
      </c>
      <c r="K133" s="203">
        <f t="shared" si="5"/>
        <v>0.002268684413340929</v>
      </c>
      <c r="L133" s="227">
        <v>446179</v>
      </c>
    </row>
    <row r="134" spans="2:12" s="6" customFormat="1" ht="13.5">
      <c r="B134" s="149" t="s">
        <v>261</v>
      </c>
      <c r="C134" s="150">
        <v>4</v>
      </c>
      <c r="D134" s="175" t="s">
        <v>262</v>
      </c>
      <c r="E134" s="224">
        <v>3727</v>
      </c>
      <c r="F134" s="225" t="s">
        <v>15</v>
      </c>
      <c r="G134" s="226">
        <f t="shared" si="4"/>
        <v>217.57151196730882</v>
      </c>
      <c r="H134" s="227">
        <v>1713</v>
      </c>
      <c r="I134" s="224">
        <v>502469</v>
      </c>
      <c r="J134" s="228">
        <f t="shared" si="3"/>
        <v>165.5139814415263</v>
      </c>
      <c r="K134" s="203">
        <f t="shared" si="5"/>
        <v>0.0032687304324887836</v>
      </c>
      <c r="L134" s="227">
        <v>303581</v>
      </c>
    </row>
    <row r="135" spans="2:12" s="6" customFormat="1" ht="13.5">
      <c r="B135" s="149" t="s">
        <v>263</v>
      </c>
      <c r="C135" s="150">
        <v>5</v>
      </c>
      <c r="D135" s="175" t="s">
        <v>258</v>
      </c>
      <c r="E135" s="224">
        <v>2154</v>
      </c>
      <c r="F135" s="225" t="s">
        <v>15</v>
      </c>
      <c r="G135" s="226">
        <f t="shared" si="4"/>
        <v>190.45092838196288</v>
      </c>
      <c r="H135" s="227">
        <v>1131</v>
      </c>
      <c r="I135" s="224">
        <v>416522</v>
      </c>
      <c r="J135" s="228">
        <f t="shared" si="3"/>
        <v>152.89026252422624</v>
      </c>
      <c r="K135" s="203">
        <f t="shared" si="5"/>
        <v>0.002709616189657657</v>
      </c>
      <c r="L135" s="227">
        <v>272432</v>
      </c>
    </row>
    <row r="136" spans="2:12" s="6" customFormat="1" ht="13.5">
      <c r="B136" s="149" t="s">
        <v>264</v>
      </c>
      <c r="C136" s="150">
        <v>4</v>
      </c>
      <c r="D136" s="175" t="s">
        <v>265</v>
      </c>
      <c r="E136" s="224">
        <v>450</v>
      </c>
      <c r="F136" s="225" t="s">
        <v>15</v>
      </c>
      <c r="G136" s="226">
        <f t="shared" si="4"/>
        <v>283.0188679245283</v>
      </c>
      <c r="H136" s="227">
        <v>159</v>
      </c>
      <c r="I136" s="224">
        <v>261768</v>
      </c>
      <c r="J136" s="228">
        <f aca="true" t="shared" si="6" ref="J136:J199">I136/L136*100</f>
        <v>122.6205979070443</v>
      </c>
      <c r="K136" s="203">
        <f t="shared" si="5"/>
        <v>0.0017028891888887154</v>
      </c>
      <c r="L136" s="227">
        <v>213478</v>
      </c>
    </row>
    <row r="137" spans="2:12" s="6" customFormat="1" ht="13.5">
      <c r="B137" s="149" t="s">
        <v>266</v>
      </c>
      <c r="C137" s="150">
        <v>3</v>
      </c>
      <c r="D137" s="175" t="s">
        <v>267</v>
      </c>
      <c r="E137" s="224">
        <v>65456</v>
      </c>
      <c r="F137" s="225" t="s">
        <v>32</v>
      </c>
      <c r="G137" s="226">
        <f aca="true" t="shared" si="7" ref="G137:G200">IF(F137="","",E137/H137*100)</f>
        <v>66.75164951712745</v>
      </c>
      <c r="H137" s="227">
        <v>98059</v>
      </c>
      <c r="I137" s="224">
        <v>69901</v>
      </c>
      <c r="J137" s="228">
        <f t="shared" si="6"/>
        <v>75.49030195688799</v>
      </c>
      <c r="K137" s="203">
        <f aca="true" t="shared" si="8" ref="K137:K200">I137/15371992594*100</f>
        <v>0.00045472959717196174</v>
      </c>
      <c r="L137" s="227">
        <v>92596</v>
      </c>
    </row>
    <row r="138" spans="2:12" s="6" customFormat="1" ht="13.5">
      <c r="B138" s="149" t="s">
        <v>268</v>
      </c>
      <c r="C138" s="150">
        <v>3</v>
      </c>
      <c r="D138" s="175" t="s">
        <v>269</v>
      </c>
      <c r="E138" s="224">
        <v>1939706</v>
      </c>
      <c r="F138" s="225" t="s">
        <v>32</v>
      </c>
      <c r="G138" s="226">
        <f t="shared" si="7"/>
        <v>113.33368390300906</v>
      </c>
      <c r="H138" s="227">
        <v>1711500</v>
      </c>
      <c r="I138" s="224">
        <v>1084767</v>
      </c>
      <c r="J138" s="228">
        <f t="shared" si="6"/>
        <v>121.49855010455599</v>
      </c>
      <c r="K138" s="203">
        <f t="shared" si="8"/>
        <v>0.00705677545293254</v>
      </c>
      <c r="L138" s="227">
        <v>892823</v>
      </c>
    </row>
    <row r="139" spans="2:12" s="6" customFormat="1" ht="13.5">
      <c r="B139" s="147" t="s">
        <v>270</v>
      </c>
      <c r="C139" s="148">
        <v>2</v>
      </c>
      <c r="D139" s="174" t="s">
        <v>271</v>
      </c>
      <c r="E139" s="218"/>
      <c r="F139" s="219"/>
      <c r="G139" s="220">
        <f t="shared" si="7"/>
      </c>
      <c r="H139" s="221"/>
      <c r="I139" s="218">
        <v>72818523</v>
      </c>
      <c r="J139" s="223">
        <f t="shared" si="6"/>
        <v>110.73476898809437</v>
      </c>
      <c r="K139" s="202">
        <f t="shared" si="8"/>
        <v>0.4737090689753685</v>
      </c>
      <c r="L139" s="221">
        <v>65759403</v>
      </c>
    </row>
    <row r="140" spans="2:12" s="6" customFormat="1" ht="13.5">
      <c r="B140" s="149" t="s">
        <v>272</v>
      </c>
      <c r="C140" s="150">
        <v>3</v>
      </c>
      <c r="D140" s="175" t="s">
        <v>273</v>
      </c>
      <c r="E140" s="224">
        <v>26350</v>
      </c>
      <c r="F140" s="225" t="s">
        <v>15</v>
      </c>
      <c r="G140" s="226">
        <f t="shared" si="7"/>
        <v>108.37377642510488</v>
      </c>
      <c r="H140" s="227">
        <v>24314</v>
      </c>
      <c r="I140" s="224">
        <v>18846456</v>
      </c>
      <c r="J140" s="228">
        <f t="shared" si="6"/>
        <v>106.71345955068298</v>
      </c>
      <c r="K140" s="203">
        <f t="shared" si="8"/>
        <v>0.12260255711648048</v>
      </c>
      <c r="L140" s="227">
        <v>17660805</v>
      </c>
    </row>
    <row r="141" spans="2:12" s="6" customFormat="1" ht="13.5">
      <c r="B141" s="149" t="s">
        <v>274</v>
      </c>
      <c r="C141" s="150">
        <v>4</v>
      </c>
      <c r="D141" s="175" t="s">
        <v>275</v>
      </c>
      <c r="E141" s="224">
        <v>136138</v>
      </c>
      <c r="F141" s="225" t="s">
        <v>32</v>
      </c>
      <c r="G141" s="226">
        <f t="shared" si="7"/>
        <v>97.90649339441492</v>
      </c>
      <c r="H141" s="227">
        <v>139049</v>
      </c>
      <c r="I141" s="224">
        <v>344334</v>
      </c>
      <c r="J141" s="228">
        <f t="shared" si="6"/>
        <v>91.15321387255693</v>
      </c>
      <c r="K141" s="203">
        <f t="shared" si="8"/>
        <v>0.002240008885604073</v>
      </c>
      <c r="L141" s="227">
        <v>377753</v>
      </c>
    </row>
    <row r="142" spans="2:12" s="6" customFormat="1" ht="13.5">
      <c r="B142" s="149" t="s">
        <v>276</v>
      </c>
      <c r="C142" s="150">
        <v>4</v>
      </c>
      <c r="D142" s="175" t="s">
        <v>277</v>
      </c>
      <c r="E142" s="224">
        <v>130</v>
      </c>
      <c r="F142" s="225" t="s">
        <v>15</v>
      </c>
      <c r="G142" s="226">
        <f t="shared" si="7"/>
        <v>84.9673202614379</v>
      </c>
      <c r="H142" s="227">
        <v>153</v>
      </c>
      <c r="I142" s="224">
        <v>226151</v>
      </c>
      <c r="J142" s="228">
        <f t="shared" si="6"/>
        <v>71.83615774343663</v>
      </c>
      <c r="K142" s="203">
        <f t="shared" si="8"/>
        <v>0.0014711885828534116</v>
      </c>
      <c r="L142" s="227">
        <v>314815</v>
      </c>
    </row>
    <row r="143" spans="2:12" s="6" customFormat="1" ht="13.5">
      <c r="B143" s="149" t="s">
        <v>278</v>
      </c>
      <c r="C143" s="150">
        <v>4</v>
      </c>
      <c r="D143" s="175" t="s">
        <v>279</v>
      </c>
      <c r="E143" s="224">
        <v>24944</v>
      </c>
      <c r="F143" s="225" t="s">
        <v>15</v>
      </c>
      <c r="G143" s="226">
        <f t="shared" si="7"/>
        <v>109.3747259493116</v>
      </c>
      <c r="H143" s="227">
        <v>22806</v>
      </c>
      <c r="I143" s="224">
        <v>16847002</v>
      </c>
      <c r="J143" s="228">
        <f t="shared" si="6"/>
        <v>105.47588639458895</v>
      </c>
      <c r="K143" s="203">
        <f t="shared" si="8"/>
        <v>0.1095954340140375</v>
      </c>
      <c r="L143" s="227">
        <v>15972373</v>
      </c>
    </row>
    <row r="144" spans="2:12" s="6" customFormat="1" ht="13.5">
      <c r="B144" s="149" t="s">
        <v>280</v>
      </c>
      <c r="C144" s="150">
        <v>4</v>
      </c>
      <c r="D144" s="175" t="s">
        <v>281</v>
      </c>
      <c r="E144" s="224">
        <v>40</v>
      </c>
      <c r="F144" s="225" t="s">
        <v>15</v>
      </c>
      <c r="G144" s="226">
        <f t="shared" si="7"/>
        <v>444.44444444444446</v>
      </c>
      <c r="H144" s="227">
        <v>9</v>
      </c>
      <c r="I144" s="224">
        <v>80099</v>
      </c>
      <c r="J144" s="228">
        <f t="shared" si="6"/>
        <v>400.434934759786</v>
      </c>
      <c r="K144" s="203">
        <f t="shared" si="8"/>
        <v>0.0005210710290822301</v>
      </c>
      <c r="L144" s="227">
        <v>20003</v>
      </c>
    </row>
    <row r="145" spans="2:12" s="6" customFormat="1" ht="13.5">
      <c r="B145" s="149" t="s">
        <v>282</v>
      </c>
      <c r="C145" s="150">
        <v>3</v>
      </c>
      <c r="D145" s="175" t="s">
        <v>283</v>
      </c>
      <c r="E145" s="224"/>
      <c r="F145" s="225"/>
      <c r="G145" s="226">
        <f t="shared" si="7"/>
      </c>
      <c r="H145" s="227"/>
      <c r="I145" s="224">
        <v>21170366</v>
      </c>
      <c r="J145" s="228">
        <f t="shared" si="6"/>
        <v>101.09661909525009</v>
      </c>
      <c r="K145" s="203">
        <f t="shared" si="8"/>
        <v>0.13772037600553635</v>
      </c>
      <c r="L145" s="227">
        <v>20940726</v>
      </c>
    </row>
    <row r="146" spans="2:12" s="6" customFormat="1" ht="13.5">
      <c r="B146" s="149" t="s">
        <v>284</v>
      </c>
      <c r="C146" s="150">
        <v>4</v>
      </c>
      <c r="D146" s="175" t="s">
        <v>285</v>
      </c>
      <c r="E146" s="224">
        <v>4318722</v>
      </c>
      <c r="F146" s="225" t="s">
        <v>242</v>
      </c>
      <c r="G146" s="226">
        <f t="shared" si="7"/>
        <v>94.78060794294626</v>
      </c>
      <c r="H146" s="227">
        <v>4556546</v>
      </c>
      <c r="I146" s="224">
        <v>2404089</v>
      </c>
      <c r="J146" s="228">
        <f t="shared" si="6"/>
        <v>95.85108546139584</v>
      </c>
      <c r="K146" s="203">
        <f t="shared" si="8"/>
        <v>0.015639410345138757</v>
      </c>
      <c r="L146" s="227">
        <v>2508150</v>
      </c>
    </row>
    <row r="147" spans="2:12" s="6" customFormat="1" ht="13.5">
      <c r="B147" s="149" t="s">
        <v>286</v>
      </c>
      <c r="C147" s="150">
        <v>4</v>
      </c>
      <c r="D147" s="175" t="s">
        <v>287</v>
      </c>
      <c r="E147" s="224">
        <v>15200</v>
      </c>
      <c r="F147" s="225" t="s">
        <v>242</v>
      </c>
      <c r="G147" s="226">
        <f t="shared" si="7"/>
        <v>50.23132848645076</v>
      </c>
      <c r="H147" s="227">
        <v>30260</v>
      </c>
      <c r="I147" s="224">
        <v>54686</v>
      </c>
      <c r="J147" s="228">
        <f t="shared" si="6"/>
        <v>97.84926996850845</v>
      </c>
      <c r="K147" s="203">
        <f t="shared" si="8"/>
        <v>0.0003557508869822449</v>
      </c>
      <c r="L147" s="227">
        <v>55888</v>
      </c>
    </row>
    <row r="148" spans="2:12" s="6" customFormat="1" ht="13.5">
      <c r="B148" s="149" t="s">
        <v>288</v>
      </c>
      <c r="C148" s="150">
        <v>4</v>
      </c>
      <c r="D148" s="175" t="s">
        <v>289</v>
      </c>
      <c r="E148" s="224">
        <v>2547986</v>
      </c>
      <c r="F148" s="225" t="s">
        <v>242</v>
      </c>
      <c r="G148" s="226">
        <f t="shared" si="7"/>
        <v>96.0272103715987</v>
      </c>
      <c r="H148" s="227">
        <v>2653400</v>
      </c>
      <c r="I148" s="224">
        <v>3096679</v>
      </c>
      <c r="J148" s="228">
        <f t="shared" si="6"/>
        <v>99.68931182456467</v>
      </c>
      <c r="K148" s="203">
        <f t="shared" si="8"/>
        <v>0.0201449420500547</v>
      </c>
      <c r="L148" s="227">
        <v>3106330</v>
      </c>
    </row>
    <row r="149" spans="2:12" s="6" customFormat="1" ht="13.5">
      <c r="B149" s="149" t="s">
        <v>290</v>
      </c>
      <c r="C149" s="150">
        <v>4</v>
      </c>
      <c r="D149" s="175" t="s">
        <v>291</v>
      </c>
      <c r="E149" s="224">
        <v>32210280</v>
      </c>
      <c r="F149" s="225" t="s">
        <v>242</v>
      </c>
      <c r="G149" s="226">
        <f t="shared" si="7"/>
        <v>104.67780267180538</v>
      </c>
      <c r="H149" s="227">
        <v>30770879</v>
      </c>
      <c r="I149" s="224">
        <v>7653981</v>
      </c>
      <c r="J149" s="228">
        <f t="shared" si="6"/>
        <v>100.39739312419125</v>
      </c>
      <c r="K149" s="203">
        <f t="shared" si="8"/>
        <v>0.04979172968758457</v>
      </c>
      <c r="L149" s="227">
        <v>7623685</v>
      </c>
    </row>
    <row r="150" spans="2:12" s="6" customFormat="1" ht="13.5">
      <c r="B150" s="149" t="s">
        <v>292</v>
      </c>
      <c r="C150" s="150">
        <v>4</v>
      </c>
      <c r="D150" s="175" t="s">
        <v>293</v>
      </c>
      <c r="E150" s="224">
        <v>3532338</v>
      </c>
      <c r="F150" s="225" t="s">
        <v>32</v>
      </c>
      <c r="G150" s="226">
        <f t="shared" si="7"/>
        <v>126.27886225481294</v>
      </c>
      <c r="H150" s="227">
        <v>2797252</v>
      </c>
      <c r="I150" s="224">
        <v>5827251</v>
      </c>
      <c r="J150" s="228">
        <f t="shared" si="6"/>
        <v>103.8780662719577</v>
      </c>
      <c r="K150" s="203">
        <f t="shared" si="8"/>
        <v>0.03790823450093577</v>
      </c>
      <c r="L150" s="227">
        <v>5609703</v>
      </c>
    </row>
    <row r="151" spans="2:12" s="6" customFormat="1" ht="13.5">
      <c r="B151" s="149" t="s">
        <v>294</v>
      </c>
      <c r="C151" s="150">
        <v>3</v>
      </c>
      <c r="D151" s="175" t="s">
        <v>295</v>
      </c>
      <c r="E151" s="224"/>
      <c r="F151" s="225"/>
      <c r="G151" s="226">
        <f t="shared" si="7"/>
      </c>
      <c r="H151" s="227"/>
      <c r="I151" s="224">
        <v>32801701</v>
      </c>
      <c r="J151" s="228">
        <f t="shared" si="6"/>
        <v>120.78155828998678</v>
      </c>
      <c r="K151" s="203">
        <f t="shared" si="8"/>
        <v>0.2133861358533517</v>
      </c>
      <c r="L151" s="227">
        <v>27157872</v>
      </c>
    </row>
    <row r="152" spans="2:12" s="6" customFormat="1" ht="13.5">
      <c r="B152" s="149" t="s">
        <v>296</v>
      </c>
      <c r="C152" s="150">
        <v>4</v>
      </c>
      <c r="D152" s="175" t="s">
        <v>297</v>
      </c>
      <c r="E152" s="224">
        <v>394</v>
      </c>
      <c r="F152" s="225" t="s">
        <v>15</v>
      </c>
      <c r="G152" s="226">
        <f t="shared" si="7"/>
        <v>138.73239436619718</v>
      </c>
      <c r="H152" s="227">
        <v>284</v>
      </c>
      <c r="I152" s="224">
        <v>2070417</v>
      </c>
      <c r="J152" s="228">
        <f t="shared" si="6"/>
        <v>175.69044317686172</v>
      </c>
      <c r="K152" s="203">
        <f t="shared" si="8"/>
        <v>0.013468761368048835</v>
      </c>
      <c r="L152" s="227">
        <v>1178446</v>
      </c>
    </row>
    <row r="153" spans="2:12" s="6" customFormat="1" ht="13.5">
      <c r="B153" s="149" t="s">
        <v>298</v>
      </c>
      <c r="C153" s="150">
        <v>5</v>
      </c>
      <c r="D153" s="175" t="s">
        <v>299</v>
      </c>
      <c r="E153" s="224">
        <v>2</v>
      </c>
      <c r="F153" s="225" t="s">
        <v>15</v>
      </c>
      <c r="G153" s="226">
        <f t="shared" si="7"/>
        <v>50</v>
      </c>
      <c r="H153" s="227">
        <v>4</v>
      </c>
      <c r="I153" s="224">
        <v>45437</v>
      </c>
      <c r="J153" s="228">
        <f t="shared" si="6"/>
        <v>95.38975080301472</v>
      </c>
      <c r="K153" s="203">
        <f t="shared" si="8"/>
        <v>0.00029558302036741146</v>
      </c>
      <c r="L153" s="227">
        <v>47633</v>
      </c>
    </row>
    <row r="154" spans="2:12" s="6" customFormat="1" ht="13.5">
      <c r="B154" s="149" t="s">
        <v>300</v>
      </c>
      <c r="C154" s="150">
        <v>4</v>
      </c>
      <c r="D154" s="175" t="s">
        <v>301</v>
      </c>
      <c r="E154" s="224">
        <v>1626789</v>
      </c>
      <c r="F154" s="225" t="s">
        <v>12</v>
      </c>
      <c r="G154" s="226">
        <f t="shared" si="7"/>
        <v>151.4179472621164</v>
      </c>
      <c r="H154" s="227">
        <v>1074370</v>
      </c>
      <c r="I154" s="224">
        <v>51693</v>
      </c>
      <c r="J154" s="228">
        <f t="shared" si="6"/>
        <v>161.97086009713303</v>
      </c>
      <c r="K154" s="203">
        <f t="shared" si="8"/>
        <v>0.0003362804118197196</v>
      </c>
      <c r="L154" s="227">
        <v>31915</v>
      </c>
    </row>
    <row r="155" spans="2:12" s="6" customFormat="1" ht="13.5">
      <c r="B155" s="149" t="s">
        <v>302</v>
      </c>
      <c r="C155" s="150">
        <v>4</v>
      </c>
      <c r="D155" s="175" t="s">
        <v>303</v>
      </c>
      <c r="E155" s="224">
        <v>42187</v>
      </c>
      <c r="F155" s="225" t="s">
        <v>12</v>
      </c>
      <c r="G155" s="226">
        <f t="shared" si="7"/>
        <v>123.99917700311562</v>
      </c>
      <c r="H155" s="227">
        <v>34022</v>
      </c>
      <c r="I155" s="224">
        <v>99762</v>
      </c>
      <c r="J155" s="228">
        <f t="shared" si="6"/>
        <v>122.95348665237003</v>
      </c>
      <c r="K155" s="203">
        <f t="shared" si="8"/>
        <v>0.0006489854805091379</v>
      </c>
      <c r="L155" s="227">
        <v>81138</v>
      </c>
    </row>
    <row r="156" spans="2:12" s="6" customFormat="1" ht="13.5">
      <c r="B156" s="149" t="s">
        <v>304</v>
      </c>
      <c r="C156" s="150">
        <v>4</v>
      </c>
      <c r="D156" s="175" t="s">
        <v>305</v>
      </c>
      <c r="E156" s="224">
        <v>288629</v>
      </c>
      <c r="F156" s="225" t="s">
        <v>242</v>
      </c>
      <c r="G156" s="226">
        <f t="shared" si="7"/>
        <v>75.96079700819273</v>
      </c>
      <c r="H156" s="227">
        <v>379971</v>
      </c>
      <c r="I156" s="224">
        <v>444397</v>
      </c>
      <c r="J156" s="228">
        <f t="shared" si="6"/>
        <v>98.89333956427888</v>
      </c>
      <c r="K156" s="203">
        <f t="shared" si="8"/>
        <v>0.0028909524727032277</v>
      </c>
      <c r="L156" s="227">
        <v>449370</v>
      </c>
    </row>
    <row r="157" spans="2:12" s="6" customFormat="1" ht="13.5">
      <c r="B157" s="149" t="s">
        <v>306</v>
      </c>
      <c r="C157" s="150">
        <v>5</v>
      </c>
      <c r="D157" s="175" t="s">
        <v>307</v>
      </c>
      <c r="E157" s="224">
        <v>287940</v>
      </c>
      <c r="F157" s="225" t="s">
        <v>242</v>
      </c>
      <c r="G157" s="226">
        <f t="shared" si="7"/>
        <v>75.77946738040535</v>
      </c>
      <c r="H157" s="227">
        <v>379971</v>
      </c>
      <c r="I157" s="224">
        <v>436203</v>
      </c>
      <c r="J157" s="228">
        <f t="shared" si="6"/>
        <v>97.0698978569998</v>
      </c>
      <c r="K157" s="203">
        <f t="shared" si="8"/>
        <v>0.002837647737159715</v>
      </c>
      <c r="L157" s="227">
        <v>449370</v>
      </c>
    </row>
    <row r="158" spans="2:12" s="6" customFormat="1" ht="13.5">
      <c r="B158" s="149" t="s">
        <v>308</v>
      </c>
      <c r="C158" s="150">
        <v>4</v>
      </c>
      <c r="D158" s="175" t="s">
        <v>309</v>
      </c>
      <c r="E158" s="224">
        <v>15714</v>
      </c>
      <c r="F158" s="225" t="s">
        <v>15</v>
      </c>
      <c r="G158" s="226">
        <f t="shared" si="7"/>
        <v>110.99025286057353</v>
      </c>
      <c r="H158" s="227">
        <v>14158</v>
      </c>
      <c r="I158" s="224">
        <v>30135432</v>
      </c>
      <c r="J158" s="228">
        <f t="shared" si="6"/>
        <v>118.56406516535407</v>
      </c>
      <c r="K158" s="203">
        <f t="shared" si="8"/>
        <v>0.19604115612027076</v>
      </c>
      <c r="L158" s="227">
        <v>25417003</v>
      </c>
    </row>
    <row r="159" spans="2:12" s="6" customFormat="1" ht="13.5">
      <c r="B159" s="149" t="s">
        <v>310</v>
      </c>
      <c r="C159" s="150">
        <v>5</v>
      </c>
      <c r="D159" s="175" t="s">
        <v>311</v>
      </c>
      <c r="E159" s="224">
        <v>67</v>
      </c>
      <c r="F159" s="225" t="s">
        <v>15</v>
      </c>
      <c r="G159" s="226">
        <f t="shared" si="7"/>
        <v>93.05555555555556</v>
      </c>
      <c r="H159" s="227">
        <v>72</v>
      </c>
      <c r="I159" s="224">
        <v>115729</v>
      </c>
      <c r="J159" s="228">
        <f t="shared" si="6"/>
        <v>111.4998121260586</v>
      </c>
      <c r="K159" s="203">
        <f t="shared" si="8"/>
        <v>0.0007528562045051425</v>
      </c>
      <c r="L159" s="227">
        <v>103793</v>
      </c>
    </row>
    <row r="160" spans="2:12" s="6" customFormat="1" ht="13.5">
      <c r="B160" s="149" t="s">
        <v>312</v>
      </c>
      <c r="C160" s="150">
        <v>5</v>
      </c>
      <c r="D160" s="175" t="s">
        <v>313</v>
      </c>
      <c r="E160" s="224">
        <v>245796</v>
      </c>
      <c r="F160" s="225" t="s">
        <v>32</v>
      </c>
      <c r="G160" s="226">
        <f t="shared" si="7"/>
        <v>110.90075619484199</v>
      </c>
      <c r="H160" s="227">
        <v>221636</v>
      </c>
      <c r="I160" s="224">
        <v>399928</v>
      </c>
      <c r="J160" s="228">
        <f t="shared" si="6"/>
        <v>142.46559726986774</v>
      </c>
      <c r="K160" s="203">
        <f t="shared" si="8"/>
        <v>0.0026016666190439098</v>
      </c>
      <c r="L160" s="227">
        <v>280719</v>
      </c>
    </row>
    <row r="161" spans="2:12" s="6" customFormat="1" ht="13.5">
      <c r="B161" s="147" t="s">
        <v>314</v>
      </c>
      <c r="C161" s="148">
        <v>2</v>
      </c>
      <c r="D161" s="174" t="s">
        <v>315</v>
      </c>
      <c r="E161" s="218"/>
      <c r="F161" s="219"/>
      <c r="G161" s="220">
        <f t="shared" si="7"/>
      </c>
      <c r="H161" s="221"/>
      <c r="I161" s="218">
        <v>210688270</v>
      </c>
      <c r="J161" s="223">
        <f t="shared" si="6"/>
        <v>105.63901045182472</v>
      </c>
      <c r="K161" s="202">
        <f t="shared" si="8"/>
        <v>1.3705983054027486</v>
      </c>
      <c r="L161" s="221">
        <v>199441730</v>
      </c>
    </row>
    <row r="162" spans="2:12" s="6" customFormat="1" ht="13.5">
      <c r="B162" s="149" t="s">
        <v>316</v>
      </c>
      <c r="C162" s="150">
        <v>3</v>
      </c>
      <c r="D162" s="175" t="s">
        <v>317</v>
      </c>
      <c r="E162" s="224">
        <v>29</v>
      </c>
      <c r="F162" s="225" t="s">
        <v>15</v>
      </c>
      <c r="G162" s="226">
        <f t="shared" si="7"/>
        <v>32.22222222222222</v>
      </c>
      <c r="H162" s="227">
        <v>90</v>
      </c>
      <c r="I162" s="224">
        <v>2077</v>
      </c>
      <c r="J162" s="228">
        <f t="shared" si="6"/>
        <v>19.463967763096242</v>
      </c>
      <c r="K162" s="203">
        <f t="shared" si="8"/>
        <v>1.3511586004866377E-05</v>
      </c>
      <c r="L162" s="227">
        <v>10671</v>
      </c>
    </row>
    <row r="163" spans="2:12" s="6" customFormat="1" ht="13.5">
      <c r="B163" s="149" t="s">
        <v>318</v>
      </c>
      <c r="C163" s="150">
        <v>3</v>
      </c>
      <c r="D163" s="175" t="s">
        <v>319</v>
      </c>
      <c r="E163" s="224">
        <v>1382222</v>
      </c>
      <c r="F163" s="225" t="s">
        <v>242</v>
      </c>
      <c r="G163" s="226">
        <f t="shared" si="7"/>
        <v>103.56965701620433</v>
      </c>
      <c r="H163" s="227">
        <v>1334582</v>
      </c>
      <c r="I163" s="224">
        <v>3813723</v>
      </c>
      <c r="J163" s="228">
        <f t="shared" si="6"/>
        <v>106.36525424508791</v>
      </c>
      <c r="K163" s="203">
        <f t="shared" si="8"/>
        <v>0.024809555278400102</v>
      </c>
      <c r="L163" s="227">
        <v>3585497</v>
      </c>
    </row>
    <row r="164" spans="2:12" s="6" customFormat="1" ht="13.5">
      <c r="B164" s="149" t="s">
        <v>320</v>
      </c>
      <c r="C164" s="150">
        <v>3</v>
      </c>
      <c r="D164" s="175" t="s">
        <v>321</v>
      </c>
      <c r="E164" s="224"/>
      <c r="F164" s="225"/>
      <c r="G164" s="226">
        <f t="shared" si="7"/>
      </c>
      <c r="H164" s="227"/>
      <c r="I164" s="224">
        <v>68061571</v>
      </c>
      <c r="J164" s="228">
        <f t="shared" si="6"/>
        <v>107.10830875493589</v>
      </c>
      <c r="K164" s="203">
        <f t="shared" si="8"/>
        <v>0.4427634907042943</v>
      </c>
      <c r="L164" s="227">
        <v>63544623</v>
      </c>
    </row>
    <row r="165" spans="2:12" s="6" customFormat="1" ht="13.5">
      <c r="B165" s="149" t="s">
        <v>322</v>
      </c>
      <c r="C165" s="150">
        <v>4</v>
      </c>
      <c r="D165" s="175" t="s">
        <v>323</v>
      </c>
      <c r="E165" s="224">
        <v>48711072</v>
      </c>
      <c r="F165" s="225" t="s">
        <v>242</v>
      </c>
      <c r="G165" s="226">
        <f t="shared" si="7"/>
        <v>125.94248787432711</v>
      </c>
      <c r="H165" s="227">
        <v>38677235</v>
      </c>
      <c r="I165" s="224">
        <v>36917083</v>
      </c>
      <c r="J165" s="228">
        <f t="shared" si="6"/>
        <v>126.59359709494804</v>
      </c>
      <c r="K165" s="203">
        <f t="shared" si="8"/>
        <v>0.24015808473918654</v>
      </c>
      <c r="L165" s="227">
        <v>29161888</v>
      </c>
    </row>
    <row r="166" spans="2:12" s="6" customFormat="1" ht="13.5">
      <c r="B166" s="149" t="s">
        <v>324</v>
      </c>
      <c r="C166" s="150">
        <v>5</v>
      </c>
      <c r="D166" s="175" t="s">
        <v>325</v>
      </c>
      <c r="E166" s="224">
        <v>44756854</v>
      </c>
      <c r="F166" s="225" t="s">
        <v>242</v>
      </c>
      <c r="G166" s="226">
        <f t="shared" si="7"/>
        <v>130.96124468510445</v>
      </c>
      <c r="H166" s="227">
        <v>34175648</v>
      </c>
      <c r="I166" s="224">
        <v>33257475</v>
      </c>
      <c r="J166" s="228">
        <f t="shared" si="6"/>
        <v>136.28726931495203</v>
      </c>
      <c r="K166" s="203">
        <f t="shared" si="8"/>
        <v>0.21635109955088755</v>
      </c>
      <c r="L166" s="227">
        <v>24402481</v>
      </c>
    </row>
    <row r="167" spans="2:12" s="6" customFormat="1" ht="13.5">
      <c r="B167" s="149" t="s">
        <v>326</v>
      </c>
      <c r="C167" s="150">
        <v>5</v>
      </c>
      <c r="D167" s="175" t="s">
        <v>327</v>
      </c>
      <c r="E167" s="224">
        <v>3932386</v>
      </c>
      <c r="F167" s="225" t="s">
        <v>242</v>
      </c>
      <c r="G167" s="226">
        <f t="shared" si="7"/>
        <v>87.35632439248107</v>
      </c>
      <c r="H167" s="227">
        <v>4501547</v>
      </c>
      <c r="I167" s="224">
        <v>3613635</v>
      </c>
      <c r="J167" s="228">
        <f t="shared" si="6"/>
        <v>75.9602032592615</v>
      </c>
      <c r="K167" s="203">
        <f t="shared" si="8"/>
        <v>0.023507915307027113</v>
      </c>
      <c r="L167" s="227">
        <v>4757274</v>
      </c>
    </row>
    <row r="168" spans="2:12" s="6" customFormat="1" ht="13.5">
      <c r="B168" s="149" t="s">
        <v>328</v>
      </c>
      <c r="C168" s="150">
        <v>4</v>
      </c>
      <c r="D168" s="175" t="s">
        <v>329</v>
      </c>
      <c r="E168" s="224">
        <v>928531</v>
      </c>
      <c r="F168" s="225" t="s">
        <v>32</v>
      </c>
      <c r="G168" s="226">
        <f t="shared" si="7"/>
        <v>105.99826253129328</v>
      </c>
      <c r="H168" s="227">
        <v>875987</v>
      </c>
      <c r="I168" s="224">
        <v>5213135</v>
      </c>
      <c r="J168" s="228">
        <f t="shared" si="6"/>
        <v>106.47793075825317</v>
      </c>
      <c r="K168" s="203">
        <f t="shared" si="8"/>
        <v>0.03391320265165098</v>
      </c>
      <c r="L168" s="227">
        <v>4895977</v>
      </c>
    </row>
    <row r="169" spans="2:12" s="6" customFormat="1" ht="13.5">
      <c r="B169" s="149" t="s">
        <v>330</v>
      </c>
      <c r="C169" s="150">
        <v>4</v>
      </c>
      <c r="D169" s="175" t="s">
        <v>331</v>
      </c>
      <c r="E169" s="224">
        <v>3638930</v>
      </c>
      <c r="F169" s="225" t="s">
        <v>32</v>
      </c>
      <c r="G169" s="226">
        <f t="shared" si="7"/>
        <v>146.41760843420275</v>
      </c>
      <c r="H169" s="227">
        <v>2485309</v>
      </c>
      <c r="I169" s="224">
        <v>3946952</v>
      </c>
      <c r="J169" s="228">
        <f t="shared" si="6"/>
        <v>117.704674277354</v>
      </c>
      <c r="K169" s="203">
        <f t="shared" si="8"/>
        <v>0.02567625488930157</v>
      </c>
      <c r="L169" s="227">
        <v>3353267</v>
      </c>
    </row>
    <row r="170" spans="2:12" s="6" customFormat="1" ht="13.5">
      <c r="B170" s="149" t="s">
        <v>332</v>
      </c>
      <c r="C170" s="150">
        <v>5</v>
      </c>
      <c r="D170" s="175" t="s">
        <v>333</v>
      </c>
      <c r="E170" s="224">
        <v>600458</v>
      </c>
      <c r="F170" s="225" t="s">
        <v>32</v>
      </c>
      <c r="G170" s="226">
        <f t="shared" si="7"/>
        <v>96.51276050624122</v>
      </c>
      <c r="H170" s="227">
        <v>622154</v>
      </c>
      <c r="I170" s="224">
        <v>562524</v>
      </c>
      <c r="J170" s="228">
        <f t="shared" si="6"/>
        <v>124.40349686074259</v>
      </c>
      <c r="K170" s="203">
        <f t="shared" si="8"/>
        <v>0.0036594084765534203</v>
      </c>
      <c r="L170" s="227">
        <v>452177</v>
      </c>
    </row>
    <row r="171" spans="2:12" s="6" customFormat="1" ht="13.5">
      <c r="B171" s="149" t="s">
        <v>334</v>
      </c>
      <c r="C171" s="150">
        <v>5</v>
      </c>
      <c r="D171" s="175" t="s">
        <v>335</v>
      </c>
      <c r="E171" s="224">
        <v>7103</v>
      </c>
      <c r="F171" s="225" t="s">
        <v>32</v>
      </c>
      <c r="G171" s="226">
        <f t="shared" si="7"/>
        <v>206.00348027842224</v>
      </c>
      <c r="H171" s="227">
        <v>3448</v>
      </c>
      <c r="I171" s="224">
        <v>4877</v>
      </c>
      <c r="J171" s="228">
        <f t="shared" si="6"/>
        <v>88.28747284576394</v>
      </c>
      <c r="K171" s="203">
        <f t="shared" si="8"/>
        <v>3.172653102827796E-05</v>
      </c>
      <c r="L171" s="227">
        <v>5524</v>
      </c>
    </row>
    <row r="172" spans="2:12" s="6" customFormat="1" ht="13.5">
      <c r="B172" s="149" t="s">
        <v>336</v>
      </c>
      <c r="C172" s="150">
        <v>3</v>
      </c>
      <c r="D172" s="175" t="s">
        <v>337</v>
      </c>
      <c r="E172" s="224">
        <v>7466</v>
      </c>
      <c r="F172" s="225" t="s">
        <v>15</v>
      </c>
      <c r="G172" s="226">
        <f t="shared" si="7"/>
        <v>96.49735039420965</v>
      </c>
      <c r="H172" s="227">
        <v>7737</v>
      </c>
      <c r="I172" s="224">
        <v>5543973</v>
      </c>
      <c r="J172" s="228">
        <f t="shared" si="6"/>
        <v>98.16242028912373</v>
      </c>
      <c r="K172" s="203">
        <f t="shared" si="8"/>
        <v>0.0360654155022422</v>
      </c>
      <c r="L172" s="227">
        <v>5647755</v>
      </c>
    </row>
    <row r="173" spans="2:12" s="6" customFormat="1" ht="13.5">
      <c r="B173" s="149" t="s">
        <v>338</v>
      </c>
      <c r="C173" s="150">
        <v>4</v>
      </c>
      <c r="D173" s="175" t="s">
        <v>339</v>
      </c>
      <c r="E173" s="224">
        <v>5391</v>
      </c>
      <c r="F173" s="225" t="s">
        <v>15</v>
      </c>
      <c r="G173" s="226">
        <f t="shared" si="7"/>
        <v>105.49902152641879</v>
      </c>
      <c r="H173" s="227">
        <v>5110</v>
      </c>
      <c r="I173" s="224">
        <v>3904010</v>
      </c>
      <c r="J173" s="228">
        <f t="shared" si="6"/>
        <v>104.97249453426507</v>
      </c>
      <c r="K173" s="203">
        <f t="shared" si="8"/>
        <v>0.02539690268601752</v>
      </c>
      <c r="L173" s="227">
        <v>3719079</v>
      </c>
    </row>
    <row r="174" spans="2:12" s="6" customFormat="1" ht="13.5">
      <c r="B174" s="149" t="s">
        <v>340</v>
      </c>
      <c r="C174" s="150">
        <v>4</v>
      </c>
      <c r="D174" s="175" t="s">
        <v>341</v>
      </c>
      <c r="E174" s="224">
        <v>2066</v>
      </c>
      <c r="F174" s="225" t="s">
        <v>15</v>
      </c>
      <c r="G174" s="226">
        <f t="shared" si="7"/>
        <v>78.79481311975591</v>
      </c>
      <c r="H174" s="227">
        <v>2622</v>
      </c>
      <c r="I174" s="224">
        <v>1639963</v>
      </c>
      <c r="J174" s="228">
        <f t="shared" si="6"/>
        <v>85.03050797541941</v>
      </c>
      <c r="K174" s="203">
        <f t="shared" si="8"/>
        <v>0.010668512816224688</v>
      </c>
      <c r="L174" s="227">
        <v>1928676</v>
      </c>
    </row>
    <row r="175" spans="2:12" s="6" customFormat="1" ht="13.5">
      <c r="B175" s="149" t="s">
        <v>342</v>
      </c>
      <c r="C175" s="150">
        <v>3</v>
      </c>
      <c r="D175" s="175" t="s">
        <v>343</v>
      </c>
      <c r="E175" s="224">
        <v>45032</v>
      </c>
      <c r="F175" s="225" t="s">
        <v>344</v>
      </c>
      <c r="G175" s="226">
        <f t="shared" si="7"/>
        <v>227.83708575765243</v>
      </c>
      <c r="H175" s="227">
        <v>19765</v>
      </c>
      <c r="I175" s="224">
        <v>123144</v>
      </c>
      <c r="J175" s="228">
        <f t="shared" si="6"/>
        <v>1315.2194809355976</v>
      </c>
      <c r="K175" s="203">
        <f t="shared" si="8"/>
        <v>0.0008010932821296414</v>
      </c>
      <c r="L175" s="227">
        <v>9363</v>
      </c>
    </row>
    <row r="176" spans="2:12" s="6" customFormat="1" ht="13.5">
      <c r="B176" s="147" t="s">
        <v>345</v>
      </c>
      <c r="C176" s="148">
        <v>2</v>
      </c>
      <c r="D176" s="174" t="s">
        <v>346</v>
      </c>
      <c r="E176" s="218">
        <v>2928869</v>
      </c>
      <c r="F176" s="219" t="s">
        <v>15</v>
      </c>
      <c r="G176" s="220">
        <f t="shared" si="7"/>
        <v>97.19431369581896</v>
      </c>
      <c r="H176" s="221">
        <v>3013416</v>
      </c>
      <c r="I176" s="218">
        <v>331116084</v>
      </c>
      <c r="J176" s="223">
        <f t="shared" si="6"/>
        <v>117.13416167914048</v>
      </c>
      <c r="K176" s="202">
        <f t="shared" si="8"/>
        <v>2.154021880866904</v>
      </c>
      <c r="L176" s="221">
        <v>282681055</v>
      </c>
    </row>
    <row r="177" spans="2:12" s="6" customFormat="1" ht="13.5">
      <c r="B177" s="149" t="s">
        <v>347</v>
      </c>
      <c r="C177" s="150">
        <v>3</v>
      </c>
      <c r="D177" s="175" t="s">
        <v>348</v>
      </c>
      <c r="E177" s="224">
        <v>38677</v>
      </c>
      <c r="F177" s="225" t="s">
        <v>15</v>
      </c>
      <c r="G177" s="226">
        <f t="shared" si="7"/>
        <v>107.66340051219241</v>
      </c>
      <c r="H177" s="227">
        <v>35924</v>
      </c>
      <c r="I177" s="224">
        <v>8618770</v>
      </c>
      <c r="J177" s="228">
        <f t="shared" si="6"/>
        <v>104.3049353077937</v>
      </c>
      <c r="K177" s="203">
        <f t="shared" si="8"/>
        <v>0.056068007756938945</v>
      </c>
      <c r="L177" s="227">
        <v>8263051</v>
      </c>
    </row>
    <row r="178" spans="2:12" s="6" customFormat="1" ht="13.5">
      <c r="B178" s="149" t="s">
        <v>349</v>
      </c>
      <c r="C178" s="150">
        <v>4</v>
      </c>
      <c r="D178" s="175" t="s">
        <v>350</v>
      </c>
      <c r="E178" s="224">
        <v>4701</v>
      </c>
      <c r="F178" s="225" t="s">
        <v>15</v>
      </c>
      <c r="G178" s="226">
        <f t="shared" si="7"/>
        <v>110.61176470588234</v>
      </c>
      <c r="H178" s="227">
        <v>4250</v>
      </c>
      <c r="I178" s="224">
        <v>1059957</v>
      </c>
      <c r="J178" s="228">
        <f t="shared" si="6"/>
        <v>108.58412845408856</v>
      </c>
      <c r="K178" s="203">
        <f t="shared" si="8"/>
        <v>0.006895378029350097</v>
      </c>
      <c r="L178" s="227">
        <v>976162</v>
      </c>
    </row>
    <row r="179" spans="2:12" s="6" customFormat="1" ht="13.5">
      <c r="B179" s="149" t="s">
        <v>351</v>
      </c>
      <c r="C179" s="150">
        <v>3</v>
      </c>
      <c r="D179" s="175" t="s">
        <v>352</v>
      </c>
      <c r="E179" s="224">
        <v>101643</v>
      </c>
      <c r="F179" s="225" t="s">
        <v>15</v>
      </c>
      <c r="G179" s="226">
        <f t="shared" si="7"/>
        <v>58.01739785609096</v>
      </c>
      <c r="H179" s="227">
        <v>175194</v>
      </c>
      <c r="I179" s="224">
        <v>5176466</v>
      </c>
      <c r="J179" s="228">
        <f t="shared" si="6"/>
        <v>88.81658606806657</v>
      </c>
      <c r="K179" s="203">
        <f t="shared" si="8"/>
        <v>0.03367465843055688</v>
      </c>
      <c r="L179" s="227">
        <v>5828265</v>
      </c>
    </row>
    <row r="180" spans="2:12" s="6" customFormat="1" ht="13.5">
      <c r="B180" s="149" t="s">
        <v>353</v>
      </c>
      <c r="C180" s="150">
        <v>4</v>
      </c>
      <c r="D180" s="175" t="s">
        <v>354</v>
      </c>
      <c r="E180" s="224">
        <v>64703</v>
      </c>
      <c r="F180" s="225" t="s">
        <v>15</v>
      </c>
      <c r="G180" s="226">
        <f t="shared" si="7"/>
        <v>77.89629558287083</v>
      </c>
      <c r="H180" s="227">
        <v>83063</v>
      </c>
      <c r="I180" s="224">
        <v>3070595</v>
      </c>
      <c r="J180" s="228">
        <f t="shared" si="6"/>
        <v>112.69690150914853</v>
      </c>
      <c r="K180" s="203">
        <f t="shared" si="8"/>
        <v>0.0199752568264866</v>
      </c>
      <c r="L180" s="227">
        <v>2724649</v>
      </c>
    </row>
    <row r="181" spans="2:12" s="6" customFormat="1" ht="13.5">
      <c r="B181" s="149" t="s">
        <v>355</v>
      </c>
      <c r="C181" s="150">
        <v>3</v>
      </c>
      <c r="D181" s="175" t="s">
        <v>356</v>
      </c>
      <c r="E181" s="224">
        <v>505024</v>
      </c>
      <c r="F181" s="225" t="s">
        <v>15</v>
      </c>
      <c r="G181" s="226">
        <f t="shared" si="7"/>
        <v>102.21523278665963</v>
      </c>
      <c r="H181" s="227">
        <v>494079</v>
      </c>
      <c r="I181" s="224">
        <v>74155152</v>
      </c>
      <c r="J181" s="228">
        <f t="shared" si="6"/>
        <v>115.3181394758336</v>
      </c>
      <c r="K181" s="203">
        <f t="shared" si="8"/>
        <v>0.4824042917438319</v>
      </c>
      <c r="L181" s="227">
        <v>64304846</v>
      </c>
    </row>
    <row r="182" spans="2:12" s="6" customFormat="1" ht="13.5">
      <c r="B182" s="149" t="s">
        <v>357</v>
      </c>
      <c r="C182" s="150">
        <v>4</v>
      </c>
      <c r="D182" s="175" t="s">
        <v>358</v>
      </c>
      <c r="E182" s="224">
        <v>413700</v>
      </c>
      <c r="F182" s="225" t="s">
        <v>15</v>
      </c>
      <c r="G182" s="226">
        <f t="shared" si="7"/>
        <v>114.04485709244882</v>
      </c>
      <c r="H182" s="227">
        <v>362752</v>
      </c>
      <c r="I182" s="224">
        <v>61476971</v>
      </c>
      <c r="J182" s="228">
        <f t="shared" si="6"/>
        <v>121.35779572747396</v>
      </c>
      <c r="K182" s="203">
        <f t="shared" si="8"/>
        <v>0.39992844534673866</v>
      </c>
      <c r="L182" s="227">
        <v>50657620</v>
      </c>
    </row>
    <row r="183" spans="2:12" s="6" customFormat="1" ht="13.5">
      <c r="B183" s="149" t="s">
        <v>359</v>
      </c>
      <c r="C183" s="150">
        <v>4</v>
      </c>
      <c r="D183" s="175" t="s">
        <v>360</v>
      </c>
      <c r="E183" s="224">
        <v>62526</v>
      </c>
      <c r="F183" s="225" t="s">
        <v>15</v>
      </c>
      <c r="G183" s="226">
        <f t="shared" si="7"/>
        <v>63.70972672250412</v>
      </c>
      <c r="H183" s="227">
        <v>98142</v>
      </c>
      <c r="I183" s="224">
        <v>6279933</v>
      </c>
      <c r="J183" s="228">
        <f t="shared" si="6"/>
        <v>90.30294228243122</v>
      </c>
      <c r="K183" s="203">
        <f t="shared" si="8"/>
        <v>0.04085308369489577</v>
      </c>
      <c r="L183" s="227">
        <v>6954295</v>
      </c>
    </row>
    <row r="184" spans="2:12" s="6" customFormat="1" ht="13.5">
      <c r="B184" s="149" t="s">
        <v>361</v>
      </c>
      <c r="C184" s="150">
        <v>4</v>
      </c>
      <c r="D184" s="175" t="s">
        <v>362</v>
      </c>
      <c r="E184" s="224">
        <v>28806</v>
      </c>
      <c r="F184" s="225" t="s">
        <v>15</v>
      </c>
      <c r="G184" s="226">
        <f t="shared" si="7"/>
        <v>86.79904781992948</v>
      </c>
      <c r="H184" s="227">
        <v>33187</v>
      </c>
      <c r="I184" s="224">
        <v>6398248</v>
      </c>
      <c r="J184" s="228">
        <f t="shared" si="6"/>
        <v>95.59710088151215</v>
      </c>
      <c r="K184" s="203">
        <f t="shared" si="8"/>
        <v>0.04162276270219754</v>
      </c>
      <c r="L184" s="227">
        <v>6692931</v>
      </c>
    </row>
    <row r="185" spans="2:12" s="6" customFormat="1" ht="13.5">
      <c r="B185" s="149" t="s">
        <v>363</v>
      </c>
      <c r="C185" s="150">
        <v>3</v>
      </c>
      <c r="D185" s="175" t="s">
        <v>364</v>
      </c>
      <c r="E185" s="224">
        <v>2040321</v>
      </c>
      <c r="F185" s="225" t="s">
        <v>15</v>
      </c>
      <c r="G185" s="226">
        <f t="shared" si="7"/>
        <v>96.18756452745865</v>
      </c>
      <c r="H185" s="227">
        <v>2121190</v>
      </c>
      <c r="I185" s="224">
        <v>180991886</v>
      </c>
      <c r="J185" s="228">
        <f t="shared" si="6"/>
        <v>116.87315678410319</v>
      </c>
      <c r="K185" s="203">
        <f t="shared" si="8"/>
        <v>1.1774133047048487</v>
      </c>
      <c r="L185" s="227">
        <v>154861810</v>
      </c>
    </row>
    <row r="186" spans="2:12" s="6" customFormat="1" ht="13.5">
      <c r="B186" s="149" t="s">
        <v>365</v>
      </c>
      <c r="C186" s="150">
        <v>4</v>
      </c>
      <c r="D186" s="175" t="s">
        <v>366</v>
      </c>
      <c r="E186" s="224">
        <v>30653</v>
      </c>
      <c r="F186" s="225" t="s">
        <v>15</v>
      </c>
      <c r="G186" s="226">
        <f t="shared" si="7"/>
        <v>83.69419795221843</v>
      </c>
      <c r="H186" s="227">
        <v>36625</v>
      </c>
      <c r="I186" s="224">
        <v>13094789</v>
      </c>
      <c r="J186" s="228">
        <f t="shared" si="6"/>
        <v>133.61661464429042</v>
      </c>
      <c r="K186" s="203">
        <f t="shared" si="8"/>
        <v>0.08518602204577669</v>
      </c>
      <c r="L186" s="227">
        <v>9800270</v>
      </c>
    </row>
    <row r="187" spans="2:12" s="6" customFormat="1" ht="13.5">
      <c r="B187" s="149" t="s">
        <v>367</v>
      </c>
      <c r="C187" s="150">
        <v>5</v>
      </c>
      <c r="D187" s="175" t="s">
        <v>368</v>
      </c>
      <c r="E187" s="224">
        <v>10442</v>
      </c>
      <c r="F187" s="225" t="s">
        <v>15</v>
      </c>
      <c r="G187" s="226">
        <f t="shared" si="7"/>
        <v>104.75521669341894</v>
      </c>
      <c r="H187" s="227">
        <v>9968</v>
      </c>
      <c r="I187" s="224">
        <v>3645677</v>
      </c>
      <c r="J187" s="228">
        <f t="shared" si="6"/>
        <v>109.07000754821749</v>
      </c>
      <c r="K187" s="203">
        <f t="shared" si="8"/>
        <v>0.023716359331470024</v>
      </c>
      <c r="L187" s="227">
        <v>3342511</v>
      </c>
    </row>
    <row r="188" spans="2:12" s="6" customFormat="1" ht="13.5">
      <c r="B188" s="149" t="s">
        <v>369</v>
      </c>
      <c r="C188" s="150">
        <v>4</v>
      </c>
      <c r="D188" s="175" t="s">
        <v>370</v>
      </c>
      <c r="E188" s="224">
        <v>499906</v>
      </c>
      <c r="F188" s="225" t="s">
        <v>15</v>
      </c>
      <c r="G188" s="226">
        <f t="shared" si="7"/>
        <v>94.91753912287297</v>
      </c>
      <c r="H188" s="227">
        <v>526674</v>
      </c>
      <c r="I188" s="224">
        <v>43984875</v>
      </c>
      <c r="J188" s="228">
        <f t="shared" si="6"/>
        <v>113.8446162162456</v>
      </c>
      <c r="K188" s="203">
        <f t="shared" si="8"/>
        <v>0.28613645713808233</v>
      </c>
      <c r="L188" s="227">
        <v>38635885</v>
      </c>
    </row>
    <row r="189" spans="2:12" s="6" customFormat="1" ht="13.5">
      <c r="B189" s="149" t="s">
        <v>371</v>
      </c>
      <c r="C189" s="150">
        <v>5</v>
      </c>
      <c r="D189" s="175" t="s">
        <v>372</v>
      </c>
      <c r="E189" s="224">
        <v>5160</v>
      </c>
      <c r="F189" s="225" t="s">
        <v>15</v>
      </c>
      <c r="G189" s="226">
        <f t="shared" si="7"/>
        <v>108.97571277719113</v>
      </c>
      <c r="H189" s="227">
        <v>4735</v>
      </c>
      <c r="I189" s="224">
        <v>560928</v>
      </c>
      <c r="J189" s="228">
        <f t="shared" si="6"/>
        <v>103.86555368742269</v>
      </c>
      <c r="K189" s="203">
        <f t="shared" si="8"/>
        <v>0.0036490259578900756</v>
      </c>
      <c r="L189" s="227">
        <v>540052</v>
      </c>
    </row>
    <row r="190" spans="2:12" s="6" customFormat="1" ht="13.5">
      <c r="B190" s="149" t="s">
        <v>373</v>
      </c>
      <c r="C190" s="150">
        <v>4</v>
      </c>
      <c r="D190" s="175" t="s">
        <v>374</v>
      </c>
      <c r="E190" s="224">
        <v>469743</v>
      </c>
      <c r="F190" s="225" t="s">
        <v>15</v>
      </c>
      <c r="G190" s="226">
        <f t="shared" si="7"/>
        <v>93.89395371893558</v>
      </c>
      <c r="H190" s="227">
        <v>500291</v>
      </c>
      <c r="I190" s="224">
        <v>53120170</v>
      </c>
      <c r="J190" s="228">
        <f t="shared" si="6"/>
        <v>106.12301676005109</v>
      </c>
      <c r="K190" s="203">
        <f t="shared" si="8"/>
        <v>0.34556463435152757</v>
      </c>
      <c r="L190" s="227">
        <v>50055277</v>
      </c>
    </row>
    <row r="191" spans="2:12" s="6" customFormat="1" ht="13.5">
      <c r="B191" s="149" t="s">
        <v>375</v>
      </c>
      <c r="C191" s="150">
        <v>5</v>
      </c>
      <c r="D191" s="175" t="s">
        <v>376</v>
      </c>
      <c r="E191" s="224">
        <v>193431</v>
      </c>
      <c r="F191" s="225" t="s">
        <v>15</v>
      </c>
      <c r="G191" s="226">
        <f t="shared" si="7"/>
        <v>92.51574763606101</v>
      </c>
      <c r="H191" s="227">
        <v>209079</v>
      </c>
      <c r="I191" s="224">
        <v>18007952</v>
      </c>
      <c r="J191" s="228">
        <f t="shared" si="6"/>
        <v>102.01968121710574</v>
      </c>
      <c r="K191" s="203">
        <f t="shared" si="8"/>
        <v>0.1171478055943695</v>
      </c>
      <c r="L191" s="227">
        <v>17651449</v>
      </c>
    </row>
    <row r="192" spans="2:12" s="6" customFormat="1" ht="13.5">
      <c r="B192" s="149" t="s">
        <v>377</v>
      </c>
      <c r="C192" s="150">
        <v>4</v>
      </c>
      <c r="D192" s="175" t="s">
        <v>378</v>
      </c>
      <c r="E192" s="224">
        <v>1040015</v>
      </c>
      <c r="F192" s="225" t="s">
        <v>15</v>
      </c>
      <c r="G192" s="226">
        <f t="shared" si="7"/>
        <v>98.33652922443854</v>
      </c>
      <c r="H192" s="227">
        <v>1057608</v>
      </c>
      <c r="I192" s="224">
        <v>70792052</v>
      </c>
      <c r="J192" s="228">
        <f t="shared" si="6"/>
        <v>125.58378089996131</v>
      </c>
      <c r="K192" s="203">
        <f t="shared" si="8"/>
        <v>0.4605261911694621</v>
      </c>
      <c r="L192" s="227">
        <v>56370378</v>
      </c>
    </row>
    <row r="193" spans="2:12" s="6" customFormat="1" ht="13.5">
      <c r="B193" s="149" t="s">
        <v>379</v>
      </c>
      <c r="C193" s="150">
        <v>5</v>
      </c>
      <c r="D193" s="175" t="s">
        <v>380</v>
      </c>
      <c r="E193" s="224">
        <v>741697</v>
      </c>
      <c r="F193" s="225" t="s">
        <v>15</v>
      </c>
      <c r="G193" s="226">
        <f t="shared" si="7"/>
        <v>98.09522298005949</v>
      </c>
      <c r="H193" s="227">
        <v>756099</v>
      </c>
      <c r="I193" s="224">
        <v>51295815</v>
      </c>
      <c r="J193" s="228">
        <f t="shared" si="6"/>
        <v>125.35574733589974</v>
      </c>
      <c r="K193" s="203">
        <f t="shared" si="8"/>
        <v>0.3336965893414611</v>
      </c>
      <c r="L193" s="227">
        <v>40920194</v>
      </c>
    </row>
    <row r="194" spans="2:12" s="6" customFormat="1" ht="13.5">
      <c r="B194" s="149" t="s">
        <v>381</v>
      </c>
      <c r="C194" s="150">
        <v>3</v>
      </c>
      <c r="D194" s="175" t="s">
        <v>382</v>
      </c>
      <c r="E194" s="224">
        <v>1251</v>
      </c>
      <c r="F194" s="225" t="s">
        <v>15</v>
      </c>
      <c r="G194" s="226">
        <f t="shared" si="7"/>
        <v>343.68131868131866</v>
      </c>
      <c r="H194" s="227">
        <v>364</v>
      </c>
      <c r="I194" s="224">
        <v>54279</v>
      </c>
      <c r="J194" s="228">
        <f t="shared" si="6"/>
        <v>219.31795224049458</v>
      </c>
      <c r="K194" s="203">
        <f t="shared" si="8"/>
        <v>0.0003531032146163419</v>
      </c>
      <c r="L194" s="227">
        <v>24749</v>
      </c>
    </row>
    <row r="195" spans="2:12" s="6" customFormat="1" ht="13.5">
      <c r="B195" s="149" t="s">
        <v>383</v>
      </c>
      <c r="C195" s="150">
        <v>4</v>
      </c>
      <c r="D195" s="175" t="s">
        <v>384</v>
      </c>
      <c r="E195" s="224">
        <v>1251</v>
      </c>
      <c r="F195" s="225" t="s">
        <v>15</v>
      </c>
      <c r="G195" s="226">
        <f t="shared" si="7"/>
        <v>343.68131868131866</v>
      </c>
      <c r="H195" s="227">
        <v>364</v>
      </c>
      <c r="I195" s="224">
        <v>53369</v>
      </c>
      <c r="J195" s="228">
        <f t="shared" si="6"/>
        <v>215.64103600145458</v>
      </c>
      <c r="K195" s="203">
        <f t="shared" si="8"/>
        <v>0.0003471833574837331</v>
      </c>
      <c r="L195" s="227">
        <v>24749</v>
      </c>
    </row>
    <row r="196" spans="2:12" s="6" customFormat="1" ht="13.5">
      <c r="B196" s="149" t="s">
        <v>385</v>
      </c>
      <c r="C196" s="150">
        <v>3</v>
      </c>
      <c r="D196" s="175" t="s">
        <v>386</v>
      </c>
      <c r="E196" s="224">
        <v>239525</v>
      </c>
      <c r="F196" s="225" t="s">
        <v>15</v>
      </c>
      <c r="G196" s="226">
        <f t="shared" si="7"/>
        <v>129.5037738705422</v>
      </c>
      <c r="H196" s="227">
        <v>184956</v>
      </c>
      <c r="I196" s="224">
        <v>61890599</v>
      </c>
      <c r="J196" s="228">
        <f t="shared" si="6"/>
        <v>126.07630363907612</v>
      </c>
      <c r="K196" s="203">
        <f t="shared" si="8"/>
        <v>0.40261923508964714</v>
      </c>
      <c r="L196" s="227">
        <v>49089795</v>
      </c>
    </row>
    <row r="197" spans="2:12" s="6" customFormat="1" ht="13.5">
      <c r="B197" s="149" t="s">
        <v>387</v>
      </c>
      <c r="C197" s="150">
        <v>4</v>
      </c>
      <c r="D197" s="175" t="s">
        <v>388</v>
      </c>
      <c r="E197" s="224">
        <v>234499</v>
      </c>
      <c r="F197" s="225" t="s">
        <v>15</v>
      </c>
      <c r="G197" s="226">
        <f t="shared" si="7"/>
        <v>130.24538446157607</v>
      </c>
      <c r="H197" s="227">
        <v>180044</v>
      </c>
      <c r="I197" s="224">
        <v>51775536</v>
      </c>
      <c r="J197" s="228">
        <f t="shared" si="6"/>
        <v>127.42059963821046</v>
      </c>
      <c r="K197" s="203">
        <f t="shared" si="8"/>
        <v>0.3368173363563097</v>
      </c>
      <c r="L197" s="227">
        <v>40633568</v>
      </c>
    </row>
    <row r="198" spans="2:12" s="6" customFormat="1" ht="13.5">
      <c r="B198" s="147" t="s">
        <v>389</v>
      </c>
      <c r="C198" s="148">
        <v>2</v>
      </c>
      <c r="D198" s="174" t="s">
        <v>390</v>
      </c>
      <c r="E198" s="218">
        <v>171568</v>
      </c>
      <c r="F198" s="219" t="s">
        <v>15</v>
      </c>
      <c r="G198" s="220">
        <f t="shared" si="7"/>
        <v>91.07065130845587</v>
      </c>
      <c r="H198" s="221">
        <v>188390</v>
      </c>
      <c r="I198" s="218">
        <v>104123306</v>
      </c>
      <c r="J198" s="223">
        <f t="shared" si="6"/>
        <v>113.07531102216444</v>
      </c>
      <c r="K198" s="202">
        <f t="shared" si="8"/>
        <v>0.6773572480163791</v>
      </c>
      <c r="L198" s="221">
        <v>92083148</v>
      </c>
    </row>
    <row r="199" spans="2:12" s="6" customFormat="1" ht="13.5">
      <c r="B199" s="149" t="s">
        <v>391</v>
      </c>
      <c r="C199" s="150">
        <v>3</v>
      </c>
      <c r="D199" s="175" t="s">
        <v>392</v>
      </c>
      <c r="E199" s="224">
        <v>26109</v>
      </c>
      <c r="F199" s="225" t="s">
        <v>15</v>
      </c>
      <c r="G199" s="226">
        <f t="shared" si="7"/>
        <v>116.10708409303152</v>
      </c>
      <c r="H199" s="227">
        <v>22487</v>
      </c>
      <c r="I199" s="224">
        <v>32385673</v>
      </c>
      <c r="J199" s="228">
        <f t="shared" si="6"/>
        <v>131.41704068446626</v>
      </c>
      <c r="K199" s="203">
        <f t="shared" si="8"/>
        <v>0.21067973330042314</v>
      </c>
      <c r="L199" s="227">
        <v>24643435</v>
      </c>
    </row>
    <row r="200" spans="2:12" s="6" customFormat="1" ht="13.5">
      <c r="B200" s="149" t="s">
        <v>393</v>
      </c>
      <c r="C200" s="150">
        <v>4</v>
      </c>
      <c r="D200" s="175" t="s">
        <v>394</v>
      </c>
      <c r="E200" s="224">
        <v>4367</v>
      </c>
      <c r="F200" s="225" t="s">
        <v>15</v>
      </c>
      <c r="G200" s="226">
        <f t="shared" si="7"/>
        <v>124.52238380382093</v>
      </c>
      <c r="H200" s="227">
        <v>3507</v>
      </c>
      <c r="I200" s="224">
        <v>3894699</v>
      </c>
      <c r="J200" s="228">
        <f aca="true" t="shared" si="9" ref="J200:J263">I200/L200*100</f>
        <v>134.82615947342077</v>
      </c>
      <c r="K200" s="203">
        <f t="shared" si="8"/>
        <v>0.02533633148847717</v>
      </c>
      <c r="L200" s="227">
        <v>2888682</v>
      </c>
    </row>
    <row r="201" spans="2:12" s="6" customFormat="1" ht="13.5">
      <c r="B201" s="149" t="s">
        <v>395</v>
      </c>
      <c r="C201" s="150">
        <v>4</v>
      </c>
      <c r="D201" s="175" t="s">
        <v>396</v>
      </c>
      <c r="E201" s="224">
        <v>1308</v>
      </c>
      <c r="F201" s="225" t="s">
        <v>15</v>
      </c>
      <c r="G201" s="226">
        <f aca="true" t="shared" si="10" ref="G201:G264">IF(F201="","",E201/H201*100)</f>
        <v>108.63787375415282</v>
      </c>
      <c r="H201" s="227">
        <v>1204</v>
      </c>
      <c r="I201" s="224">
        <v>1172126</v>
      </c>
      <c r="J201" s="228">
        <f t="shared" si="9"/>
        <v>137.32268298740797</v>
      </c>
      <c r="K201" s="203">
        <f aca="true" t="shared" si="11" ref="K201:K264">I201/15371992594*100</f>
        <v>0.007625075232325473</v>
      </c>
      <c r="L201" s="227">
        <v>853556</v>
      </c>
    </row>
    <row r="202" spans="2:12" s="6" customFormat="1" ht="13.5">
      <c r="B202" s="149" t="s">
        <v>397</v>
      </c>
      <c r="C202" s="150">
        <v>4</v>
      </c>
      <c r="D202" s="175" t="s">
        <v>398</v>
      </c>
      <c r="E202" s="224">
        <v>5346</v>
      </c>
      <c r="F202" s="225" t="s">
        <v>15</v>
      </c>
      <c r="G202" s="226">
        <f t="shared" si="10"/>
        <v>97.93002381388533</v>
      </c>
      <c r="H202" s="227">
        <v>5459</v>
      </c>
      <c r="I202" s="224">
        <v>7076935</v>
      </c>
      <c r="J202" s="228">
        <f t="shared" si="9"/>
        <v>118.78486515519636</v>
      </c>
      <c r="K202" s="203">
        <f t="shared" si="11"/>
        <v>0.046037850699734734</v>
      </c>
      <c r="L202" s="227">
        <v>5957775</v>
      </c>
    </row>
    <row r="203" spans="2:12" s="6" customFormat="1" ht="13.5">
      <c r="B203" s="149" t="s">
        <v>399</v>
      </c>
      <c r="C203" s="150">
        <v>4</v>
      </c>
      <c r="D203" s="175" t="s">
        <v>400</v>
      </c>
      <c r="E203" s="224">
        <v>7228</v>
      </c>
      <c r="F203" s="225" t="s">
        <v>15</v>
      </c>
      <c r="G203" s="226">
        <f t="shared" si="10"/>
        <v>120.32628599966706</v>
      </c>
      <c r="H203" s="227">
        <v>6007</v>
      </c>
      <c r="I203" s="224">
        <v>5542866</v>
      </c>
      <c r="J203" s="228">
        <f t="shared" si="9"/>
        <v>132.3657164745212</v>
      </c>
      <c r="K203" s="203">
        <f t="shared" si="11"/>
        <v>0.03605821409362045</v>
      </c>
      <c r="L203" s="227">
        <v>4187539</v>
      </c>
    </row>
    <row r="204" spans="2:12" s="6" customFormat="1" ht="13.5">
      <c r="B204" s="149" t="s">
        <v>401</v>
      </c>
      <c r="C204" s="150">
        <v>3</v>
      </c>
      <c r="D204" s="175" t="s">
        <v>402</v>
      </c>
      <c r="E204" s="224">
        <v>116097</v>
      </c>
      <c r="F204" s="225" t="s">
        <v>15</v>
      </c>
      <c r="G204" s="226">
        <f t="shared" si="10"/>
        <v>87.2509600859756</v>
      </c>
      <c r="H204" s="227">
        <v>133061</v>
      </c>
      <c r="I204" s="224">
        <v>53074005</v>
      </c>
      <c r="J204" s="228">
        <f t="shared" si="9"/>
        <v>102.42320378415819</v>
      </c>
      <c r="K204" s="203">
        <f t="shared" si="11"/>
        <v>0.34526431544545405</v>
      </c>
      <c r="L204" s="227">
        <v>51818341</v>
      </c>
    </row>
    <row r="205" spans="2:12" s="6" customFormat="1" ht="13.5">
      <c r="B205" s="149" t="s">
        <v>403</v>
      </c>
      <c r="C205" s="150">
        <v>4</v>
      </c>
      <c r="D205" s="175" t="s">
        <v>404</v>
      </c>
      <c r="E205" s="224">
        <v>8383</v>
      </c>
      <c r="F205" s="225" t="s">
        <v>15</v>
      </c>
      <c r="G205" s="226">
        <f t="shared" si="10"/>
        <v>77.00716516626859</v>
      </c>
      <c r="H205" s="227">
        <v>10886</v>
      </c>
      <c r="I205" s="224">
        <v>2115498</v>
      </c>
      <c r="J205" s="228">
        <f t="shared" si="9"/>
        <v>87.0803581021033</v>
      </c>
      <c r="K205" s="203">
        <f t="shared" si="11"/>
        <v>0.013762028488263271</v>
      </c>
      <c r="L205" s="227">
        <v>2429363</v>
      </c>
    </row>
    <row r="206" spans="2:12" s="6" customFormat="1" ht="13.5">
      <c r="B206" s="149" t="s">
        <v>405</v>
      </c>
      <c r="C206" s="150">
        <v>4</v>
      </c>
      <c r="D206" s="175" t="s">
        <v>406</v>
      </c>
      <c r="E206" s="224">
        <v>82888</v>
      </c>
      <c r="F206" s="225" t="s">
        <v>15</v>
      </c>
      <c r="G206" s="226">
        <f t="shared" si="10"/>
        <v>84.51663556738347</v>
      </c>
      <c r="H206" s="227">
        <v>98073</v>
      </c>
      <c r="I206" s="224">
        <v>30824268</v>
      </c>
      <c r="J206" s="228">
        <f t="shared" si="9"/>
        <v>97.56085734434528</v>
      </c>
      <c r="K206" s="203">
        <f t="shared" si="11"/>
        <v>0.20052226678818033</v>
      </c>
      <c r="L206" s="227">
        <v>31594913</v>
      </c>
    </row>
    <row r="207" spans="2:12" s="6" customFormat="1" ht="13.5">
      <c r="B207" s="149" t="s">
        <v>407</v>
      </c>
      <c r="C207" s="150">
        <v>3</v>
      </c>
      <c r="D207" s="175" t="s">
        <v>408</v>
      </c>
      <c r="E207" s="224">
        <v>25729</v>
      </c>
      <c r="F207" s="225" t="s">
        <v>15</v>
      </c>
      <c r="G207" s="226">
        <f t="shared" si="10"/>
        <v>93.07600477516912</v>
      </c>
      <c r="H207" s="227">
        <v>27643</v>
      </c>
      <c r="I207" s="224">
        <v>8342678</v>
      </c>
      <c r="J207" s="228">
        <f t="shared" si="9"/>
        <v>131.44186084617604</v>
      </c>
      <c r="K207" s="203">
        <f t="shared" si="11"/>
        <v>0.054271936113580464</v>
      </c>
      <c r="L207" s="227">
        <v>6347048</v>
      </c>
    </row>
    <row r="208" spans="2:12" s="6" customFormat="1" ht="13.5">
      <c r="B208" s="149" t="s">
        <v>409</v>
      </c>
      <c r="C208" s="150">
        <v>4</v>
      </c>
      <c r="D208" s="175" t="s">
        <v>410</v>
      </c>
      <c r="E208" s="224">
        <v>24510</v>
      </c>
      <c r="F208" s="225" t="s">
        <v>15</v>
      </c>
      <c r="G208" s="226">
        <f t="shared" si="10"/>
        <v>89.79337631887456</v>
      </c>
      <c r="H208" s="227">
        <v>27296</v>
      </c>
      <c r="I208" s="224">
        <v>8020051</v>
      </c>
      <c r="J208" s="228">
        <f t="shared" si="9"/>
        <v>129.99709210348868</v>
      </c>
      <c r="K208" s="203">
        <f t="shared" si="11"/>
        <v>0.05217313858927038</v>
      </c>
      <c r="L208" s="227">
        <v>6169408</v>
      </c>
    </row>
    <row r="209" spans="2:12" s="6" customFormat="1" ht="13.5">
      <c r="B209" s="149" t="s">
        <v>411</v>
      </c>
      <c r="C209" s="150">
        <v>3</v>
      </c>
      <c r="D209" s="175" t="s">
        <v>412</v>
      </c>
      <c r="E209" s="224">
        <v>56</v>
      </c>
      <c r="F209" s="225" t="s">
        <v>15</v>
      </c>
      <c r="G209" s="226">
        <f t="shared" si="10"/>
        <v>9.621993127147768</v>
      </c>
      <c r="H209" s="227">
        <v>582</v>
      </c>
      <c r="I209" s="224">
        <v>799842</v>
      </c>
      <c r="J209" s="228">
        <f t="shared" si="9"/>
        <v>92.3277775661515</v>
      </c>
      <c r="K209" s="203">
        <f t="shared" si="11"/>
        <v>0.005203242163362702</v>
      </c>
      <c r="L209" s="227">
        <v>866307</v>
      </c>
    </row>
    <row r="210" spans="2:12" s="6" customFormat="1" ht="13.5">
      <c r="B210" s="149" t="s">
        <v>413</v>
      </c>
      <c r="C210" s="150">
        <v>3</v>
      </c>
      <c r="D210" s="175" t="s">
        <v>414</v>
      </c>
      <c r="E210" s="224">
        <v>513445</v>
      </c>
      <c r="F210" s="225" t="s">
        <v>344</v>
      </c>
      <c r="G210" s="226">
        <f t="shared" si="10"/>
        <v>125.88817676740433</v>
      </c>
      <c r="H210" s="227">
        <v>407858</v>
      </c>
      <c r="I210" s="224">
        <v>2217106</v>
      </c>
      <c r="J210" s="228">
        <f t="shared" si="9"/>
        <v>125.91376824228352</v>
      </c>
      <c r="K210" s="203">
        <f t="shared" si="11"/>
        <v>0.014423022821812842</v>
      </c>
      <c r="L210" s="227">
        <v>1760813</v>
      </c>
    </row>
    <row r="211" spans="2:12" s="6" customFormat="1" ht="13.5">
      <c r="B211" s="147" t="s">
        <v>415</v>
      </c>
      <c r="C211" s="148">
        <v>2</v>
      </c>
      <c r="D211" s="174" t="s">
        <v>416</v>
      </c>
      <c r="E211" s="218"/>
      <c r="F211" s="219"/>
      <c r="G211" s="220">
        <f t="shared" si="10"/>
      </c>
      <c r="H211" s="221"/>
      <c r="I211" s="218">
        <v>275399768</v>
      </c>
      <c r="J211" s="223">
        <f t="shared" si="9"/>
        <v>101.89526461819224</v>
      </c>
      <c r="K211" s="202">
        <f t="shared" si="11"/>
        <v>1.7915684405643943</v>
      </c>
      <c r="L211" s="221">
        <v>270277298</v>
      </c>
    </row>
    <row r="212" spans="2:12" s="6" customFormat="1" ht="13.5">
      <c r="B212" s="149" t="s">
        <v>417</v>
      </c>
      <c r="C212" s="150">
        <v>3</v>
      </c>
      <c r="D212" s="175" t="s">
        <v>418</v>
      </c>
      <c r="E212" s="224">
        <v>3277</v>
      </c>
      <c r="F212" s="225" t="s">
        <v>15</v>
      </c>
      <c r="G212" s="226">
        <f t="shared" si="10"/>
        <v>13.983358224877321</v>
      </c>
      <c r="H212" s="227">
        <v>23435</v>
      </c>
      <c r="I212" s="224">
        <v>2038572</v>
      </c>
      <c r="J212" s="228">
        <f t="shared" si="9"/>
        <v>9.41305781652846</v>
      </c>
      <c r="K212" s="203">
        <f t="shared" si="11"/>
        <v>0.013261598895095069</v>
      </c>
      <c r="L212" s="227">
        <v>21656852</v>
      </c>
    </row>
    <row r="213" spans="2:12" s="6" customFormat="1" ht="13.5">
      <c r="B213" s="149" t="s">
        <v>419</v>
      </c>
      <c r="C213" s="150">
        <v>4</v>
      </c>
      <c r="D213" s="175" t="s">
        <v>420</v>
      </c>
      <c r="E213" s="224">
        <v>2571</v>
      </c>
      <c r="F213" s="225" t="s">
        <v>15</v>
      </c>
      <c r="G213" s="226">
        <f t="shared" si="10"/>
        <v>11.481779206859592</v>
      </c>
      <c r="H213" s="227">
        <v>22392</v>
      </c>
      <c r="I213" s="224">
        <v>1313519</v>
      </c>
      <c r="J213" s="228">
        <f t="shared" si="9"/>
        <v>6.488200191891858</v>
      </c>
      <c r="K213" s="203">
        <f t="shared" si="11"/>
        <v>0.0085448844186452</v>
      </c>
      <c r="L213" s="227">
        <v>20244736</v>
      </c>
    </row>
    <row r="214" spans="2:12" s="6" customFormat="1" ht="13.5">
      <c r="B214" s="149" t="s">
        <v>421</v>
      </c>
      <c r="C214" s="150">
        <v>3</v>
      </c>
      <c r="D214" s="175" t="s">
        <v>422</v>
      </c>
      <c r="E214" s="224">
        <v>906</v>
      </c>
      <c r="F214" s="225" t="s">
        <v>15</v>
      </c>
      <c r="G214" s="226">
        <f t="shared" si="10"/>
        <v>188.35758835758836</v>
      </c>
      <c r="H214" s="227">
        <v>481</v>
      </c>
      <c r="I214" s="224">
        <v>493415</v>
      </c>
      <c r="J214" s="228">
        <f t="shared" si="9"/>
        <v>162.06393677924962</v>
      </c>
      <c r="K214" s="203">
        <f t="shared" si="11"/>
        <v>0.003209831106688081</v>
      </c>
      <c r="L214" s="227">
        <v>304457</v>
      </c>
    </row>
    <row r="215" spans="2:12" s="6" customFormat="1" ht="13.5">
      <c r="B215" s="149" t="s">
        <v>423</v>
      </c>
      <c r="C215" s="150">
        <v>4</v>
      </c>
      <c r="D215" s="175" t="s">
        <v>424</v>
      </c>
      <c r="E215" s="224">
        <v>29</v>
      </c>
      <c r="F215" s="225" t="s">
        <v>15</v>
      </c>
      <c r="G215" s="226">
        <f t="shared" si="10"/>
        <v>25.217391304347824</v>
      </c>
      <c r="H215" s="227">
        <v>115</v>
      </c>
      <c r="I215" s="224">
        <v>66585</v>
      </c>
      <c r="J215" s="228">
        <f t="shared" si="9"/>
        <v>47.998875448739206</v>
      </c>
      <c r="K215" s="203">
        <f t="shared" si="11"/>
        <v>0.0004331578979942358</v>
      </c>
      <c r="L215" s="227">
        <v>138722</v>
      </c>
    </row>
    <row r="216" spans="2:12" s="6" customFormat="1" ht="13.5">
      <c r="B216" s="149" t="s">
        <v>425</v>
      </c>
      <c r="C216" s="150">
        <v>5</v>
      </c>
      <c r="D216" s="175" t="s">
        <v>426</v>
      </c>
      <c r="E216" s="224">
        <v>25</v>
      </c>
      <c r="F216" s="225" t="s">
        <v>15</v>
      </c>
      <c r="G216" s="226">
        <f t="shared" si="10"/>
        <v>21.73913043478261</v>
      </c>
      <c r="H216" s="227">
        <v>115</v>
      </c>
      <c r="I216" s="224">
        <v>53715</v>
      </c>
      <c r="J216" s="228">
        <f t="shared" si="9"/>
        <v>38.72132754718069</v>
      </c>
      <c r="K216" s="203">
        <f t="shared" si="11"/>
        <v>0.00034943420426162614</v>
      </c>
      <c r="L216" s="227">
        <v>138722</v>
      </c>
    </row>
    <row r="217" spans="2:12" s="6" customFormat="1" ht="13.5">
      <c r="B217" s="149" t="s">
        <v>427</v>
      </c>
      <c r="C217" s="150">
        <v>3</v>
      </c>
      <c r="D217" s="175" t="s">
        <v>428</v>
      </c>
      <c r="E217" s="224">
        <v>1154</v>
      </c>
      <c r="F217" s="225" t="s">
        <v>15</v>
      </c>
      <c r="G217" s="226">
        <f t="shared" si="10"/>
        <v>109.38388625592417</v>
      </c>
      <c r="H217" s="227">
        <v>1055</v>
      </c>
      <c r="I217" s="224">
        <v>1760797</v>
      </c>
      <c r="J217" s="228">
        <f t="shared" si="9"/>
        <v>111.37898141951514</v>
      </c>
      <c r="K217" s="203">
        <f t="shared" si="11"/>
        <v>0.011454578768710016</v>
      </c>
      <c r="L217" s="227">
        <v>1580906</v>
      </c>
    </row>
    <row r="218" spans="2:12" s="6" customFormat="1" ht="13.5">
      <c r="B218" s="149" t="s">
        <v>429</v>
      </c>
      <c r="C218" s="150">
        <v>4</v>
      </c>
      <c r="D218" s="175" t="s">
        <v>430</v>
      </c>
      <c r="E218" s="224">
        <v>738</v>
      </c>
      <c r="F218" s="225" t="s">
        <v>15</v>
      </c>
      <c r="G218" s="226">
        <f t="shared" si="10"/>
        <v>107.58017492711369</v>
      </c>
      <c r="H218" s="227">
        <v>686</v>
      </c>
      <c r="I218" s="224">
        <v>792206</v>
      </c>
      <c r="J218" s="228">
        <f t="shared" si="9"/>
        <v>120.86204713309523</v>
      </c>
      <c r="K218" s="203">
        <f t="shared" si="11"/>
        <v>0.005153567406148856</v>
      </c>
      <c r="L218" s="227">
        <v>655463</v>
      </c>
    </row>
    <row r="219" spans="2:12" s="6" customFormat="1" ht="13.5">
      <c r="B219" s="149" t="s">
        <v>431</v>
      </c>
      <c r="C219" s="150">
        <v>4</v>
      </c>
      <c r="D219" s="175" t="s">
        <v>432</v>
      </c>
      <c r="E219" s="224">
        <v>42</v>
      </c>
      <c r="F219" s="225" t="s">
        <v>15</v>
      </c>
      <c r="G219" s="226">
        <f t="shared" si="10"/>
        <v>63.63636363636363</v>
      </c>
      <c r="H219" s="227">
        <v>66</v>
      </c>
      <c r="I219" s="224">
        <v>411027</v>
      </c>
      <c r="J219" s="228">
        <f t="shared" si="9"/>
        <v>91.08227890176612</v>
      </c>
      <c r="K219" s="203">
        <f t="shared" si="11"/>
        <v>0.0026738693600492115</v>
      </c>
      <c r="L219" s="227">
        <v>451270</v>
      </c>
    </row>
    <row r="220" spans="2:12" s="6" customFormat="1" ht="13.5">
      <c r="B220" s="149" t="s">
        <v>433</v>
      </c>
      <c r="C220" s="150">
        <v>3</v>
      </c>
      <c r="D220" s="175" t="s">
        <v>434</v>
      </c>
      <c r="E220" s="224">
        <v>127183</v>
      </c>
      <c r="F220" s="225" t="s">
        <v>15</v>
      </c>
      <c r="G220" s="226">
        <f t="shared" si="10"/>
        <v>103.78727293499372</v>
      </c>
      <c r="H220" s="227">
        <v>122542</v>
      </c>
      <c r="I220" s="224">
        <v>105521741</v>
      </c>
      <c r="J220" s="228">
        <f t="shared" si="9"/>
        <v>110.01757395400682</v>
      </c>
      <c r="K220" s="203">
        <f t="shared" si="11"/>
        <v>0.6864545396748842</v>
      </c>
      <c r="L220" s="227">
        <v>95913532</v>
      </c>
    </row>
    <row r="221" spans="2:12" s="6" customFormat="1" ht="13.5">
      <c r="B221" s="149" t="s">
        <v>435</v>
      </c>
      <c r="C221" s="150">
        <v>4</v>
      </c>
      <c r="D221" s="175" t="s">
        <v>436</v>
      </c>
      <c r="E221" s="224">
        <v>43</v>
      </c>
      <c r="F221" s="225" t="s">
        <v>15</v>
      </c>
      <c r="G221" s="226">
        <f t="shared" si="10"/>
        <v>113.1578947368421</v>
      </c>
      <c r="H221" s="227">
        <v>38</v>
      </c>
      <c r="I221" s="224">
        <v>103261</v>
      </c>
      <c r="J221" s="228">
        <f t="shared" si="9"/>
        <v>133.59856130000517</v>
      </c>
      <c r="K221" s="203">
        <f t="shared" si="11"/>
        <v>0.0006717476564508941</v>
      </c>
      <c r="L221" s="227">
        <v>77292</v>
      </c>
    </row>
    <row r="222" spans="2:12" s="6" customFormat="1" ht="13.5">
      <c r="B222" s="149" t="s">
        <v>437</v>
      </c>
      <c r="C222" s="150">
        <v>5</v>
      </c>
      <c r="D222" s="175" t="s">
        <v>438</v>
      </c>
      <c r="E222" s="224">
        <v>0</v>
      </c>
      <c r="F222" s="225" t="s">
        <v>1291</v>
      </c>
      <c r="G222" s="226" t="s">
        <v>924</v>
      </c>
      <c r="H222" s="227"/>
      <c r="I222" s="224">
        <v>1763</v>
      </c>
      <c r="J222" s="228">
        <f t="shared" si="9"/>
        <v>83.63377609108159</v>
      </c>
      <c r="K222" s="203">
        <f t="shared" si="11"/>
        <v>1.1468910027240936E-05</v>
      </c>
      <c r="L222" s="227">
        <v>2108</v>
      </c>
    </row>
    <row r="223" spans="2:12" s="6" customFormat="1" ht="13.5">
      <c r="B223" s="149" t="s">
        <v>439</v>
      </c>
      <c r="C223" s="150">
        <v>4</v>
      </c>
      <c r="D223" s="175" t="s">
        <v>440</v>
      </c>
      <c r="E223" s="224">
        <v>119317</v>
      </c>
      <c r="F223" s="225" t="s">
        <v>15</v>
      </c>
      <c r="G223" s="226">
        <f t="shared" si="10"/>
        <v>102.81162217588364</v>
      </c>
      <c r="H223" s="227">
        <v>116054</v>
      </c>
      <c r="I223" s="224">
        <v>94298591</v>
      </c>
      <c r="J223" s="228">
        <f t="shared" si="9"/>
        <v>108.60471298288084</v>
      </c>
      <c r="K223" s="203">
        <f t="shared" si="11"/>
        <v>0.6134441610179193</v>
      </c>
      <c r="L223" s="227">
        <v>86827347</v>
      </c>
    </row>
    <row r="224" spans="2:12" s="6" customFormat="1" ht="13.5">
      <c r="B224" s="149" t="s">
        <v>441</v>
      </c>
      <c r="C224" s="150">
        <v>4</v>
      </c>
      <c r="D224" s="175" t="s">
        <v>442</v>
      </c>
      <c r="E224" s="224">
        <v>2172</v>
      </c>
      <c r="F224" s="225" t="s">
        <v>15</v>
      </c>
      <c r="G224" s="226">
        <f t="shared" si="10"/>
        <v>105.4368932038835</v>
      </c>
      <c r="H224" s="227">
        <v>2060</v>
      </c>
      <c r="I224" s="224">
        <v>1771490</v>
      </c>
      <c r="J224" s="228">
        <f t="shared" si="9"/>
        <v>110.4570321901605</v>
      </c>
      <c r="K224" s="203">
        <f t="shared" si="11"/>
        <v>0.011524140342686923</v>
      </c>
      <c r="L224" s="227">
        <v>1603782</v>
      </c>
    </row>
    <row r="225" spans="2:12" s="6" customFormat="1" ht="13.5">
      <c r="B225" s="149" t="s">
        <v>443</v>
      </c>
      <c r="C225" s="150">
        <v>3</v>
      </c>
      <c r="D225" s="175" t="s">
        <v>444</v>
      </c>
      <c r="E225" s="224">
        <v>27449950</v>
      </c>
      <c r="F225" s="225" t="s">
        <v>32</v>
      </c>
      <c r="G225" s="226">
        <f t="shared" si="10"/>
        <v>136.8326089499855</v>
      </c>
      <c r="H225" s="227">
        <v>20060971</v>
      </c>
      <c r="I225" s="224">
        <v>68956301</v>
      </c>
      <c r="J225" s="228">
        <f t="shared" si="9"/>
        <v>114.8817632311123</v>
      </c>
      <c r="K225" s="203">
        <f t="shared" si="11"/>
        <v>0.44858401133315046</v>
      </c>
      <c r="L225" s="227">
        <v>60023714</v>
      </c>
    </row>
    <row r="226" spans="2:12" s="6" customFormat="1" ht="13.5">
      <c r="B226" s="149" t="s">
        <v>445</v>
      </c>
      <c r="C226" s="150">
        <v>4</v>
      </c>
      <c r="D226" s="175" t="s">
        <v>446</v>
      </c>
      <c r="E226" s="224">
        <v>101074</v>
      </c>
      <c r="F226" s="225" t="s">
        <v>32</v>
      </c>
      <c r="G226" s="226">
        <f t="shared" si="10"/>
        <v>110.56609965541759</v>
      </c>
      <c r="H226" s="227">
        <v>91415</v>
      </c>
      <c r="I226" s="224">
        <v>224058</v>
      </c>
      <c r="J226" s="228">
        <f t="shared" si="9"/>
        <v>82.22643849843479</v>
      </c>
      <c r="K226" s="203">
        <f t="shared" si="11"/>
        <v>0.0014575729114484116</v>
      </c>
      <c r="L226" s="227">
        <v>272489</v>
      </c>
    </row>
    <row r="227" spans="2:12" s="6" customFormat="1" ht="13.5">
      <c r="B227" s="149" t="s">
        <v>447</v>
      </c>
      <c r="C227" s="150">
        <v>3</v>
      </c>
      <c r="D227" s="175" t="s">
        <v>448</v>
      </c>
      <c r="E227" s="224"/>
      <c r="F227" s="225"/>
      <c r="G227" s="226">
        <f t="shared" si="10"/>
      </c>
      <c r="H227" s="227"/>
      <c r="I227" s="224">
        <v>11849811</v>
      </c>
      <c r="J227" s="228">
        <f t="shared" si="9"/>
        <v>106.98237714841645</v>
      </c>
      <c r="K227" s="203">
        <f t="shared" si="11"/>
        <v>0.07708701996529208</v>
      </c>
      <c r="L227" s="227">
        <v>11076414</v>
      </c>
    </row>
    <row r="228" spans="2:12" s="6" customFormat="1" ht="13.5">
      <c r="B228" s="149" t="s">
        <v>449</v>
      </c>
      <c r="C228" s="150">
        <v>4</v>
      </c>
      <c r="D228" s="175" t="s">
        <v>450</v>
      </c>
      <c r="E228" s="224">
        <v>385763</v>
      </c>
      <c r="F228" s="225" t="s">
        <v>32</v>
      </c>
      <c r="G228" s="226">
        <f t="shared" si="10"/>
        <v>106.7147085673186</v>
      </c>
      <c r="H228" s="227">
        <v>361490</v>
      </c>
      <c r="I228" s="224">
        <v>1631942</v>
      </c>
      <c r="J228" s="228">
        <f t="shared" si="9"/>
        <v>102.63211681861833</v>
      </c>
      <c r="K228" s="203">
        <f t="shared" si="11"/>
        <v>0.010616333504070123</v>
      </c>
      <c r="L228" s="227">
        <v>1590089</v>
      </c>
    </row>
    <row r="229" spans="2:12" s="6" customFormat="1" ht="13.5">
      <c r="B229" s="149" t="s">
        <v>451</v>
      </c>
      <c r="C229" s="150">
        <v>3</v>
      </c>
      <c r="D229" s="175" t="s">
        <v>452</v>
      </c>
      <c r="E229" s="224">
        <v>6549655</v>
      </c>
      <c r="F229" s="225" t="s">
        <v>32</v>
      </c>
      <c r="G229" s="226">
        <f t="shared" si="10"/>
        <v>95.21430598343677</v>
      </c>
      <c r="H229" s="227">
        <v>6878856</v>
      </c>
      <c r="I229" s="224">
        <v>9749339</v>
      </c>
      <c r="J229" s="228">
        <f t="shared" si="9"/>
        <v>95.61183513519106</v>
      </c>
      <c r="K229" s="203">
        <f t="shared" si="11"/>
        <v>0.06342274067842946</v>
      </c>
      <c r="L229" s="227">
        <v>10196791</v>
      </c>
    </row>
    <row r="230" spans="2:12" s="6" customFormat="1" ht="13.5">
      <c r="B230" s="149" t="s">
        <v>453</v>
      </c>
      <c r="C230" s="150">
        <v>4</v>
      </c>
      <c r="D230" s="175" t="s">
        <v>454</v>
      </c>
      <c r="E230" s="224">
        <v>5867452</v>
      </c>
      <c r="F230" s="225" t="s">
        <v>32</v>
      </c>
      <c r="G230" s="226">
        <f t="shared" si="10"/>
        <v>99.77597623110192</v>
      </c>
      <c r="H230" s="227">
        <v>5880626</v>
      </c>
      <c r="I230" s="224">
        <v>8743418</v>
      </c>
      <c r="J230" s="228">
        <f t="shared" si="9"/>
        <v>100.34940997184198</v>
      </c>
      <c r="K230" s="203">
        <f t="shared" si="11"/>
        <v>0.05687888506668116</v>
      </c>
      <c r="L230" s="227">
        <v>8712974</v>
      </c>
    </row>
    <row r="231" spans="2:12" s="6" customFormat="1" ht="13.5">
      <c r="B231" s="149" t="s">
        <v>455</v>
      </c>
      <c r="C231" s="150">
        <v>3</v>
      </c>
      <c r="D231" s="175" t="s">
        <v>456</v>
      </c>
      <c r="E231" s="224">
        <v>10875</v>
      </c>
      <c r="F231" s="225" t="s">
        <v>15</v>
      </c>
      <c r="G231" s="226">
        <f t="shared" si="10"/>
        <v>108.69565217391303</v>
      </c>
      <c r="H231" s="227">
        <v>10005</v>
      </c>
      <c r="I231" s="224">
        <v>23796973</v>
      </c>
      <c r="J231" s="228">
        <f t="shared" si="9"/>
        <v>117.01224910218554</v>
      </c>
      <c r="K231" s="203">
        <f t="shared" si="11"/>
        <v>0.15480734104236063</v>
      </c>
      <c r="L231" s="227">
        <v>20337164</v>
      </c>
    </row>
    <row r="232" spans="2:12" s="6" customFormat="1" ht="13.5">
      <c r="B232" s="149" t="s">
        <v>457</v>
      </c>
      <c r="C232" s="150">
        <v>3</v>
      </c>
      <c r="D232" s="175" t="s">
        <v>458</v>
      </c>
      <c r="E232" s="224">
        <v>4472</v>
      </c>
      <c r="F232" s="225" t="s">
        <v>15</v>
      </c>
      <c r="G232" s="226">
        <f t="shared" si="10"/>
        <v>109.66159882295243</v>
      </c>
      <c r="H232" s="227">
        <v>4078</v>
      </c>
      <c r="I232" s="224">
        <v>7057062</v>
      </c>
      <c r="J232" s="228">
        <f t="shared" si="9"/>
        <v>106.27654066498984</v>
      </c>
      <c r="K232" s="203">
        <f t="shared" si="11"/>
        <v>0.04590857012743107</v>
      </c>
      <c r="L232" s="227">
        <v>6640282</v>
      </c>
    </row>
    <row r="233" spans="2:12" s="6" customFormat="1" ht="13.5">
      <c r="B233" s="149" t="s">
        <v>459</v>
      </c>
      <c r="C233" s="150">
        <v>3</v>
      </c>
      <c r="D233" s="175" t="s">
        <v>460</v>
      </c>
      <c r="E233" s="224">
        <v>310811</v>
      </c>
      <c r="F233" s="225" t="s">
        <v>32</v>
      </c>
      <c r="G233" s="226">
        <f t="shared" si="10"/>
        <v>116.32017604592764</v>
      </c>
      <c r="H233" s="227">
        <v>267203</v>
      </c>
      <c r="I233" s="224">
        <v>585448</v>
      </c>
      <c r="J233" s="228">
        <f t="shared" si="9"/>
        <v>101.68105611799176</v>
      </c>
      <c r="K233" s="203">
        <f t="shared" si="11"/>
        <v>0.0038085368335950944</v>
      </c>
      <c r="L233" s="227">
        <v>575769</v>
      </c>
    </row>
    <row r="234" spans="2:12" s="6" customFormat="1" ht="13.5">
      <c r="B234" s="145" t="s">
        <v>461</v>
      </c>
      <c r="C234" s="146">
        <v>1</v>
      </c>
      <c r="D234" s="173" t="s">
        <v>462</v>
      </c>
      <c r="E234" s="212"/>
      <c r="F234" s="213"/>
      <c r="G234" s="214">
        <f t="shared" si="10"/>
      </c>
      <c r="H234" s="215"/>
      <c r="I234" s="212">
        <v>12824549649</v>
      </c>
      <c r="J234" s="217">
        <f t="shared" si="9"/>
        <v>108.5846331749388</v>
      </c>
      <c r="K234" s="201">
        <f t="shared" si="11"/>
        <v>83.42802385948119</v>
      </c>
      <c r="L234" s="215">
        <v>11810648776</v>
      </c>
    </row>
    <row r="235" spans="2:12" s="6" customFormat="1" ht="13.5">
      <c r="B235" s="147" t="s">
        <v>463</v>
      </c>
      <c r="C235" s="148">
        <v>2</v>
      </c>
      <c r="D235" s="174" t="s">
        <v>464</v>
      </c>
      <c r="E235" s="218"/>
      <c r="F235" s="219"/>
      <c r="G235" s="220">
        <f t="shared" si="10"/>
      </c>
      <c r="H235" s="221"/>
      <c r="I235" s="218">
        <v>2901126215</v>
      </c>
      <c r="J235" s="223">
        <f t="shared" si="9"/>
        <v>112.06223796635335</v>
      </c>
      <c r="K235" s="202">
        <f t="shared" si="11"/>
        <v>18.87280518292969</v>
      </c>
      <c r="L235" s="221">
        <v>2588852648</v>
      </c>
    </row>
    <row r="236" spans="2:12" s="6" customFormat="1" ht="13.5">
      <c r="B236" s="149" t="s">
        <v>465</v>
      </c>
      <c r="C236" s="150">
        <v>3</v>
      </c>
      <c r="D236" s="175" t="s">
        <v>466</v>
      </c>
      <c r="E236" s="224">
        <v>334412061</v>
      </c>
      <c r="F236" s="225" t="s">
        <v>32</v>
      </c>
      <c r="G236" s="226">
        <f t="shared" si="10"/>
        <v>105.42642755175922</v>
      </c>
      <c r="H236" s="227">
        <v>317199462</v>
      </c>
      <c r="I236" s="224">
        <v>556545779</v>
      </c>
      <c r="J236" s="228">
        <f t="shared" si="9"/>
        <v>115.05321047198676</v>
      </c>
      <c r="K236" s="203">
        <f t="shared" si="11"/>
        <v>3.6205181312488475</v>
      </c>
      <c r="L236" s="227">
        <v>483729030</v>
      </c>
    </row>
    <row r="237" spans="2:12" s="6" customFormat="1" ht="13.5">
      <c r="B237" s="149" t="s">
        <v>467</v>
      </c>
      <c r="C237" s="150">
        <v>4</v>
      </c>
      <c r="D237" s="175" t="s">
        <v>468</v>
      </c>
      <c r="E237" s="224">
        <v>9982</v>
      </c>
      <c r="F237" s="225" t="s">
        <v>32</v>
      </c>
      <c r="G237" s="226">
        <f t="shared" si="10"/>
        <v>336.3207547169811</v>
      </c>
      <c r="H237" s="227">
        <v>2968</v>
      </c>
      <c r="I237" s="224">
        <v>6890</v>
      </c>
      <c r="J237" s="228">
        <f t="shared" si="9"/>
        <v>47.03071672354949</v>
      </c>
      <c r="K237" s="203">
        <f t="shared" si="11"/>
        <v>4.482177543260921E-05</v>
      </c>
      <c r="L237" s="227">
        <v>14650</v>
      </c>
    </row>
    <row r="238" spans="2:12" s="6" customFormat="1" ht="13.5">
      <c r="B238" s="149" t="s">
        <v>469</v>
      </c>
      <c r="C238" s="150">
        <v>4</v>
      </c>
      <c r="D238" s="175" t="s">
        <v>470</v>
      </c>
      <c r="E238" s="224">
        <v>320856882</v>
      </c>
      <c r="F238" s="225" t="s">
        <v>32</v>
      </c>
      <c r="G238" s="226">
        <f t="shared" si="10"/>
        <v>105.06823939995948</v>
      </c>
      <c r="H238" s="227">
        <v>305379517</v>
      </c>
      <c r="I238" s="224">
        <v>539007313</v>
      </c>
      <c r="J238" s="228">
        <f t="shared" si="9"/>
        <v>114.91565572873432</v>
      </c>
      <c r="K238" s="203">
        <f t="shared" si="11"/>
        <v>3.5064244905399287</v>
      </c>
      <c r="L238" s="227">
        <v>469046023</v>
      </c>
    </row>
    <row r="239" spans="2:12" s="6" customFormat="1" ht="13.5">
      <c r="B239" s="149" t="s">
        <v>471</v>
      </c>
      <c r="C239" s="150">
        <v>5</v>
      </c>
      <c r="D239" s="175" t="s">
        <v>472</v>
      </c>
      <c r="E239" s="224">
        <v>251242457</v>
      </c>
      <c r="F239" s="225" t="s">
        <v>32</v>
      </c>
      <c r="G239" s="226">
        <f t="shared" si="10"/>
        <v>102.38677356761727</v>
      </c>
      <c r="H239" s="227">
        <v>245385657</v>
      </c>
      <c r="I239" s="224">
        <v>385794081</v>
      </c>
      <c r="J239" s="228">
        <f t="shared" si="9"/>
        <v>116.22886971242454</v>
      </c>
      <c r="K239" s="203">
        <f t="shared" si="11"/>
        <v>2.5097207056330695</v>
      </c>
      <c r="L239" s="227">
        <v>331926209</v>
      </c>
    </row>
    <row r="240" spans="2:12" s="6" customFormat="1" ht="13.5">
      <c r="B240" s="149" t="s">
        <v>473</v>
      </c>
      <c r="C240" s="150">
        <v>5</v>
      </c>
      <c r="D240" s="175" t="s">
        <v>474</v>
      </c>
      <c r="E240" s="224">
        <v>69614425</v>
      </c>
      <c r="F240" s="225" t="s">
        <v>32</v>
      </c>
      <c r="G240" s="226">
        <f t="shared" si="10"/>
        <v>116.03591600873824</v>
      </c>
      <c r="H240" s="227">
        <v>59993860</v>
      </c>
      <c r="I240" s="224">
        <v>153213232</v>
      </c>
      <c r="J240" s="228">
        <f t="shared" si="9"/>
        <v>111.73675600230905</v>
      </c>
      <c r="K240" s="203">
        <f t="shared" si="11"/>
        <v>0.9967037849068586</v>
      </c>
      <c r="L240" s="227">
        <v>137119814</v>
      </c>
    </row>
    <row r="241" spans="2:12" s="6" customFormat="1" ht="13.5">
      <c r="B241" s="149" t="s">
        <v>475</v>
      </c>
      <c r="C241" s="150">
        <v>4</v>
      </c>
      <c r="D241" s="175" t="s">
        <v>476</v>
      </c>
      <c r="E241" s="224">
        <v>10728872</v>
      </c>
      <c r="F241" s="225" t="s">
        <v>32</v>
      </c>
      <c r="G241" s="226">
        <f t="shared" si="10"/>
        <v>108.87302943706523</v>
      </c>
      <c r="H241" s="227">
        <v>9854481</v>
      </c>
      <c r="I241" s="224">
        <v>11143081</v>
      </c>
      <c r="J241" s="228">
        <f t="shared" si="9"/>
        <v>112.13050434712606</v>
      </c>
      <c r="K241" s="203">
        <f t="shared" si="11"/>
        <v>0.07248950278800792</v>
      </c>
      <c r="L241" s="227">
        <v>9937600</v>
      </c>
    </row>
    <row r="242" spans="2:12" s="6" customFormat="1" ht="13.5">
      <c r="B242" s="149" t="s">
        <v>477</v>
      </c>
      <c r="C242" s="150">
        <v>3</v>
      </c>
      <c r="D242" s="175" t="s">
        <v>478</v>
      </c>
      <c r="E242" s="224"/>
      <c r="F242" s="225"/>
      <c r="G242" s="226">
        <f t="shared" si="10"/>
      </c>
      <c r="H242" s="227"/>
      <c r="I242" s="224">
        <v>4456891</v>
      </c>
      <c r="J242" s="228">
        <f t="shared" si="9"/>
        <v>87.13880356298304</v>
      </c>
      <c r="K242" s="203">
        <f t="shared" si="11"/>
        <v>0.028993580192977812</v>
      </c>
      <c r="L242" s="227">
        <v>5114703</v>
      </c>
    </row>
    <row r="243" spans="2:12" s="6" customFormat="1" ht="13.5">
      <c r="B243" s="149" t="s">
        <v>479</v>
      </c>
      <c r="C243" s="150">
        <v>4</v>
      </c>
      <c r="D243" s="175" t="s">
        <v>480</v>
      </c>
      <c r="E243" s="224">
        <v>2607</v>
      </c>
      <c r="F243" s="225" t="s">
        <v>12</v>
      </c>
      <c r="G243" s="226">
        <f t="shared" si="10"/>
        <v>78.1006590772918</v>
      </c>
      <c r="H243" s="227">
        <v>3338</v>
      </c>
      <c r="I243" s="224">
        <v>846133</v>
      </c>
      <c r="J243" s="228">
        <f t="shared" si="9"/>
        <v>78.47382205750874</v>
      </c>
      <c r="K243" s="203">
        <f t="shared" si="11"/>
        <v>0.005504380741962254</v>
      </c>
      <c r="L243" s="227">
        <v>1078236</v>
      </c>
    </row>
    <row r="244" spans="2:12" s="6" customFormat="1" ht="13.5">
      <c r="B244" s="149" t="s">
        <v>481</v>
      </c>
      <c r="C244" s="150">
        <v>3</v>
      </c>
      <c r="D244" s="175" t="s">
        <v>482</v>
      </c>
      <c r="E244" s="224"/>
      <c r="F244" s="225"/>
      <c r="G244" s="226">
        <f t="shared" si="10"/>
      </c>
      <c r="H244" s="227"/>
      <c r="I244" s="224">
        <v>216367735</v>
      </c>
      <c r="J244" s="228">
        <f t="shared" si="9"/>
        <v>105.26093552746181</v>
      </c>
      <c r="K244" s="203">
        <f t="shared" si="11"/>
        <v>1.4075451420946734</v>
      </c>
      <c r="L244" s="227">
        <v>205553688</v>
      </c>
    </row>
    <row r="245" spans="2:12" s="6" customFormat="1" ht="13.5">
      <c r="B245" s="149" t="s">
        <v>483</v>
      </c>
      <c r="C245" s="150">
        <v>4</v>
      </c>
      <c r="D245" s="175" t="s">
        <v>1292</v>
      </c>
      <c r="E245" s="224">
        <v>120</v>
      </c>
      <c r="F245" s="225" t="s">
        <v>12</v>
      </c>
      <c r="G245" s="226">
        <f t="shared" si="10"/>
        <v>148.14814814814815</v>
      </c>
      <c r="H245" s="227">
        <v>81</v>
      </c>
      <c r="I245" s="224">
        <v>5763</v>
      </c>
      <c r="J245" s="228">
        <f t="shared" si="9"/>
        <v>90.35747883349012</v>
      </c>
      <c r="K245" s="203">
        <f t="shared" si="11"/>
        <v>3.7490260060686055E-05</v>
      </c>
      <c r="L245" s="227">
        <v>6378</v>
      </c>
    </row>
    <row r="246" spans="2:12" s="6" customFormat="1" ht="13.5">
      <c r="B246" s="149" t="s">
        <v>484</v>
      </c>
      <c r="C246" s="150">
        <v>4</v>
      </c>
      <c r="D246" s="175" t="s">
        <v>485</v>
      </c>
      <c r="E246" s="224">
        <v>705675</v>
      </c>
      <c r="F246" s="225" t="s">
        <v>12</v>
      </c>
      <c r="G246" s="226">
        <f t="shared" si="10"/>
        <v>115.44369773194256</v>
      </c>
      <c r="H246" s="227">
        <v>611272</v>
      </c>
      <c r="I246" s="224">
        <v>24391220</v>
      </c>
      <c r="J246" s="228">
        <f t="shared" si="9"/>
        <v>116.8922124638534</v>
      </c>
      <c r="K246" s="203">
        <f t="shared" si="11"/>
        <v>0.1586731183406918</v>
      </c>
      <c r="L246" s="227">
        <v>20866420</v>
      </c>
    </row>
    <row r="247" spans="2:12" s="6" customFormat="1" ht="13.5">
      <c r="B247" s="149" t="s">
        <v>486</v>
      </c>
      <c r="C247" s="150">
        <v>5</v>
      </c>
      <c r="D247" s="175" t="s">
        <v>487</v>
      </c>
      <c r="E247" s="224">
        <v>5794</v>
      </c>
      <c r="F247" s="225" t="s">
        <v>12</v>
      </c>
      <c r="G247" s="226">
        <f t="shared" si="10"/>
        <v>82.3596304193319</v>
      </c>
      <c r="H247" s="227">
        <v>7035</v>
      </c>
      <c r="I247" s="224">
        <v>5114435</v>
      </c>
      <c r="J247" s="228">
        <f t="shared" si="9"/>
        <v>95.10427573951975</v>
      </c>
      <c r="K247" s="203">
        <f t="shared" si="11"/>
        <v>0.03327112583957572</v>
      </c>
      <c r="L247" s="227">
        <v>5377713</v>
      </c>
    </row>
    <row r="248" spans="2:12" s="6" customFormat="1" ht="13.5">
      <c r="B248" s="149" t="s">
        <v>488</v>
      </c>
      <c r="C248" s="150">
        <v>5</v>
      </c>
      <c r="D248" s="175" t="s">
        <v>489</v>
      </c>
      <c r="E248" s="224">
        <v>174334</v>
      </c>
      <c r="F248" s="225" t="s">
        <v>12</v>
      </c>
      <c r="G248" s="226">
        <f t="shared" si="10"/>
        <v>73.03507765009489</v>
      </c>
      <c r="H248" s="227">
        <v>238699</v>
      </c>
      <c r="I248" s="224">
        <v>2827982</v>
      </c>
      <c r="J248" s="228">
        <f t="shared" si="9"/>
        <v>88.47701553989155</v>
      </c>
      <c r="K248" s="203">
        <f t="shared" si="11"/>
        <v>0.01839697737757055</v>
      </c>
      <c r="L248" s="227">
        <v>3196290</v>
      </c>
    </row>
    <row r="249" spans="2:12" s="6" customFormat="1" ht="13.5">
      <c r="B249" s="149" t="s">
        <v>490</v>
      </c>
      <c r="C249" s="150">
        <v>4</v>
      </c>
      <c r="D249" s="175" t="s">
        <v>491</v>
      </c>
      <c r="E249" s="224">
        <v>35580597</v>
      </c>
      <c r="F249" s="225" t="s">
        <v>32</v>
      </c>
      <c r="G249" s="226">
        <f t="shared" si="10"/>
        <v>101.29343107178808</v>
      </c>
      <c r="H249" s="227">
        <v>35126263</v>
      </c>
      <c r="I249" s="224">
        <v>185150906</v>
      </c>
      <c r="J249" s="228">
        <f t="shared" si="9"/>
        <v>104.93348352019345</v>
      </c>
      <c r="K249" s="203">
        <f t="shared" si="11"/>
        <v>1.2044691335088735</v>
      </c>
      <c r="L249" s="227">
        <v>176445973</v>
      </c>
    </row>
    <row r="250" spans="2:12" s="6" customFormat="1" ht="13.5">
      <c r="B250" s="149" t="s">
        <v>492</v>
      </c>
      <c r="C250" s="150">
        <v>3</v>
      </c>
      <c r="D250" s="175" t="s">
        <v>493</v>
      </c>
      <c r="E250" s="224"/>
      <c r="F250" s="225"/>
      <c r="G250" s="226">
        <f t="shared" si="10"/>
      </c>
      <c r="H250" s="227"/>
      <c r="I250" s="224">
        <v>471950452</v>
      </c>
      <c r="J250" s="228">
        <f t="shared" si="9"/>
        <v>115.88308491992478</v>
      </c>
      <c r="K250" s="203">
        <f t="shared" si="11"/>
        <v>3.0701969774836595</v>
      </c>
      <c r="L250" s="227">
        <v>407264315</v>
      </c>
    </row>
    <row r="251" spans="2:12" s="6" customFormat="1" ht="13.5">
      <c r="B251" s="149" t="s">
        <v>494</v>
      </c>
      <c r="C251" s="150">
        <v>4</v>
      </c>
      <c r="D251" s="175" t="s">
        <v>495</v>
      </c>
      <c r="E251" s="224">
        <v>31857</v>
      </c>
      <c r="F251" s="225" t="s">
        <v>12</v>
      </c>
      <c r="G251" s="226">
        <f t="shared" si="10"/>
        <v>122.76773671432426</v>
      </c>
      <c r="H251" s="227">
        <v>25949</v>
      </c>
      <c r="I251" s="224">
        <v>406347832</v>
      </c>
      <c r="J251" s="228">
        <f t="shared" si="9"/>
        <v>116.8641600022368</v>
      </c>
      <c r="K251" s="203">
        <f t="shared" si="11"/>
        <v>2.643429792950888</v>
      </c>
      <c r="L251" s="227">
        <v>347709539</v>
      </c>
    </row>
    <row r="252" spans="2:12" s="6" customFormat="1" ht="13.5">
      <c r="B252" s="149" t="s">
        <v>496</v>
      </c>
      <c r="C252" s="150">
        <v>5</v>
      </c>
      <c r="D252" s="175" t="s">
        <v>497</v>
      </c>
      <c r="E252" s="224">
        <v>6836</v>
      </c>
      <c r="F252" s="225" t="s">
        <v>12</v>
      </c>
      <c r="G252" s="226">
        <f t="shared" si="10"/>
        <v>107.87438851191415</v>
      </c>
      <c r="H252" s="227">
        <v>6337</v>
      </c>
      <c r="I252" s="224">
        <v>134777024</v>
      </c>
      <c r="J252" s="228">
        <f t="shared" si="9"/>
        <v>118.05704506081487</v>
      </c>
      <c r="K252" s="203">
        <f t="shared" si="11"/>
        <v>0.8767700294925084</v>
      </c>
      <c r="L252" s="227">
        <v>114162627</v>
      </c>
    </row>
    <row r="253" spans="2:12" s="6" customFormat="1" ht="13.5">
      <c r="B253" s="149" t="s">
        <v>498</v>
      </c>
      <c r="C253" s="150">
        <v>5</v>
      </c>
      <c r="D253" s="175" t="s">
        <v>499</v>
      </c>
      <c r="E253" s="224">
        <v>2389</v>
      </c>
      <c r="F253" s="225" t="s">
        <v>12</v>
      </c>
      <c r="G253" s="226">
        <f t="shared" si="10"/>
        <v>103.10746655157533</v>
      </c>
      <c r="H253" s="227">
        <v>2317</v>
      </c>
      <c r="I253" s="224">
        <v>23505958</v>
      </c>
      <c r="J253" s="228">
        <f t="shared" si="9"/>
        <v>123.05017138114667</v>
      </c>
      <c r="K253" s="203">
        <f t="shared" si="11"/>
        <v>0.15291419024736488</v>
      </c>
      <c r="L253" s="227">
        <v>19102743</v>
      </c>
    </row>
    <row r="254" spans="2:12" s="6" customFormat="1" ht="13.5">
      <c r="B254" s="149" t="s">
        <v>500</v>
      </c>
      <c r="C254" s="150">
        <v>4</v>
      </c>
      <c r="D254" s="175" t="s">
        <v>501</v>
      </c>
      <c r="E254" s="224">
        <v>506</v>
      </c>
      <c r="F254" s="225" t="s">
        <v>15</v>
      </c>
      <c r="G254" s="226">
        <f t="shared" si="10"/>
        <v>122.81553398058252</v>
      </c>
      <c r="H254" s="227">
        <v>412</v>
      </c>
      <c r="I254" s="224">
        <v>1220678</v>
      </c>
      <c r="J254" s="228">
        <f t="shared" si="9"/>
        <v>104.2443154354736</v>
      </c>
      <c r="K254" s="203">
        <f t="shared" si="11"/>
        <v>0.007940922379031429</v>
      </c>
      <c r="L254" s="227">
        <v>1170978</v>
      </c>
    </row>
    <row r="255" spans="2:12" s="6" customFormat="1" ht="13.5">
      <c r="B255" s="149" t="s">
        <v>502</v>
      </c>
      <c r="C255" s="150">
        <v>3</v>
      </c>
      <c r="D255" s="175" t="s">
        <v>503</v>
      </c>
      <c r="E255" s="224"/>
      <c r="F255" s="225"/>
      <c r="G255" s="226">
        <f t="shared" si="10"/>
      </c>
      <c r="H255" s="227"/>
      <c r="I255" s="224">
        <v>86968232</v>
      </c>
      <c r="J255" s="228">
        <f t="shared" si="9"/>
        <v>108.99798746295879</v>
      </c>
      <c r="K255" s="203">
        <f t="shared" si="11"/>
        <v>0.5657577016654657</v>
      </c>
      <c r="L255" s="227">
        <v>79788842</v>
      </c>
    </row>
    <row r="256" spans="2:12" s="6" customFormat="1" ht="13.5">
      <c r="B256" s="143" t="s">
        <v>504</v>
      </c>
      <c r="C256" s="23">
        <v>4</v>
      </c>
      <c r="D256" s="178" t="s">
        <v>505</v>
      </c>
      <c r="E256" s="224">
        <v>0</v>
      </c>
      <c r="F256" s="225" t="s">
        <v>12</v>
      </c>
      <c r="G256" s="226" t="s">
        <v>924</v>
      </c>
      <c r="H256" s="227">
        <v>2</v>
      </c>
      <c r="I256" s="224">
        <v>0</v>
      </c>
      <c r="J256" s="228" t="s">
        <v>924</v>
      </c>
      <c r="K256" s="203">
        <f t="shared" si="11"/>
        <v>0</v>
      </c>
      <c r="L256" s="227">
        <v>1873</v>
      </c>
    </row>
    <row r="257" spans="2:12" s="6" customFormat="1" ht="13.5">
      <c r="B257" s="156" t="s">
        <v>506</v>
      </c>
      <c r="C257" s="157">
        <v>4</v>
      </c>
      <c r="D257" s="180" t="s">
        <v>507</v>
      </c>
      <c r="E257" s="224">
        <v>4</v>
      </c>
      <c r="F257" s="225" t="s">
        <v>12</v>
      </c>
      <c r="G257" s="226">
        <f t="shared" si="10"/>
        <v>66.66666666666666</v>
      </c>
      <c r="H257" s="227">
        <v>6</v>
      </c>
      <c r="I257" s="224">
        <v>11323</v>
      </c>
      <c r="J257" s="228">
        <f t="shared" si="9"/>
        <v>49.74737489565485</v>
      </c>
      <c r="K257" s="203">
        <f t="shared" si="11"/>
        <v>7.365993660717477E-05</v>
      </c>
      <c r="L257" s="227">
        <v>22761</v>
      </c>
    </row>
    <row r="258" spans="2:12" s="6" customFormat="1" ht="13.5">
      <c r="B258" s="149" t="s">
        <v>508</v>
      </c>
      <c r="C258" s="150">
        <v>4</v>
      </c>
      <c r="D258" s="175" t="s">
        <v>509</v>
      </c>
      <c r="E258" s="224">
        <v>111</v>
      </c>
      <c r="F258" s="225" t="s">
        <v>12</v>
      </c>
      <c r="G258" s="226">
        <f t="shared" si="10"/>
        <v>158.57142857142856</v>
      </c>
      <c r="H258" s="227">
        <v>70</v>
      </c>
      <c r="I258" s="224">
        <v>1765284</v>
      </c>
      <c r="J258" s="228">
        <f t="shared" si="9"/>
        <v>184.60505579613678</v>
      </c>
      <c r="K258" s="203">
        <f t="shared" si="11"/>
        <v>0.011483768218110034</v>
      </c>
      <c r="L258" s="227">
        <v>956249</v>
      </c>
    </row>
    <row r="259" spans="2:12" s="6" customFormat="1" ht="13.5">
      <c r="B259" s="149" t="s">
        <v>510</v>
      </c>
      <c r="C259" s="150">
        <v>4</v>
      </c>
      <c r="D259" s="175" t="s">
        <v>511</v>
      </c>
      <c r="E259" s="224">
        <v>303</v>
      </c>
      <c r="F259" s="225" t="s">
        <v>12</v>
      </c>
      <c r="G259" s="226">
        <f t="shared" si="10"/>
        <v>163.78378378378378</v>
      </c>
      <c r="H259" s="227">
        <v>185</v>
      </c>
      <c r="I259" s="224">
        <v>11684239</v>
      </c>
      <c r="J259" s="228">
        <f t="shared" si="9"/>
        <v>176.56565073477856</v>
      </c>
      <c r="K259" s="203">
        <f t="shared" si="11"/>
        <v>0.07600991822335769</v>
      </c>
      <c r="L259" s="227">
        <v>6617504</v>
      </c>
    </row>
    <row r="260" spans="2:12" s="6" customFormat="1" ht="13.5">
      <c r="B260" s="149" t="s">
        <v>512</v>
      </c>
      <c r="C260" s="150">
        <v>4</v>
      </c>
      <c r="D260" s="175" t="s">
        <v>513</v>
      </c>
      <c r="E260" s="224">
        <v>1422</v>
      </c>
      <c r="F260" s="225" t="s">
        <v>12</v>
      </c>
      <c r="G260" s="226">
        <f t="shared" si="10"/>
        <v>134.02450518378888</v>
      </c>
      <c r="H260" s="227">
        <v>1061</v>
      </c>
      <c r="I260" s="224">
        <v>20559827</v>
      </c>
      <c r="J260" s="228">
        <f t="shared" si="9"/>
        <v>126.48791116684173</v>
      </c>
      <c r="K260" s="203">
        <f t="shared" si="11"/>
        <v>0.13374861374851896</v>
      </c>
      <c r="L260" s="227">
        <v>16254381</v>
      </c>
    </row>
    <row r="261" spans="2:12" s="6" customFormat="1" ht="13.5">
      <c r="B261" s="149" t="s">
        <v>514</v>
      </c>
      <c r="C261" s="150">
        <v>4</v>
      </c>
      <c r="D261" s="175" t="s">
        <v>515</v>
      </c>
      <c r="E261" s="224">
        <v>6061</v>
      </c>
      <c r="F261" s="225" t="s">
        <v>12</v>
      </c>
      <c r="G261" s="226">
        <f t="shared" si="10"/>
        <v>81.7948717948718</v>
      </c>
      <c r="H261" s="227">
        <v>7410</v>
      </c>
      <c r="I261" s="224">
        <v>27262929</v>
      </c>
      <c r="J261" s="228">
        <f t="shared" si="9"/>
        <v>81.12467606433454</v>
      </c>
      <c r="K261" s="203">
        <f t="shared" si="11"/>
        <v>0.17735455461149047</v>
      </c>
      <c r="L261" s="227">
        <v>33606210</v>
      </c>
    </row>
    <row r="262" spans="2:12" s="6" customFormat="1" ht="13.5">
      <c r="B262" s="149" t="s">
        <v>516</v>
      </c>
      <c r="C262" s="150">
        <v>4</v>
      </c>
      <c r="D262" s="175" t="s">
        <v>517</v>
      </c>
      <c r="E262" s="224">
        <v>147</v>
      </c>
      <c r="F262" s="225" t="s">
        <v>12</v>
      </c>
      <c r="G262" s="226">
        <f t="shared" si="10"/>
        <v>54.04411764705882</v>
      </c>
      <c r="H262" s="227">
        <v>272</v>
      </c>
      <c r="I262" s="224">
        <v>135154</v>
      </c>
      <c r="J262" s="228">
        <f t="shared" si="9"/>
        <v>246.0521764459575</v>
      </c>
      <c r="K262" s="203">
        <f t="shared" si="11"/>
        <v>0.0008792223856050604</v>
      </c>
      <c r="L262" s="227">
        <v>54929</v>
      </c>
    </row>
    <row r="263" spans="2:12" s="6" customFormat="1" ht="13.5">
      <c r="B263" s="149" t="s">
        <v>518</v>
      </c>
      <c r="C263" s="150">
        <v>3</v>
      </c>
      <c r="D263" s="175" t="s">
        <v>519</v>
      </c>
      <c r="E263" s="224"/>
      <c r="F263" s="225"/>
      <c r="G263" s="226">
        <f t="shared" si="10"/>
      </c>
      <c r="H263" s="227"/>
      <c r="I263" s="224">
        <v>6688381</v>
      </c>
      <c r="J263" s="228">
        <f t="shared" si="9"/>
        <v>99.18209094129683</v>
      </c>
      <c r="K263" s="203">
        <f t="shared" si="11"/>
        <v>0.04351017578951092</v>
      </c>
      <c r="L263" s="227">
        <v>6743537</v>
      </c>
    </row>
    <row r="264" spans="2:12" s="6" customFormat="1" ht="13.5">
      <c r="B264" s="149" t="s">
        <v>520</v>
      </c>
      <c r="C264" s="150">
        <v>4</v>
      </c>
      <c r="D264" s="175" t="s">
        <v>521</v>
      </c>
      <c r="E264" s="224">
        <v>8037</v>
      </c>
      <c r="F264" s="225" t="s">
        <v>12</v>
      </c>
      <c r="G264" s="226">
        <f t="shared" si="10"/>
        <v>100.52532833020638</v>
      </c>
      <c r="H264" s="227">
        <v>7995</v>
      </c>
      <c r="I264" s="224">
        <v>36873</v>
      </c>
      <c r="J264" s="228">
        <f aca="true" t="shared" si="12" ref="J264:J327">I264/L264*100</f>
        <v>96.1686922956549</v>
      </c>
      <c r="K264" s="203">
        <f t="shared" si="11"/>
        <v>0.00023987130994580544</v>
      </c>
      <c r="L264" s="227">
        <v>38342</v>
      </c>
    </row>
    <row r="265" spans="2:12" s="6" customFormat="1" ht="13.5">
      <c r="B265" s="149" t="s">
        <v>522</v>
      </c>
      <c r="C265" s="150">
        <v>4</v>
      </c>
      <c r="D265" s="175" t="s">
        <v>523</v>
      </c>
      <c r="E265" s="224">
        <v>20562</v>
      </c>
      <c r="F265" s="225" t="s">
        <v>12</v>
      </c>
      <c r="G265" s="226">
        <f aca="true" t="shared" si="13" ref="G265:G328">IF(F265="","",E265/H265*100)</f>
        <v>121.27396048363315</v>
      </c>
      <c r="H265" s="227">
        <v>16955</v>
      </c>
      <c r="I265" s="224">
        <v>3503269</v>
      </c>
      <c r="J265" s="228">
        <f t="shared" si="12"/>
        <v>93.18823189240047</v>
      </c>
      <c r="K265" s="203">
        <f aca="true" t="shared" si="14" ref="K265:K328">I265/15371992594*100</f>
        <v>0.02278994722757931</v>
      </c>
      <c r="L265" s="227">
        <v>3759347</v>
      </c>
    </row>
    <row r="266" spans="2:12" s="6" customFormat="1" ht="13.5">
      <c r="B266" s="149" t="s">
        <v>524</v>
      </c>
      <c r="C266" s="150">
        <v>4</v>
      </c>
      <c r="D266" s="175" t="s">
        <v>525</v>
      </c>
      <c r="E266" s="224">
        <v>249</v>
      </c>
      <c r="F266" s="225" t="s">
        <v>15</v>
      </c>
      <c r="G266" s="226">
        <f t="shared" si="13"/>
        <v>87.98586572438163</v>
      </c>
      <c r="H266" s="227">
        <v>283</v>
      </c>
      <c r="I266" s="224">
        <v>3136463</v>
      </c>
      <c r="J266" s="228">
        <f t="shared" si="12"/>
        <v>107.05733411976091</v>
      </c>
      <c r="K266" s="203">
        <f t="shared" si="14"/>
        <v>0.020403750397487343</v>
      </c>
      <c r="L266" s="227">
        <v>2929704</v>
      </c>
    </row>
    <row r="267" spans="2:12" s="6" customFormat="1" ht="13.5">
      <c r="B267" s="149" t="s">
        <v>526</v>
      </c>
      <c r="C267" s="150">
        <v>3</v>
      </c>
      <c r="D267" s="175" t="s">
        <v>527</v>
      </c>
      <c r="E267" s="224">
        <v>1749</v>
      </c>
      <c r="F267" s="225" t="s">
        <v>15</v>
      </c>
      <c r="G267" s="226">
        <f t="shared" si="13"/>
        <v>125.7368799424874</v>
      </c>
      <c r="H267" s="227">
        <v>1391</v>
      </c>
      <c r="I267" s="224">
        <v>4495105</v>
      </c>
      <c r="J267" s="228">
        <f t="shared" si="12"/>
        <v>165.08968990306394</v>
      </c>
      <c r="K267" s="203">
        <f t="shared" si="14"/>
        <v>0.029242175160522327</v>
      </c>
      <c r="L267" s="227">
        <v>2722826</v>
      </c>
    </row>
    <row r="268" spans="2:12" s="6" customFormat="1" ht="13.5">
      <c r="B268" s="149" t="s">
        <v>528</v>
      </c>
      <c r="C268" s="150">
        <v>3</v>
      </c>
      <c r="D268" s="175" t="s">
        <v>529</v>
      </c>
      <c r="E268" s="224"/>
      <c r="F268" s="225"/>
      <c r="G268" s="226">
        <f t="shared" si="13"/>
      </c>
      <c r="H268" s="227"/>
      <c r="I268" s="224">
        <v>5814888</v>
      </c>
      <c r="J268" s="228">
        <f t="shared" si="12"/>
        <v>77.16645170673848</v>
      </c>
      <c r="K268" s="203">
        <f t="shared" si="14"/>
        <v>0.037827809013319905</v>
      </c>
      <c r="L268" s="227">
        <v>7535513</v>
      </c>
    </row>
    <row r="269" spans="2:12" s="6" customFormat="1" ht="13.5">
      <c r="B269" s="149" t="s">
        <v>530</v>
      </c>
      <c r="C269" s="150">
        <v>3</v>
      </c>
      <c r="D269" s="175" t="s">
        <v>531</v>
      </c>
      <c r="E269" s="224">
        <v>390</v>
      </c>
      <c r="F269" s="225" t="s">
        <v>15</v>
      </c>
      <c r="G269" s="226">
        <f t="shared" si="13"/>
        <v>101.29870129870129</v>
      </c>
      <c r="H269" s="227">
        <v>385</v>
      </c>
      <c r="I269" s="224">
        <v>2619369</v>
      </c>
      <c r="J269" s="228">
        <f t="shared" si="12"/>
        <v>100.8609127955176</v>
      </c>
      <c r="K269" s="203">
        <f t="shared" si="14"/>
        <v>0.017039879403938776</v>
      </c>
      <c r="L269" s="227">
        <v>2597011</v>
      </c>
    </row>
    <row r="270" spans="2:12" s="6" customFormat="1" ht="13.5">
      <c r="B270" s="149" t="s">
        <v>532</v>
      </c>
      <c r="C270" s="150">
        <v>3</v>
      </c>
      <c r="D270" s="175" t="s">
        <v>533</v>
      </c>
      <c r="E270" s="224"/>
      <c r="F270" s="225"/>
      <c r="G270" s="226">
        <f t="shared" si="13"/>
      </c>
      <c r="H270" s="227"/>
      <c r="I270" s="224">
        <v>66570212</v>
      </c>
      <c r="J270" s="228">
        <f t="shared" si="12"/>
        <v>118.77104033340711</v>
      </c>
      <c r="K270" s="203">
        <f t="shared" si="14"/>
        <v>0.43306169706316217</v>
      </c>
      <c r="L270" s="227">
        <v>56049195</v>
      </c>
    </row>
    <row r="271" spans="2:12" s="6" customFormat="1" ht="13.5">
      <c r="B271" s="149" t="s">
        <v>534</v>
      </c>
      <c r="C271" s="150">
        <v>4</v>
      </c>
      <c r="D271" s="175" t="s">
        <v>535</v>
      </c>
      <c r="E271" s="224">
        <v>9615</v>
      </c>
      <c r="F271" s="225" t="s">
        <v>12</v>
      </c>
      <c r="G271" s="226">
        <f t="shared" si="13"/>
        <v>100.31298904538342</v>
      </c>
      <c r="H271" s="227">
        <v>9585</v>
      </c>
      <c r="I271" s="224">
        <v>47815054</v>
      </c>
      <c r="J271" s="228">
        <f t="shared" si="12"/>
        <v>105.22453821576401</v>
      </c>
      <c r="K271" s="203">
        <f t="shared" si="14"/>
        <v>0.31105306425052004</v>
      </c>
      <c r="L271" s="227">
        <v>45440973</v>
      </c>
    </row>
    <row r="272" spans="2:12" s="6" customFormat="1" ht="13.5">
      <c r="B272" s="149" t="s">
        <v>536</v>
      </c>
      <c r="C272" s="150">
        <v>4</v>
      </c>
      <c r="D272" s="175" t="s">
        <v>537</v>
      </c>
      <c r="E272" s="224">
        <v>580</v>
      </c>
      <c r="F272" s="225" t="s">
        <v>12</v>
      </c>
      <c r="G272" s="226">
        <f t="shared" si="13"/>
        <v>194.63087248322148</v>
      </c>
      <c r="H272" s="227">
        <v>298</v>
      </c>
      <c r="I272" s="224">
        <v>10217468</v>
      </c>
      <c r="J272" s="228">
        <f t="shared" si="12"/>
        <v>291.68039550472497</v>
      </c>
      <c r="K272" s="203">
        <f t="shared" si="14"/>
        <v>0.0664680778208811</v>
      </c>
      <c r="L272" s="227">
        <v>3502967</v>
      </c>
    </row>
    <row r="273" spans="2:12" s="6" customFormat="1" ht="13.5">
      <c r="B273" s="149" t="s">
        <v>538</v>
      </c>
      <c r="C273" s="150">
        <v>3</v>
      </c>
      <c r="D273" s="175" t="s">
        <v>539</v>
      </c>
      <c r="E273" s="224"/>
      <c r="F273" s="225"/>
      <c r="G273" s="226">
        <f t="shared" si="13"/>
      </c>
      <c r="H273" s="227"/>
      <c r="I273" s="224">
        <v>77449436</v>
      </c>
      <c r="J273" s="228">
        <f t="shared" si="12"/>
        <v>107.28593882099804</v>
      </c>
      <c r="K273" s="203">
        <f t="shared" si="14"/>
        <v>0.5038347210122264</v>
      </c>
      <c r="L273" s="227">
        <v>72189736</v>
      </c>
    </row>
    <row r="274" spans="2:12" s="6" customFormat="1" ht="13.5">
      <c r="B274" s="149" t="s">
        <v>540</v>
      </c>
      <c r="C274" s="150">
        <v>4</v>
      </c>
      <c r="D274" s="175" t="s">
        <v>541</v>
      </c>
      <c r="E274" s="224">
        <v>2202</v>
      </c>
      <c r="F274" s="225" t="s">
        <v>15</v>
      </c>
      <c r="G274" s="226">
        <f t="shared" si="13"/>
        <v>107.04910063198834</v>
      </c>
      <c r="H274" s="227">
        <v>2057</v>
      </c>
      <c r="I274" s="224">
        <v>5900897</v>
      </c>
      <c r="J274" s="228">
        <f t="shared" si="12"/>
        <v>107.71956207518852</v>
      </c>
      <c r="K274" s="203">
        <f t="shared" si="14"/>
        <v>0.038387326587076546</v>
      </c>
      <c r="L274" s="227">
        <v>5478018</v>
      </c>
    </row>
    <row r="275" spans="2:12" s="6" customFormat="1" ht="13.5">
      <c r="B275" s="149" t="s">
        <v>542</v>
      </c>
      <c r="C275" s="150">
        <v>4</v>
      </c>
      <c r="D275" s="175" t="s">
        <v>543</v>
      </c>
      <c r="E275" s="224">
        <v>1265</v>
      </c>
      <c r="F275" s="225" t="s">
        <v>12</v>
      </c>
      <c r="G275" s="226">
        <f t="shared" si="13"/>
        <v>80.26649746192894</v>
      </c>
      <c r="H275" s="227">
        <v>1576</v>
      </c>
      <c r="I275" s="224">
        <v>833711</v>
      </c>
      <c r="J275" s="228">
        <f t="shared" si="12"/>
        <v>90.66846036393059</v>
      </c>
      <c r="K275" s="203">
        <f t="shared" si="14"/>
        <v>0.00542357143943339</v>
      </c>
      <c r="L275" s="227">
        <v>919516</v>
      </c>
    </row>
    <row r="276" spans="2:12" s="6" customFormat="1" ht="13.5">
      <c r="B276" s="149" t="s">
        <v>544</v>
      </c>
      <c r="C276" s="150">
        <v>4</v>
      </c>
      <c r="D276" s="175" t="s">
        <v>545</v>
      </c>
      <c r="E276" s="224"/>
      <c r="F276" s="225"/>
      <c r="G276" s="226">
        <f t="shared" si="13"/>
      </c>
      <c r="H276" s="227"/>
      <c r="I276" s="224">
        <v>24067384</v>
      </c>
      <c r="J276" s="228">
        <f t="shared" si="12"/>
        <v>105.18612603716511</v>
      </c>
      <c r="K276" s="203">
        <f t="shared" si="14"/>
        <v>0.15656645586333412</v>
      </c>
      <c r="L276" s="227">
        <v>22880759</v>
      </c>
    </row>
    <row r="277" spans="2:12" s="6" customFormat="1" ht="13.5">
      <c r="B277" s="149" t="s">
        <v>546</v>
      </c>
      <c r="C277" s="150">
        <v>3</v>
      </c>
      <c r="D277" s="175" t="s">
        <v>547</v>
      </c>
      <c r="E277" s="224"/>
      <c r="F277" s="225"/>
      <c r="G277" s="226">
        <f t="shared" si="13"/>
      </c>
      <c r="H277" s="227"/>
      <c r="I277" s="224">
        <v>377322990</v>
      </c>
      <c r="J277" s="228">
        <f t="shared" si="12"/>
        <v>104.6577226979533</v>
      </c>
      <c r="K277" s="203">
        <f t="shared" si="14"/>
        <v>2.454613399614028</v>
      </c>
      <c r="L277" s="227">
        <v>360530480</v>
      </c>
    </row>
    <row r="278" spans="2:12" s="6" customFormat="1" ht="13.5">
      <c r="B278" s="149" t="s">
        <v>548</v>
      </c>
      <c r="C278" s="150">
        <v>4</v>
      </c>
      <c r="D278" s="175" t="s">
        <v>549</v>
      </c>
      <c r="E278" s="224">
        <v>32930</v>
      </c>
      <c r="F278" s="225" t="s">
        <v>15</v>
      </c>
      <c r="G278" s="226">
        <f t="shared" si="13"/>
        <v>106.147052187087</v>
      </c>
      <c r="H278" s="227">
        <v>31023</v>
      </c>
      <c r="I278" s="224">
        <v>130302342</v>
      </c>
      <c r="J278" s="228">
        <f t="shared" si="12"/>
        <v>93.80519739124013</v>
      </c>
      <c r="K278" s="203">
        <f t="shared" si="14"/>
        <v>0.8476607128399193</v>
      </c>
      <c r="L278" s="227">
        <v>138907380</v>
      </c>
    </row>
    <row r="279" spans="2:12" s="6" customFormat="1" ht="13.5">
      <c r="B279" s="149" t="s">
        <v>550</v>
      </c>
      <c r="C279" s="150">
        <v>4</v>
      </c>
      <c r="D279" s="175" t="s">
        <v>551</v>
      </c>
      <c r="E279" s="224">
        <v>8323853</v>
      </c>
      <c r="F279" s="225" t="s">
        <v>12</v>
      </c>
      <c r="G279" s="226">
        <f t="shared" si="13"/>
        <v>103.70504140737353</v>
      </c>
      <c r="H279" s="227">
        <v>8026469</v>
      </c>
      <c r="I279" s="224">
        <v>87916348</v>
      </c>
      <c r="J279" s="228">
        <f t="shared" si="12"/>
        <v>108.03219694723867</v>
      </c>
      <c r="K279" s="203">
        <f t="shared" si="14"/>
        <v>0.5719255162425431</v>
      </c>
      <c r="L279" s="227">
        <v>81379765</v>
      </c>
    </row>
    <row r="280" spans="2:12" s="6" customFormat="1" ht="13.5">
      <c r="B280" s="149" t="s">
        <v>552</v>
      </c>
      <c r="C280" s="150">
        <v>3</v>
      </c>
      <c r="D280" s="175" t="s">
        <v>553</v>
      </c>
      <c r="E280" s="224"/>
      <c r="F280" s="225"/>
      <c r="G280" s="226">
        <f t="shared" si="13"/>
      </c>
      <c r="H280" s="227"/>
      <c r="I280" s="224">
        <v>173018846</v>
      </c>
      <c r="J280" s="228">
        <f t="shared" si="12"/>
        <v>116.76287633274607</v>
      </c>
      <c r="K280" s="203">
        <f t="shared" si="14"/>
        <v>1.125545988537184</v>
      </c>
      <c r="L280" s="227">
        <v>148179671</v>
      </c>
    </row>
    <row r="281" spans="2:12" s="6" customFormat="1" ht="13.5">
      <c r="B281" s="149" t="s">
        <v>554</v>
      </c>
      <c r="C281" s="150">
        <v>4</v>
      </c>
      <c r="D281" s="175" t="s">
        <v>555</v>
      </c>
      <c r="E281" s="224">
        <v>315</v>
      </c>
      <c r="F281" s="225" t="s">
        <v>12</v>
      </c>
      <c r="G281" s="226">
        <f t="shared" si="13"/>
        <v>139.38053097345133</v>
      </c>
      <c r="H281" s="227">
        <v>226</v>
      </c>
      <c r="I281" s="224">
        <v>8657899</v>
      </c>
      <c r="J281" s="228">
        <f t="shared" si="12"/>
        <v>80.83721931660475</v>
      </c>
      <c r="K281" s="203">
        <f t="shared" si="14"/>
        <v>0.056322555108303606</v>
      </c>
      <c r="L281" s="227">
        <v>10710288</v>
      </c>
    </row>
    <row r="282" spans="2:12" s="6" customFormat="1" ht="13.5">
      <c r="B282" s="149" t="s">
        <v>556</v>
      </c>
      <c r="C282" s="150">
        <v>4</v>
      </c>
      <c r="D282" s="175" t="s">
        <v>557</v>
      </c>
      <c r="E282" s="224">
        <v>370850</v>
      </c>
      <c r="F282" s="225" t="s">
        <v>12</v>
      </c>
      <c r="G282" s="226">
        <f t="shared" si="13"/>
        <v>96.51469646733048</v>
      </c>
      <c r="H282" s="227">
        <v>384242</v>
      </c>
      <c r="I282" s="224">
        <v>112042947</v>
      </c>
      <c r="J282" s="228">
        <f t="shared" si="12"/>
        <v>116.66549282304304</v>
      </c>
      <c r="K282" s="203">
        <f t="shared" si="14"/>
        <v>0.7288771856664349</v>
      </c>
      <c r="L282" s="227">
        <v>96037778</v>
      </c>
    </row>
    <row r="283" spans="2:12" s="6" customFormat="1" ht="13.5">
      <c r="B283" s="149" t="s">
        <v>558</v>
      </c>
      <c r="C283" s="150">
        <v>3</v>
      </c>
      <c r="D283" s="175" t="s">
        <v>559</v>
      </c>
      <c r="E283" s="224">
        <v>64018</v>
      </c>
      <c r="F283" s="225" t="s">
        <v>15</v>
      </c>
      <c r="G283" s="226">
        <f t="shared" si="13"/>
        <v>104.13325308652017</v>
      </c>
      <c r="H283" s="227">
        <v>61477</v>
      </c>
      <c r="I283" s="224">
        <v>100913214</v>
      </c>
      <c r="J283" s="228">
        <f t="shared" si="12"/>
        <v>107.32232624129163</v>
      </c>
      <c r="K283" s="203">
        <f t="shared" si="14"/>
        <v>0.6564745161234886</v>
      </c>
      <c r="L283" s="227">
        <v>94028165</v>
      </c>
    </row>
    <row r="284" spans="2:12" s="6" customFormat="1" ht="13.5">
      <c r="B284" s="149" t="s">
        <v>560</v>
      </c>
      <c r="C284" s="150">
        <v>4</v>
      </c>
      <c r="D284" s="175" t="s">
        <v>561</v>
      </c>
      <c r="E284" s="224">
        <v>27047</v>
      </c>
      <c r="F284" s="225" t="s">
        <v>15</v>
      </c>
      <c r="G284" s="226">
        <f t="shared" si="13"/>
        <v>110.6488299787269</v>
      </c>
      <c r="H284" s="227">
        <v>24444</v>
      </c>
      <c r="I284" s="224">
        <v>45203391</v>
      </c>
      <c r="J284" s="228">
        <f t="shared" si="12"/>
        <v>110.89370950858661</v>
      </c>
      <c r="K284" s="203">
        <f t="shared" si="14"/>
        <v>0.29406331497742066</v>
      </c>
      <c r="L284" s="227">
        <v>40762809</v>
      </c>
    </row>
    <row r="285" spans="2:12" s="6" customFormat="1" ht="13.5">
      <c r="B285" s="149" t="s">
        <v>562</v>
      </c>
      <c r="C285" s="150">
        <v>4</v>
      </c>
      <c r="D285" s="175" t="s">
        <v>563</v>
      </c>
      <c r="E285" s="224">
        <v>23977</v>
      </c>
      <c r="F285" s="225" t="s">
        <v>15</v>
      </c>
      <c r="G285" s="226">
        <f t="shared" si="13"/>
        <v>100.17547524545645</v>
      </c>
      <c r="H285" s="227">
        <v>23935</v>
      </c>
      <c r="I285" s="224">
        <v>39829380</v>
      </c>
      <c r="J285" s="228">
        <f t="shared" si="12"/>
        <v>104.23489714108773</v>
      </c>
      <c r="K285" s="203">
        <f t="shared" si="14"/>
        <v>0.2591035596487746</v>
      </c>
      <c r="L285" s="227">
        <v>38211176</v>
      </c>
    </row>
    <row r="286" spans="2:12" s="6" customFormat="1" ht="13.5">
      <c r="B286" s="149" t="s">
        <v>564</v>
      </c>
      <c r="C286" s="150">
        <v>3</v>
      </c>
      <c r="D286" s="175" t="s">
        <v>565</v>
      </c>
      <c r="E286" s="224">
        <v>11326553</v>
      </c>
      <c r="F286" s="225" t="s">
        <v>32</v>
      </c>
      <c r="G286" s="226">
        <f t="shared" si="13"/>
        <v>119.81405081725252</v>
      </c>
      <c r="H286" s="227">
        <v>9453443</v>
      </c>
      <c r="I286" s="224">
        <v>115858798</v>
      </c>
      <c r="J286" s="228">
        <f t="shared" si="12"/>
        <v>122.10445684099636</v>
      </c>
      <c r="K286" s="203">
        <f t="shared" si="14"/>
        <v>0.7537005843030528</v>
      </c>
      <c r="L286" s="227">
        <v>94884987</v>
      </c>
    </row>
    <row r="287" spans="2:12" s="6" customFormat="1" ht="13.5">
      <c r="B287" s="149" t="s">
        <v>566</v>
      </c>
      <c r="C287" s="150">
        <v>4</v>
      </c>
      <c r="D287" s="175" t="s">
        <v>567</v>
      </c>
      <c r="E287" s="224">
        <v>438645</v>
      </c>
      <c r="F287" s="225" t="s">
        <v>32</v>
      </c>
      <c r="G287" s="226">
        <f t="shared" si="13"/>
        <v>71.23462303601154</v>
      </c>
      <c r="H287" s="227">
        <v>615775</v>
      </c>
      <c r="I287" s="224">
        <v>4156972</v>
      </c>
      <c r="J287" s="228">
        <f t="shared" si="12"/>
        <v>63.28162736415251</v>
      </c>
      <c r="K287" s="203">
        <f t="shared" si="14"/>
        <v>0.027042505872807602</v>
      </c>
      <c r="L287" s="227">
        <v>6569003</v>
      </c>
    </row>
    <row r="288" spans="2:12" s="6" customFormat="1" ht="13.5">
      <c r="B288" s="147" t="s">
        <v>568</v>
      </c>
      <c r="C288" s="148">
        <v>2</v>
      </c>
      <c r="D288" s="174" t="s">
        <v>569</v>
      </c>
      <c r="E288" s="218"/>
      <c r="F288" s="219"/>
      <c r="G288" s="220">
        <f t="shared" si="13"/>
      </c>
      <c r="H288" s="221"/>
      <c r="I288" s="218">
        <v>2000672208</v>
      </c>
      <c r="J288" s="223">
        <f t="shared" si="12"/>
        <v>111.13101750595133</v>
      </c>
      <c r="K288" s="202">
        <f t="shared" si="14"/>
        <v>13.015047956638378</v>
      </c>
      <c r="L288" s="221">
        <v>1800282453</v>
      </c>
    </row>
    <row r="289" spans="2:12" s="6" customFormat="1" ht="13.5">
      <c r="B289" s="149" t="s">
        <v>570</v>
      </c>
      <c r="C289" s="150">
        <v>3</v>
      </c>
      <c r="D289" s="175" t="s">
        <v>571</v>
      </c>
      <c r="E289" s="224"/>
      <c r="F289" s="225"/>
      <c r="G289" s="226">
        <f t="shared" si="13"/>
      </c>
      <c r="H289" s="227"/>
      <c r="I289" s="224">
        <v>187014336</v>
      </c>
      <c r="J289" s="228">
        <f t="shared" si="12"/>
        <v>126.48537039304155</v>
      </c>
      <c r="K289" s="203">
        <f t="shared" si="14"/>
        <v>1.216591374582079</v>
      </c>
      <c r="L289" s="227">
        <v>147854519</v>
      </c>
    </row>
    <row r="290" spans="2:12" s="6" customFormat="1" ht="13.5">
      <c r="B290" s="149" t="s">
        <v>572</v>
      </c>
      <c r="C290" s="150">
        <v>4</v>
      </c>
      <c r="D290" s="175" t="s">
        <v>573</v>
      </c>
      <c r="E290" s="224">
        <v>42968</v>
      </c>
      <c r="F290" s="225" t="s">
        <v>12</v>
      </c>
      <c r="G290" s="226">
        <f t="shared" si="13"/>
        <v>103.60725308641976</v>
      </c>
      <c r="H290" s="227">
        <v>41472</v>
      </c>
      <c r="I290" s="224">
        <v>5709058</v>
      </c>
      <c r="J290" s="228">
        <f t="shared" si="12"/>
        <v>92.53861693373028</v>
      </c>
      <c r="K290" s="203">
        <f t="shared" si="14"/>
        <v>0.03713934914481003</v>
      </c>
      <c r="L290" s="227">
        <v>6169379</v>
      </c>
    </row>
    <row r="291" spans="2:12" s="6" customFormat="1" ht="13.5">
      <c r="B291" s="149" t="s">
        <v>574</v>
      </c>
      <c r="C291" s="150">
        <v>4</v>
      </c>
      <c r="D291" s="175" t="s">
        <v>575</v>
      </c>
      <c r="E291" s="224">
        <v>52744948</v>
      </c>
      <c r="F291" s="225" t="s">
        <v>12</v>
      </c>
      <c r="G291" s="226">
        <f t="shared" si="13"/>
        <v>108.66799362137101</v>
      </c>
      <c r="H291" s="227">
        <v>48537703</v>
      </c>
      <c r="I291" s="224">
        <v>62169172</v>
      </c>
      <c r="J291" s="228">
        <f t="shared" si="12"/>
        <v>127.4754850940481</v>
      </c>
      <c r="K291" s="203">
        <f t="shared" si="14"/>
        <v>0.4044314464753639</v>
      </c>
      <c r="L291" s="227">
        <v>48769512</v>
      </c>
    </row>
    <row r="292" spans="2:12" s="6" customFormat="1" ht="13.5">
      <c r="B292" s="149" t="s">
        <v>576</v>
      </c>
      <c r="C292" s="150">
        <v>4</v>
      </c>
      <c r="D292" s="175" t="s">
        <v>577</v>
      </c>
      <c r="E292" s="224">
        <v>3377303</v>
      </c>
      <c r="F292" s="225" t="s">
        <v>12</v>
      </c>
      <c r="G292" s="226">
        <f t="shared" si="13"/>
        <v>91.16411009865733</v>
      </c>
      <c r="H292" s="227">
        <v>3704641</v>
      </c>
      <c r="I292" s="224">
        <v>1767928</v>
      </c>
      <c r="J292" s="228">
        <f t="shared" si="12"/>
        <v>102.71150834042118</v>
      </c>
      <c r="K292" s="203">
        <f t="shared" si="14"/>
        <v>0.01150096833048214</v>
      </c>
      <c r="L292" s="227">
        <v>1721256</v>
      </c>
    </row>
    <row r="293" spans="2:12" s="6" customFormat="1" ht="13.5">
      <c r="B293" s="149" t="s">
        <v>578</v>
      </c>
      <c r="C293" s="150">
        <v>3</v>
      </c>
      <c r="D293" s="175" t="s">
        <v>579</v>
      </c>
      <c r="E293" s="224"/>
      <c r="F293" s="225"/>
      <c r="G293" s="226">
        <f t="shared" si="13"/>
      </c>
      <c r="H293" s="227"/>
      <c r="I293" s="224">
        <v>298858859</v>
      </c>
      <c r="J293" s="228">
        <f t="shared" si="12"/>
        <v>114.56206822406125</v>
      </c>
      <c r="K293" s="203">
        <f t="shared" si="14"/>
        <v>1.944177745158755</v>
      </c>
      <c r="L293" s="227">
        <v>260870691</v>
      </c>
    </row>
    <row r="294" spans="2:12" s="6" customFormat="1" ht="13.5">
      <c r="B294" s="149" t="s">
        <v>580</v>
      </c>
      <c r="C294" s="150">
        <v>4</v>
      </c>
      <c r="D294" s="175" t="s">
        <v>581</v>
      </c>
      <c r="E294" s="224">
        <v>1610227</v>
      </c>
      <c r="F294" s="225" t="s">
        <v>12</v>
      </c>
      <c r="G294" s="226">
        <f t="shared" si="13"/>
        <v>145.20337329319912</v>
      </c>
      <c r="H294" s="227">
        <v>1108946</v>
      </c>
      <c r="I294" s="224">
        <v>47991971</v>
      </c>
      <c r="J294" s="228">
        <f t="shared" si="12"/>
        <v>127.40556327697543</v>
      </c>
      <c r="K294" s="203">
        <f t="shared" si="14"/>
        <v>0.3122039690464868</v>
      </c>
      <c r="L294" s="227">
        <v>37668662</v>
      </c>
    </row>
    <row r="295" spans="2:12" s="6" customFormat="1" ht="13.5">
      <c r="B295" s="149" t="s">
        <v>582</v>
      </c>
      <c r="C295" s="150">
        <v>4</v>
      </c>
      <c r="D295" s="175" t="s">
        <v>583</v>
      </c>
      <c r="E295" s="224">
        <v>25081517</v>
      </c>
      <c r="F295" s="225" t="s">
        <v>32</v>
      </c>
      <c r="G295" s="226">
        <f t="shared" si="13"/>
        <v>110.81629289784752</v>
      </c>
      <c r="H295" s="227">
        <v>22633420</v>
      </c>
      <c r="I295" s="224">
        <v>129358703</v>
      </c>
      <c r="J295" s="228">
        <f t="shared" si="12"/>
        <v>113.67329752319077</v>
      </c>
      <c r="K295" s="203">
        <f t="shared" si="14"/>
        <v>0.8415220226588668</v>
      </c>
      <c r="L295" s="227">
        <v>113798672</v>
      </c>
    </row>
    <row r="296" spans="2:12" s="6" customFormat="1" ht="13.5">
      <c r="B296" s="149" t="s">
        <v>584</v>
      </c>
      <c r="C296" s="150">
        <v>3</v>
      </c>
      <c r="D296" s="175" t="s">
        <v>585</v>
      </c>
      <c r="E296" s="224">
        <v>15950199</v>
      </c>
      <c r="F296" s="225" t="s">
        <v>32</v>
      </c>
      <c r="G296" s="226">
        <f t="shared" si="13"/>
        <v>111.64998844314538</v>
      </c>
      <c r="H296" s="227">
        <v>14285894</v>
      </c>
      <c r="I296" s="224">
        <v>39300244</v>
      </c>
      <c r="J296" s="228">
        <f t="shared" si="12"/>
        <v>112.44958541554529</v>
      </c>
      <c r="K296" s="203">
        <f t="shared" si="14"/>
        <v>0.2556613513809503</v>
      </c>
      <c r="L296" s="227">
        <v>34949212</v>
      </c>
    </row>
    <row r="297" spans="2:12" s="6" customFormat="1" ht="13.5">
      <c r="B297" s="149" t="s">
        <v>586</v>
      </c>
      <c r="C297" s="150">
        <v>4</v>
      </c>
      <c r="D297" s="175" t="s">
        <v>587</v>
      </c>
      <c r="E297" s="224">
        <v>1651670</v>
      </c>
      <c r="F297" s="225" t="s">
        <v>32</v>
      </c>
      <c r="G297" s="226">
        <f t="shared" si="13"/>
        <v>97.58021254522554</v>
      </c>
      <c r="H297" s="227">
        <v>1692628</v>
      </c>
      <c r="I297" s="224">
        <v>3754679</v>
      </c>
      <c r="J297" s="228">
        <f t="shared" si="12"/>
        <v>100.87775177330307</v>
      </c>
      <c r="K297" s="203">
        <f t="shared" si="14"/>
        <v>0.02442545413055642</v>
      </c>
      <c r="L297" s="227">
        <v>3722009</v>
      </c>
    </row>
    <row r="298" spans="2:12" s="6" customFormat="1" ht="13.5">
      <c r="B298" s="149" t="s">
        <v>588</v>
      </c>
      <c r="C298" s="150">
        <v>4</v>
      </c>
      <c r="D298" s="175" t="s">
        <v>589</v>
      </c>
      <c r="E298" s="224">
        <v>383708</v>
      </c>
      <c r="F298" s="225" t="s">
        <v>32</v>
      </c>
      <c r="G298" s="226">
        <f t="shared" si="13"/>
        <v>175.9490826718758</v>
      </c>
      <c r="H298" s="227">
        <v>218079</v>
      </c>
      <c r="I298" s="224">
        <v>1373904</v>
      </c>
      <c r="J298" s="228">
        <f t="shared" si="12"/>
        <v>200.13051635533077</v>
      </c>
      <c r="K298" s="203">
        <f t="shared" si="14"/>
        <v>0.008937709224087596</v>
      </c>
      <c r="L298" s="227">
        <v>686504</v>
      </c>
    </row>
    <row r="299" spans="2:12" s="6" customFormat="1" ht="13.5">
      <c r="B299" s="149" t="s">
        <v>590</v>
      </c>
      <c r="C299" s="150">
        <v>3</v>
      </c>
      <c r="D299" s="175" t="s">
        <v>591</v>
      </c>
      <c r="E299" s="224">
        <v>12620604</v>
      </c>
      <c r="F299" s="225" t="s">
        <v>32</v>
      </c>
      <c r="G299" s="226">
        <f t="shared" si="13"/>
        <v>96.01404081086139</v>
      </c>
      <c r="H299" s="227">
        <v>13144540</v>
      </c>
      <c r="I299" s="224">
        <v>6178376</v>
      </c>
      <c r="J299" s="228">
        <f t="shared" si="12"/>
        <v>85.21217408982096</v>
      </c>
      <c r="K299" s="203">
        <f t="shared" si="14"/>
        <v>0.04019242113355913</v>
      </c>
      <c r="L299" s="227">
        <v>7250579</v>
      </c>
    </row>
    <row r="300" spans="2:12" s="6" customFormat="1" ht="13.5">
      <c r="B300" s="149" t="s">
        <v>592</v>
      </c>
      <c r="C300" s="150">
        <v>3</v>
      </c>
      <c r="D300" s="175" t="s">
        <v>593</v>
      </c>
      <c r="E300" s="224">
        <v>811957</v>
      </c>
      <c r="F300" s="225" t="s">
        <v>12</v>
      </c>
      <c r="G300" s="226">
        <f t="shared" si="13"/>
        <v>106.00791184688096</v>
      </c>
      <c r="H300" s="227">
        <v>765940</v>
      </c>
      <c r="I300" s="224">
        <v>22059322</v>
      </c>
      <c r="J300" s="228">
        <f t="shared" si="12"/>
        <v>107.74136198840208</v>
      </c>
      <c r="K300" s="203">
        <f t="shared" si="14"/>
        <v>0.14350333481561917</v>
      </c>
      <c r="L300" s="227">
        <v>20474330</v>
      </c>
    </row>
    <row r="301" spans="2:12" s="6" customFormat="1" ht="13.5">
      <c r="B301" s="149" t="s">
        <v>594</v>
      </c>
      <c r="C301" s="150">
        <v>4</v>
      </c>
      <c r="D301" s="175" t="s">
        <v>595</v>
      </c>
      <c r="E301" s="224">
        <v>247430</v>
      </c>
      <c r="F301" s="225" t="s">
        <v>12</v>
      </c>
      <c r="G301" s="226">
        <f t="shared" si="13"/>
        <v>110.7232835273217</v>
      </c>
      <c r="H301" s="227">
        <v>223467</v>
      </c>
      <c r="I301" s="224">
        <v>16225589</v>
      </c>
      <c r="J301" s="228">
        <f t="shared" si="12"/>
        <v>105.2077058653647</v>
      </c>
      <c r="K301" s="203">
        <f t="shared" si="14"/>
        <v>0.10555293271695418</v>
      </c>
      <c r="L301" s="227">
        <v>15422434</v>
      </c>
    </row>
    <row r="302" spans="2:12" s="6" customFormat="1" ht="13.5">
      <c r="B302" s="149" t="s">
        <v>596</v>
      </c>
      <c r="C302" s="150">
        <v>4</v>
      </c>
      <c r="D302" s="175" t="s">
        <v>597</v>
      </c>
      <c r="E302" s="224">
        <v>564527</v>
      </c>
      <c r="F302" s="225" t="s">
        <v>12</v>
      </c>
      <c r="G302" s="226">
        <f t="shared" si="13"/>
        <v>104.06545579226984</v>
      </c>
      <c r="H302" s="227">
        <v>542473</v>
      </c>
      <c r="I302" s="224">
        <v>5833733</v>
      </c>
      <c r="J302" s="228">
        <f t="shared" si="12"/>
        <v>115.47611035539924</v>
      </c>
      <c r="K302" s="203">
        <f t="shared" si="14"/>
        <v>0.03795040209866497</v>
      </c>
      <c r="L302" s="227">
        <v>5051896</v>
      </c>
    </row>
    <row r="303" spans="2:12" s="6" customFormat="1" ht="13.5">
      <c r="B303" s="149" t="s">
        <v>598</v>
      </c>
      <c r="C303" s="150">
        <v>3</v>
      </c>
      <c r="D303" s="175" t="s">
        <v>599</v>
      </c>
      <c r="E303" s="224">
        <v>2525152</v>
      </c>
      <c r="F303" s="225" t="s">
        <v>12</v>
      </c>
      <c r="G303" s="226">
        <f t="shared" si="13"/>
        <v>96.9136863823934</v>
      </c>
      <c r="H303" s="227">
        <v>2605568</v>
      </c>
      <c r="I303" s="224">
        <v>7072672</v>
      </c>
      <c r="J303" s="228">
        <f t="shared" si="12"/>
        <v>81.93941623944706</v>
      </c>
      <c r="K303" s="203">
        <f t="shared" si="14"/>
        <v>0.04601011844593659</v>
      </c>
      <c r="L303" s="227">
        <v>8631587</v>
      </c>
    </row>
    <row r="304" spans="2:12" s="6" customFormat="1" ht="13.5">
      <c r="B304" s="149" t="s">
        <v>600</v>
      </c>
      <c r="C304" s="150">
        <v>4</v>
      </c>
      <c r="D304" s="175" t="s">
        <v>601</v>
      </c>
      <c r="E304" s="224">
        <v>37226</v>
      </c>
      <c r="F304" s="225" t="s">
        <v>12</v>
      </c>
      <c r="G304" s="226">
        <f t="shared" si="13"/>
        <v>101.99742444584486</v>
      </c>
      <c r="H304" s="227">
        <v>36497</v>
      </c>
      <c r="I304" s="224">
        <v>685011</v>
      </c>
      <c r="J304" s="228">
        <f t="shared" si="12"/>
        <v>113.12697762599004</v>
      </c>
      <c r="K304" s="203">
        <f t="shared" si="14"/>
        <v>0.0044562277519400685</v>
      </c>
      <c r="L304" s="227">
        <v>605524</v>
      </c>
    </row>
    <row r="305" spans="2:12" s="6" customFormat="1" ht="13.5">
      <c r="B305" s="149" t="s">
        <v>602</v>
      </c>
      <c r="C305" s="150">
        <v>4</v>
      </c>
      <c r="D305" s="175" t="s">
        <v>603</v>
      </c>
      <c r="E305" s="224">
        <v>2460785</v>
      </c>
      <c r="F305" s="225" t="s">
        <v>12</v>
      </c>
      <c r="G305" s="226">
        <f t="shared" si="13"/>
        <v>97.1936582015351</v>
      </c>
      <c r="H305" s="227">
        <v>2531837</v>
      </c>
      <c r="I305" s="224">
        <v>3332441</v>
      </c>
      <c r="J305" s="228">
        <f t="shared" si="12"/>
        <v>79.380291567246</v>
      </c>
      <c r="K305" s="203">
        <f t="shared" si="14"/>
        <v>0.02167865343170097</v>
      </c>
      <c r="L305" s="227">
        <v>4198071</v>
      </c>
    </row>
    <row r="306" spans="2:12" s="6" customFormat="1" ht="13.5">
      <c r="B306" s="149" t="s">
        <v>604</v>
      </c>
      <c r="C306" s="150">
        <v>3</v>
      </c>
      <c r="D306" s="175" t="s">
        <v>605</v>
      </c>
      <c r="E306" s="224">
        <v>1776781</v>
      </c>
      <c r="F306" s="225" t="s">
        <v>32</v>
      </c>
      <c r="G306" s="226">
        <f t="shared" si="13"/>
        <v>93.3715378774144</v>
      </c>
      <c r="H306" s="227">
        <v>1902915</v>
      </c>
      <c r="I306" s="224">
        <v>29823692</v>
      </c>
      <c r="J306" s="228">
        <f t="shared" si="12"/>
        <v>86.5708713005222</v>
      </c>
      <c r="K306" s="203">
        <f t="shared" si="14"/>
        <v>0.19401318220541422</v>
      </c>
      <c r="L306" s="227">
        <v>34450031</v>
      </c>
    </row>
    <row r="307" spans="2:12" s="6" customFormat="1" ht="13.5">
      <c r="B307" s="149" t="s">
        <v>606</v>
      </c>
      <c r="C307" s="150">
        <v>3</v>
      </c>
      <c r="D307" s="175" t="s">
        <v>607</v>
      </c>
      <c r="E307" s="224"/>
      <c r="F307" s="225"/>
      <c r="G307" s="226">
        <f t="shared" si="13"/>
      </c>
      <c r="H307" s="227"/>
      <c r="I307" s="224">
        <v>66894460</v>
      </c>
      <c r="J307" s="228">
        <f t="shared" si="12"/>
        <v>122.07177075132383</v>
      </c>
      <c r="K307" s="203">
        <f t="shared" si="14"/>
        <v>0.4351710397395733</v>
      </c>
      <c r="L307" s="227">
        <v>54799287</v>
      </c>
    </row>
    <row r="308" spans="2:12" s="6" customFormat="1" ht="13.5">
      <c r="B308" s="149" t="s">
        <v>608</v>
      </c>
      <c r="C308" s="150">
        <v>3</v>
      </c>
      <c r="D308" s="175" t="s">
        <v>609</v>
      </c>
      <c r="E308" s="224"/>
      <c r="F308" s="225"/>
      <c r="G308" s="226">
        <f t="shared" si="13"/>
      </c>
      <c r="H308" s="227"/>
      <c r="I308" s="224">
        <v>29340406</v>
      </c>
      <c r="J308" s="228">
        <f t="shared" si="12"/>
        <v>123.09811946519768</v>
      </c>
      <c r="K308" s="203">
        <f t="shared" si="14"/>
        <v>0.19086924366234834</v>
      </c>
      <c r="L308" s="227">
        <v>23834975</v>
      </c>
    </row>
    <row r="309" spans="2:12" s="6" customFormat="1" ht="13.5">
      <c r="B309" s="149" t="s">
        <v>610</v>
      </c>
      <c r="C309" s="150">
        <v>4</v>
      </c>
      <c r="D309" s="175" t="s">
        <v>611</v>
      </c>
      <c r="E309" s="224">
        <v>68</v>
      </c>
      <c r="F309" s="225" t="s">
        <v>15</v>
      </c>
      <c r="G309" s="226">
        <f t="shared" si="13"/>
        <v>121.42857142857142</v>
      </c>
      <c r="H309" s="227">
        <v>56</v>
      </c>
      <c r="I309" s="224">
        <v>224965</v>
      </c>
      <c r="J309" s="228">
        <f t="shared" si="12"/>
        <v>95.56671382024714</v>
      </c>
      <c r="K309" s="203">
        <f t="shared" si="14"/>
        <v>0.0014634732525684953</v>
      </c>
      <c r="L309" s="227">
        <v>235401</v>
      </c>
    </row>
    <row r="310" spans="2:12" s="6" customFormat="1" ht="13.5">
      <c r="B310" s="149" t="s">
        <v>612</v>
      </c>
      <c r="C310" s="150">
        <v>4</v>
      </c>
      <c r="D310" s="175" t="s">
        <v>613</v>
      </c>
      <c r="E310" s="224">
        <v>59131</v>
      </c>
      <c r="F310" s="225" t="s">
        <v>12</v>
      </c>
      <c r="G310" s="226">
        <f t="shared" si="13"/>
        <v>128.84535767982047</v>
      </c>
      <c r="H310" s="227">
        <v>45893</v>
      </c>
      <c r="I310" s="224">
        <v>980894</v>
      </c>
      <c r="J310" s="228">
        <f t="shared" si="12"/>
        <v>112.12549353122591</v>
      </c>
      <c r="K310" s="203">
        <f t="shared" si="14"/>
        <v>0.006381046529926529</v>
      </c>
      <c r="L310" s="227">
        <v>874818</v>
      </c>
    </row>
    <row r="311" spans="2:12" s="6" customFormat="1" ht="13.5">
      <c r="B311" s="149" t="s">
        <v>614</v>
      </c>
      <c r="C311" s="150">
        <v>4</v>
      </c>
      <c r="D311" s="175" t="s">
        <v>615</v>
      </c>
      <c r="E311" s="224">
        <v>53355</v>
      </c>
      <c r="F311" s="225" t="s">
        <v>12</v>
      </c>
      <c r="G311" s="226">
        <f t="shared" si="13"/>
        <v>146.38261680704545</v>
      </c>
      <c r="H311" s="227">
        <v>36449</v>
      </c>
      <c r="I311" s="224">
        <v>250995</v>
      </c>
      <c r="J311" s="228">
        <f t="shared" si="12"/>
        <v>252.59646156633053</v>
      </c>
      <c r="K311" s="203">
        <f t="shared" si="14"/>
        <v>0.0016328071879111393</v>
      </c>
      <c r="L311" s="227">
        <v>99366</v>
      </c>
    </row>
    <row r="312" spans="2:12" s="6" customFormat="1" ht="13.5">
      <c r="B312" s="149" t="s">
        <v>616</v>
      </c>
      <c r="C312" s="150">
        <v>4</v>
      </c>
      <c r="D312" s="181" t="s">
        <v>617</v>
      </c>
      <c r="E312" s="224">
        <v>25</v>
      </c>
      <c r="F312" s="225" t="s">
        <v>12</v>
      </c>
      <c r="G312" s="226">
        <f t="shared" si="13"/>
        <v>156.25</v>
      </c>
      <c r="H312" s="227">
        <v>16</v>
      </c>
      <c r="I312" s="224">
        <v>5205</v>
      </c>
      <c r="J312" s="228">
        <f t="shared" si="12"/>
        <v>156.63557026783027</v>
      </c>
      <c r="K312" s="203">
        <f t="shared" si="14"/>
        <v>3.386028173102046E-05</v>
      </c>
      <c r="L312" s="227">
        <v>3323</v>
      </c>
    </row>
    <row r="313" spans="2:12" s="6" customFormat="1" ht="13.5">
      <c r="B313" s="149" t="s">
        <v>618</v>
      </c>
      <c r="C313" s="150">
        <v>3</v>
      </c>
      <c r="D313" s="175" t="s">
        <v>619</v>
      </c>
      <c r="E313" s="224"/>
      <c r="F313" s="225"/>
      <c r="G313" s="226">
        <f t="shared" si="13"/>
      </c>
      <c r="H313" s="227"/>
      <c r="I313" s="224">
        <v>99371564</v>
      </c>
      <c r="J313" s="228">
        <f t="shared" si="12"/>
        <v>137.11800672605878</v>
      </c>
      <c r="K313" s="203">
        <f t="shared" si="14"/>
        <v>0.6464455625537234</v>
      </c>
      <c r="L313" s="227">
        <v>72471564</v>
      </c>
    </row>
    <row r="314" spans="2:12" s="6" customFormat="1" ht="13.5">
      <c r="B314" s="149" t="s">
        <v>620</v>
      </c>
      <c r="C314" s="150">
        <v>3</v>
      </c>
      <c r="D314" s="175" t="s">
        <v>621</v>
      </c>
      <c r="E314" s="224"/>
      <c r="F314" s="225"/>
      <c r="G314" s="226">
        <f t="shared" si="13"/>
      </c>
      <c r="H314" s="227"/>
      <c r="I314" s="224">
        <v>5167932</v>
      </c>
      <c r="J314" s="228">
        <f t="shared" si="12"/>
        <v>146.53853449896516</v>
      </c>
      <c r="K314" s="203">
        <f t="shared" si="14"/>
        <v>0.03361914188026052</v>
      </c>
      <c r="L314" s="227">
        <v>3526671</v>
      </c>
    </row>
    <row r="315" spans="2:12" s="6" customFormat="1" ht="13.5">
      <c r="B315" s="149" t="s">
        <v>622</v>
      </c>
      <c r="C315" s="150">
        <v>3</v>
      </c>
      <c r="D315" s="175" t="s">
        <v>623</v>
      </c>
      <c r="E315" s="224"/>
      <c r="F315" s="225"/>
      <c r="G315" s="226">
        <f t="shared" si="13"/>
      </c>
      <c r="H315" s="227"/>
      <c r="I315" s="224">
        <v>209943037</v>
      </c>
      <c r="J315" s="228">
        <f t="shared" si="12"/>
        <v>101.11742774162786</v>
      </c>
      <c r="K315" s="203">
        <f t="shared" si="14"/>
        <v>1.3657503132153799</v>
      </c>
      <c r="L315" s="227">
        <v>207623000</v>
      </c>
    </row>
    <row r="316" spans="2:12" s="6" customFormat="1" ht="13.5">
      <c r="B316" s="149" t="s">
        <v>624</v>
      </c>
      <c r="C316" s="150">
        <v>4</v>
      </c>
      <c r="D316" s="175" t="s">
        <v>625</v>
      </c>
      <c r="E316" s="224">
        <v>14250</v>
      </c>
      <c r="F316" s="225" t="s">
        <v>12</v>
      </c>
      <c r="G316" s="226">
        <f t="shared" si="13"/>
        <v>40.56824005010534</v>
      </c>
      <c r="H316" s="227">
        <v>35126</v>
      </c>
      <c r="I316" s="224">
        <v>161779</v>
      </c>
      <c r="J316" s="228">
        <f t="shared" si="12"/>
        <v>93.57770039680244</v>
      </c>
      <c r="K316" s="203">
        <f t="shared" si="14"/>
        <v>0.0010524269967651795</v>
      </c>
      <c r="L316" s="227">
        <v>172882</v>
      </c>
    </row>
    <row r="317" spans="2:12" s="6" customFormat="1" ht="13.5">
      <c r="B317" s="149" t="s">
        <v>626</v>
      </c>
      <c r="C317" s="150">
        <v>4</v>
      </c>
      <c r="D317" s="175" t="s">
        <v>627</v>
      </c>
      <c r="E317" s="224">
        <v>2843773658</v>
      </c>
      <c r="F317" s="225" t="s">
        <v>12</v>
      </c>
      <c r="G317" s="226">
        <f t="shared" si="13"/>
        <v>98.46890964581732</v>
      </c>
      <c r="H317" s="227">
        <v>2887991416</v>
      </c>
      <c r="I317" s="224">
        <v>51437377</v>
      </c>
      <c r="J317" s="228">
        <f t="shared" si="12"/>
        <v>110.12708272890414</v>
      </c>
      <c r="K317" s="203">
        <f t="shared" si="14"/>
        <v>0.33461749792981976</v>
      </c>
      <c r="L317" s="227">
        <v>46707291</v>
      </c>
    </row>
    <row r="318" spans="2:12" s="6" customFormat="1" ht="13.5">
      <c r="B318" s="149" t="s">
        <v>628</v>
      </c>
      <c r="C318" s="150">
        <v>4</v>
      </c>
      <c r="D318" s="175" t="s">
        <v>629</v>
      </c>
      <c r="E318" s="224">
        <v>2001036086</v>
      </c>
      <c r="F318" s="225" t="s">
        <v>12</v>
      </c>
      <c r="G318" s="226">
        <f t="shared" si="13"/>
        <v>120.34698304768239</v>
      </c>
      <c r="H318" s="227">
        <v>1662722268</v>
      </c>
      <c r="I318" s="224">
        <v>88931356</v>
      </c>
      <c r="J318" s="228">
        <f t="shared" si="12"/>
        <v>106.82895194155506</v>
      </c>
      <c r="K318" s="203">
        <f t="shared" si="14"/>
        <v>0.57852848585623</v>
      </c>
      <c r="L318" s="227">
        <v>83246493</v>
      </c>
    </row>
    <row r="319" spans="2:12" s="6" customFormat="1" ht="13.5">
      <c r="B319" s="149" t="s">
        <v>630</v>
      </c>
      <c r="C319" s="150">
        <v>3</v>
      </c>
      <c r="D319" s="175" t="s">
        <v>631</v>
      </c>
      <c r="E319" s="224"/>
      <c r="F319" s="225"/>
      <c r="G319" s="226">
        <f t="shared" si="13"/>
      </c>
      <c r="H319" s="227"/>
      <c r="I319" s="224">
        <v>303579768</v>
      </c>
      <c r="J319" s="228">
        <f t="shared" si="12"/>
        <v>108.67548449916723</v>
      </c>
      <c r="K319" s="203">
        <f t="shared" si="14"/>
        <v>1.9748888515500151</v>
      </c>
      <c r="L319" s="227">
        <v>279345217</v>
      </c>
    </row>
    <row r="320" spans="2:12" s="6" customFormat="1" ht="13.5">
      <c r="B320" s="149" t="s">
        <v>632</v>
      </c>
      <c r="C320" s="150">
        <v>3</v>
      </c>
      <c r="D320" s="175" t="s">
        <v>633</v>
      </c>
      <c r="E320" s="224"/>
      <c r="F320" s="225"/>
      <c r="G320" s="226">
        <f t="shared" si="13"/>
      </c>
      <c r="H320" s="227"/>
      <c r="I320" s="224">
        <v>486448933</v>
      </c>
      <c r="J320" s="228">
        <f t="shared" si="12"/>
        <v>108.10027408307388</v>
      </c>
      <c r="K320" s="203">
        <f t="shared" si="14"/>
        <v>3.164514489747223</v>
      </c>
      <c r="L320" s="227">
        <v>449997872</v>
      </c>
    </row>
    <row r="321" spans="2:12" s="6" customFormat="1" ht="13.5">
      <c r="B321" s="149" t="s">
        <v>634</v>
      </c>
      <c r="C321" s="150">
        <v>4</v>
      </c>
      <c r="D321" s="175" t="s">
        <v>635</v>
      </c>
      <c r="E321" s="224">
        <v>39997899</v>
      </c>
      <c r="F321" s="225" t="s">
        <v>12</v>
      </c>
      <c r="G321" s="226">
        <f t="shared" si="13"/>
        <v>105.6561081789414</v>
      </c>
      <c r="H321" s="227">
        <v>37856684</v>
      </c>
      <c r="I321" s="224">
        <v>163924545</v>
      </c>
      <c r="J321" s="228">
        <f t="shared" si="12"/>
        <v>115.7381346495371</v>
      </c>
      <c r="K321" s="203">
        <f t="shared" si="14"/>
        <v>1.0663844911295564</v>
      </c>
      <c r="L321" s="227">
        <v>141633996</v>
      </c>
    </row>
    <row r="322" spans="2:12" s="6" customFormat="1" ht="13.5">
      <c r="B322" s="149" t="s">
        <v>636</v>
      </c>
      <c r="C322" s="150">
        <v>3</v>
      </c>
      <c r="D322" s="175" t="s">
        <v>637</v>
      </c>
      <c r="E322" s="224">
        <v>4459577</v>
      </c>
      <c r="F322" s="225" t="s">
        <v>638</v>
      </c>
      <c r="G322" s="226">
        <f t="shared" si="13"/>
        <v>110.0565438276361</v>
      </c>
      <c r="H322" s="227">
        <v>4052078</v>
      </c>
      <c r="I322" s="224">
        <v>30664750</v>
      </c>
      <c r="J322" s="228">
        <f t="shared" si="12"/>
        <v>108.47318877481355</v>
      </c>
      <c r="K322" s="203">
        <f t="shared" si="14"/>
        <v>0.19948454835952154</v>
      </c>
      <c r="L322" s="227">
        <v>28269428</v>
      </c>
    </row>
    <row r="323" spans="2:12" s="6" customFormat="1" ht="13.5">
      <c r="B323" s="149" t="s">
        <v>639</v>
      </c>
      <c r="C323" s="150">
        <v>3</v>
      </c>
      <c r="D323" s="175" t="s">
        <v>640</v>
      </c>
      <c r="E323" s="224">
        <v>21669</v>
      </c>
      <c r="F323" s="225" t="s">
        <v>15</v>
      </c>
      <c r="G323" s="226">
        <f t="shared" si="13"/>
        <v>141.4425587467363</v>
      </c>
      <c r="H323" s="227">
        <v>15320</v>
      </c>
      <c r="I323" s="224">
        <v>8812695</v>
      </c>
      <c r="J323" s="228">
        <f t="shared" si="12"/>
        <v>117.59416665777084</v>
      </c>
      <c r="K323" s="203">
        <f t="shared" si="14"/>
        <v>0.057329555333247906</v>
      </c>
      <c r="L323" s="227">
        <v>7494160</v>
      </c>
    </row>
    <row r="324" spans="2:12" s="6" customFormat="1" ht="13.5">
      <c r="B324" s="149" t="s">
        <v>641</v>
      </c>
      <c r="C324" s="150">
        <v>4</v>
      </c>
      <c r="D324" s="175" t="s">
        <v>642</v>
      </c>
      <c r="E324" s="224">
        <v>21319</v>
      </c>
      <c r="F324" s="225" t="s">
        <v>15</v>
      </c>
      <c r="G324" s="226">
        <f t="shared" si="13"/>
        <v>142.95581036679408</v>
      </c>
      <c r="H324" s="227">
        <v>14913</v>
      </c>
      <c r="I324" s="224">
        <v>6600913</v>
      </c>
      <c r="J324" s="228">
        <f t="shared" si="12"/>
        <v>133.93655288504073</v>
      </c>
      <c r="K324" s="203">
        <f t="shared" si="14"/>
        <v>0.042941166928329576</v>
      </c>
      <c r="L324" s="227">
        <v>4928388</v>
      </c>
    </row>
    <row r="325" spans="2:12" s="6" customFormat="1" ht="13.5">
      <c r="B325" s="147" t="s">
        <v>643</v>
      </c>
      <c r="C325" s="148">
        <v>2</v>
      </c>
      <c r="D325" s="174" t="s">
        <v>644</v>
      </c>
      <c r="E325" s="218"/>
      <c r="F325" s="219"/>
      <c r="G325" s="220">
        <f t="shared" si="13"/>
      </c>
      <c r="H325" s="221"/>
      <c r="I325" s="218">
        <v>7922751226</v>
      </c>
      <c r="J325" s="223">
        <f t="shared" si="12"/>
        <v>106.7538452794133</v>
      </c>
      <c r="K325" s="202">
        <f t="shared" si="14"/>
        <v>51.540170719913114</v>
      </c>
      <c r="L325" s="221">
        <v>7421513675</v>
      </c>
    </row>
    <row r="326" spans="2:12" s="6" customFormat="1" ht="13.5">
      <c r="B326" s="149" t="s">
        <v>645</v>
      </c>
      <c r="C326" s="150">
        <v>3</v>
      </c>
      <c r="D326" s="175" t="s">
        <v>646</v>
      </c>
      <c r="E326" s="224"/>
      <c r="F326" s="225"/>
      <c r="G326" s="226">
        <f t="shared" si="13"/>
      </c>
      <c r="H326" s="227"/>
      <c r="I326" s="224">
        <v>1186913</v>
      </c>
      <c r="J326" s="228">
        <f t="shared" si="12"/>
        <v>26.701988465335262</v>
      </c>
      <c r="K326" s="203">
        <f t="shared" si="14"/>
        <v>0.0077212696580616115</v>
      </c>
      <c r="L326" s="227">
        <v>4445036</v>
      </c>
    </row>
    <row r="327" spans="2:12" s="6" customFormat="1" ht="13.5">
      <c r="B327" s="149" t="s">
        <v>647</v>
      </c>
      <c r="C327" s="150">
        <v>4</v>
      </c>
      <c r="D327" s="175" t="s">
        <v>648</v>
      </c>
      <c r="E327" s="224">
        <v>406</v>
      </c>
      <c r="F327" s="225" t="s">
        <v>15</v>
      </c>
      <c r="G327" s="226">
        <f t="shared" si="13"/>
        <v>26.193548387096776</v>
      </c>
      <c r="H327" s="227">
        <v>1550</v>
      </c>
      <c r="I327" s="224">
        <v>834689</v>
      </c>
      <c r="J327" s="228">
        <f t="shared" si="12"/>
        <v>20.719819027483723</v>
      </c>
      <c r="K327" s="203">
        <f t="shared" si="14"/>
        <v>0.005429933659516568</v>
      </c>
      <c r="L327" s="227">
        <v>4028457</v>
      </c>
    </row>
    <row r="328" spans="2:12" s="6" customFormat="1" ht="13.5">
      <c r="B328" s="149" t="s">
        <v>649</v>
      </c>
      <c r="C328" s="150">
        <v>4</v>
      </c>
      <c r="D328" s="175" t="s">
        <v>650</v>
      </c>
      <c r="E328" s="224">
        <v>141</v>
      </c>
      <c r="F328" s="225" t="s">
        <v>12</v>
      </c>
      <c r="G328" s="226">
        <f t="shared" si="13"/>
        <v>77.47252747252747</v>
      </c>
      <c r="H328" s="227">
        <v>182</v>
      </c>
      <c r="I328" s="224">
        <v>25992</v>
      </c>
      <c r="J328" s="228">
        <f aca="true" t="shared" si="15" ref="J328:J391">I328/L328*100</f>
        <v>54.62914310935497</v>
      </c>
      <c r="K328" s="203">
        <f t="shared" si="14"/>
        <v>0.00016908673251732638</v>
      </c>
      <c r="L328" s="227">
        <v>47579</v>
      </c>
    </row>
    <row r="329" spans="2:12" s="6" customFormat="1" ht="13.5">
      <c r="B329" s="149" t="s">
        <v>651</v>
      </c>
      <c r="C329" s="150">
        <v>3</v>
      </c>
      <c r="D329" s="175" t="s">
        <v>652</v>
      </c>
      <c r="E329" s="224">
        <v>2236089</v>
      </c>
      <c r="F329" s="225" t="s">
        <v>12</v>
      </c>
      <c r="G329" s="226">
        <f aca="true" t="shared" si="16" ref="G329:G392">IF(F329="","",E329/H329*100)</f>
        <v>102.44614804528527</v>
      </c>
      <c r="H329" s="227">
        <v>2182697</v>
      </c>
      <c r="I329" s="224">
        <v>5345419115</v>
      </c>
      <c r="J329" s="228">
        <f t="shared" si="15"/>
        <v>104.19111506935181</v>
      </c>
      <c r="K329" s="203">
        <f aca="true" t="shared" si="17" ref="K329:K392">I329/15371992594*100</f>
        <v>34.77375546672086</v>
      </c>
      <c r="L329" s="227">
        <v>5130398222</v>
      </c>
    </row>
    <row r="330" spans="2:12" s="6" customFormat="1" ht="13.5">
      <c r="B330" s="149" t="s">
        <v>653</v>
      </c>
      <c r="C330" s="150">
        <v>4</v>
      </c>
      <c r="D330" s="175" t="s">
        <v>654</v>
      </c>
      <c r="E330" s="224">
        <v>2036149</v>
      </c>
      <c r="F330" s="225" t="s">
        <v>12</v>
      </c>
      <c r="G330" s="226">
        <f t="shared" si="16"/>
        <v>103.01426208027036</v>
      </c>
      <c r="H330" s="227">
        <v>1976570</v>
      </c>
      <c r="I330" s="224">
        <v>4953765494</v>
      </c>
      <c r="J330" s="228">
        <f t="shared" si="15"/>
        <v>104.52519587406034</v>
      </c>
      <c r="K330" s="203">
        <f t="shared" si="17"/>
        <v>32.22591647574404</v>
      </c>
      <c r="L330" s="227">
        <v>4739302761</v>
      </c>
    </row>
    <row r="331" spans="2:12" s="6" customFormat="1" ht="13.5">
      <c r="B331" s="149" t="s">
        <v>655</v>
      </c>
      <c r="C331" s="150">
        <v>5</v>
      </c>
      <c r="D331" s="175" t="s">
        <v>656</v>
      </c>
      <c r="E331" s="224">
        <v>240738</v>
      </c>
      <c r="F331" s="225" t="s">
        <v>12</v>
      </c>
      <c r="G331" s="226">
        <f t="shared" si="16"/>
        <v>107.23487278169767</v>
      </c>
      <c r="H331" s="227">
        <v>224496</v>
      </c>
      <c r="I331" s="224">
        <v>134711891</v>
      </c>
      <c r="J331" s="228">
        <f t="shared" si="15"/>
        <v>104.30370026874454</v>
      </c>
      <c r="K331" s="203">
        <f t="shared" si="17"/>
        <v>0.8763463173445762</v>
      </c>
      <c r="L331" s="227">
        <v>129153511</v>
      </c>
    </row>
    <row r="332" spans="2:12" s="6" customFormat="1" ht="13.5">
      <c r="B332" s="149" t="s">
        <v>657</v>
      </c>
      <c r="C332" s="150">
        <v>4</v>
      </c>
      <c r="D332" s="175" t="s">
        <v>658</v>
      </c>
      <c r="E332" s="224">
        <v>198481</v>
      </c>
      <c r="F332" s="225" t="s">
        <v>12</v>
      </c>
      <c r="G332" s="226">
        <f t="shared" si="16"/>
        <v>97.06479267225149</v>
      </c>
      <c r="H332" s="227">
        <v>204483</v>
      </c>
      <c r="I332" s="224">
        <v>391250540</v>
      </c>
      <c r="J332" s="228">
        <f t="shared" si="15"/>
        <v>100.23066162402827</v>
      </c>
      <c r="K332" s="203">
        <f t="shared" si="17"/>
        <v>2.545216813028605</v>
      </c>
      <c r="L332" s="227">
        <v>390350152</v>
      </c>
    </row>
    <row r="333" spans="2:12" s="6" customFormat="1" ht="13.5">
      <c r="B333" s="149" t="s">
        <v>659</v>
      </c>
      <c r="C333" s="150">
        <v>5</v>
      </c>
      <c r="D333" s="175" t="s">
        <v>660</v>
      </c>
      <c r="E333" s="224">
        <v>103329</v>
      </c>
      <c r="F333" s="225" t="s">
        <v>12</v>
      </c>
      <c r="G333" s="226">
        <f t="shared" si="16"/>
        <v>104.24216133327953</v>
      </c>
      <c r="H333" s="227">
        <v>99124</v>
      </c>
      <c r="I333" s="224">
        <v>181792139</v>
      </c>
      <c r="J333" s="228">
        <f t="shared" si="15"/>
        <v>106.58241160087032</v>
      </c>
      <c r="K333" s="203">
        <f t="shared" si="17"/>
        <v>1.1826192205619275</v>
      </c>
      <c r="L333" s="227">
        <v>170564858</v>
      </c>
    </row>
    <row r="334" spans="2:12" s="6" customFormat="1" ht="13.5">
      <c r="B334" s="149" t="s">
        <v>661</v>
      </c>
      <c r="C334" s="150">
        <v>4</v>
      </c>
      <c r="D334" s="175" t="s">
        <v>662</v>
      </c>
      <c r="E334" s="224">
        <v>1389</v>
      </c>
      <c r="F334" s="225" t="s">
        <v>12</v>
      </c>
      <c r="G334" s="226">
        <f t="shared" si="16"/>
        <v>92.16987392169874</v>
      </c>
      <c r="H334" s="227">
        <v>1507</v>
      </c>
      <c r="I334" s="224">
        <v>259391</v>
      </c>
      <c r="J334" s="228">
        <f t="shared" si="15"/>
        <v>68.29026211312251</v>
      </c>
      <c r="K334" s="203">
        <f t="shared" si="17"/>
        <v>0.0016874260016313406</v>
      </c>
      <c r="L334" s="227">
        <v>379836</v>
      </c>
    </row>
    <row r="335" spans="2:12" s="6" customFormat="1" ht="13.5">
      <c r="B335" s="149" t="s">
        <v>663</v>
      </c>
      <c r="C335" s="150">
        <v>5</v>
      </c>
      <c r="D335" s="175" t="s">
        <v>664</v>
      </c>
      <c r="E335" s="224">
        <v>1138</v>
      </c>
      <c r="F335" s="225" t="s">
        <v>12</v>
      </c>
      <c r="G335" s="226">
        <f t="shared" si="16"/>
        <v>90.60509554140127</v>
      </c>
      <c r="H335" s="227">
        <v>1256</v>
      </c>
      <c r="I335" s="224">
        <v>241575</v>
      </c>
      <c r="J335" s="228">
        <f t="shared" si="15"/>
        <v>72.08697883717878</v>
      </c>
      <c r="K335" s="203">
        <f t="shared" si="17"/>
        <v>0.001571526908582376</v>
      </c>
      <c r="L335" s="227">
        <v>335116</v>
      </c>
    </row>
    <row r="336" spans="2:12" s="6" customFormat="1" ht="13.5">
      <c r="B336" s="149" t="s">
        <v>665</v>
      </c>
      <c r="C336" s="150">
        <v>3</v>
      </c>
      <c r="D336" s="175" t="s">
        <v>666</v>
      </c>
      <c r="E336" s="224">
        <v>1402508920</v>
      </c>
      <c r="F336" s="225" t="s">
        <v>32</v>
      </c>
      <c r="G336" s="226">
        <f t="shared" si="16"/>
        <v>111.97504196698083</v>
      </c>
      <c r="H336" s="227">
        <v>1252519218</v>
      </c>
      <c r="I336" s="224">
        <v>2195197175</v>
      </c>
      <c r="J336" s="228">
        <f t="shared" si="15"/>
        <v>118.81314588960798</v>
      </c>
      <c r="K336" s="203">
        <f t="shared" si="17"/>
        <v>14.28049852077622</v>
      </c>
      <c r="L336" s="227">
        <v>1847604622</v>
      </c>
    </row>
    <row r="337" spans="2:12" s="6" customFormat="1" ht="13.5">
      <c r="B337" s="149" t="s">
        <v>667</v>
      </c>
      <c r="C337" s="150">
        <v>3</v>
      </c>
      <c r="D337" s="175" t="s">
        <v>668</v>
      </c>
      <c r="E337" s="224"/>
      <c r="F337" s="225"/>
      <c r="G337" s="226">
        <f t="shared" si="16"/>
      </c>
      <c r="H337" s="227"/>
      <c r="I337" s="224">
        <v>34909251</v>
      </c>
      <c r="J337" s="228">
        <f t="shared" si="15"/>
        <v>128.15531318144772</v>
      </c>
      <c r="K337" s="203">
        <f t="shared" si="17"/>
        <v>0.2270964599190985</v>
      </c>
      <c r="L337" s="227">
        <v>27239800</v>
      </c>
    </row>
    <row r="338" spans="2:12" s="6" customFormat="1" ht="13.5">
      <c r="B338" s="149" t="s">
        <v>669</v>
      </c>
      <c r="C338" s="150">
        <v>4</v>
      </c>
      <c r="D338" s="175" t="s">
        <v>670</v>
      </c>
      <c r="E338" s="224">
        <v>75372</v>
      </c>
      <c r="F338" s="225" t="s">
        <v>12</v>
      </c>
      <c r="G338" s="226">
        <f t="shared" si="16"/>
        <v>117.84055909069589</v>
      </c>
      <c r="H338" s="227">
        <v>63961</v>
      </c>
      <c r="I338" s="224">
        <v>17094501</v>
      </c>
      <c r="J338" s="228">
        <f t="shared" si="15"/>
        <v>162.5910184363338</v>
      </c>
      <c r="K338" s="203">
        <f t="shared" si="17"/>
        <v>0.11120549854201939</v>
      </c>
      <c r="L338" s="227">
        <v>10513804</v>
      </c>
    </row>
    <row r="339" spans="2:12" s="6" customFormat="1" ht="13.5">
      <c r="B339" s="149" t="s">
        <v>671</v>
      </c>
      <c r="C339" s="150">
        <v>3</v>
      </c>
      <c r="D339" s="175" t="s">
        <v>672</v>
      </c>
      <c r="E339" s="224"/>
      <c r="F339" s="225"/>
      <c r="G339" s="226">
        <f t="shared" si="16"/>
      </c>
      <c r="H339" s="227"/>
      <c r="I339" s="224">
        <v>2102537</v>
      </c>
      <c r="J339" s="228">
        <f t="shared" si="15"/>
        <v>74.26782573065537</v>
      </c>
      <c r="K339" s="203">
        <f t="shared" si="17"/>
        <v>0.0136777128088174</v>
      </c>
      <c r="L339" s="227">
        <v>2831020</v>
      </c>
    </row>
    <row r="340" spans="2:12" s="6" customFormat="1" ht="13.5">
      <c r="B340" s="149" t="s">
        <v>673</v>
      </c>
      <c r="C340" s="150">
        <v>4</v>
      </c>
      <c r="D340" s="175" t="s">
        <v>674</v>
      </c>
      <c r="E340" s="224">
        <v>355209</v>
      </c>
      <c r="F340" s="225" t="s">
        <v>12</v>
      </c>
      <c r="G340" s="226">
        <f t="shared" si="16"/>
        <v>102.82054622031175</v>
      </c>
      <c r="H340" s="227">
        <v>345465</v>
      </c>
      <c r="I340" s="224">
        <v>638733</v>
      </c>
      <c r="J340" s="228">
        <f t="shared" si="15"/>
        <v>102.63376085817765</v>
      </c>
      <c r="K340" s="203">
        <f t="shared" si="17"/>
        <v>0.0041551737427281245</v>
      </c>
      <c r="L340" s="227">
        <v>622342</v>
      </c>
    </row>
    <row r="341" spans="2:12" s="6" customFormat="1" ht="13.5">
      <c r="B341" s="149" t="s">
        <v>675</v>
      </c>
      <c r="C341" s="150">
        <v>3</v>
      </c>
      <c r="D341" s="175" t="s">
        <v>676</v>
      </c>
      <c r="E341" s="224"/>
      <c r="F341" s="225"/>
      <c r="G341" s="226">
        <f t="shared" si="16"/>
      </c>
      <c r="H341" s="227"/>
      <c r="I341" s="224">
        <v>317369677</v>
      </c>
      <c r="J341" s="228">
        <f t="shared" si="15"/>
        <v>89.04080344070152</v>
      </c>
      <c r="K341" s="203">
        <f t="shared" si="17"/>
        <v>2.064596863804604</v>
      </c>
      <c r="L341" s="227">
        <v>356431731</v>
      </c>
    </row>
    <row r="342" spans="2:12" s="6" customFormat="1" ht="13.5">
      <c r="B342" s="149" t="s">
        <v>677</v>
      </c>
      <c r="C342" s="150">
        <v>3</v>
      </c>
      <c r="D342" s="175" t="s">
        <v>678</v>
      </c>
      <c r="E342" s="224">
        <v>239</v>
      </c>
      <c r="F342" s="225" t="s">
        <v>12</v>
      </c>
      <c r="G342" s="226">
        <f t="shared" si="16"/>
        <v>124.47916666666667</v>
      </c>
      <c r="H342" s="227">
        <v>192</v>
      </c>
      <c r="I342" s="224">
        <v>20856033</v>
      </c>
      <c r="J342" s="228">
        <f t="shared" si="15"/>
        <v>43.41971565502491</v>
      </c>
      <c r="K342" s="203">
        <f t="shared" si="17"/>
        <v>0.1356755337505206</v>
      </c>
      <c r="L342" s="227">
        <v>48033555</v>
      </c>
    </row>
    <row r="343" spans="2:12" s="6" customFormat="1" ht="13.5">
      <c r="B343" s="149" t="s">
        <v>679</v>
      </c>
      <c r="C343" s="150">
        <v>4</v>
      </c>
      <c r="D343" s="175" t="s">
        <v>680</v>
      </c>
      <c r="E343" s="224">
        <v>7</v>
      </c>
      <c r="F343" s="225" t="s">
        <v>12</v>
      </c>
      <c r="G343" s="226">
        <f t="shared" si="16"/>
        <v>63.63636363636363</v>
      </c>
      <c r="H343" s="227">
        <v>11</v>
      </c>
      <c r="I343" s="224">
        <v>20585283</v>
      </c>
      <c r="J343" s="228">
        <f t="shared" si="15"/>
        <v>76.13013699390058</v>
      </c>
      <c r="K343" s="203">
        <f t="shared" si="17"/>
        <v>0.1339142136201318</v>
      </c>
      <c r="L343" s="227">
        <v>27039598</v>
      </c>
    </row>
    <row r="344" spans="2:12" s="6" customFormat="1" ht="13.5">
      <c r="B344" s="143" t="s">
        <v>681</v>
      </c>
      <c r="C344" s="23">
        <v>5</v>
      </c>
      <c r="D344" s="178" t="s">
        <v>682</v>
      </c>
      <c r="E344" s="224">
        <v>0</v>
      </c>
      <c r="F344" s="225" t="s">
        <v>12</v>
      </c>
      <c r="G344" s="226" t="s">
        <v>924</v>
      </c>
      <c r="H344" s="227">
        <v>1</v>
      </c>
      <c r="I344" s="224">
        <v>0</v>
      </c>
      <c r="J344" s="228" t="s">
        <v>924</v>
      </c>
      <c r="K344" s="203">
        <f t="shared" si="17"/>
        <v>0</v>
      </c>
      <c r="L344" s="227">
        <v>22440</v>
      </c>
    </row>
    <row r="345" spans="2:12" s="6" customFormat="1" ht="13.5">
      <c r="B345" s="149" t="s">
        <v>683</v>
      </c>
      <c r="C345" s="150">
        <v>5</v>
      </c>
      <c r="D345" s="175" t="s">
        <v>684</v>
      </c>
      <c r="E345" s="224">
        <v>6</v>
      </c>
      <c r="F345" s="225" t="s">
        <v>12</v>
      </c>
      <c r="G345" s="226">
        <f t="shared" si="16"/>
        <v>60</v>
      </c>
      <c r="H345" s="227">
        <v>10</v>
      </c>
      <c r="I345" s="224">
        <v>20505283</v>
      </c>
      <c r="J345" s="228">
        <f t="shared" si="15"/>
        <v>75.89726128854856</v>
      </c>
      <c r="K345" s="203">
        <f t="shared" si="17"/>
        <v>0.13339378661946288</v>
      </c>
      <c r="L345" s="227">
        <v>27017158</v>
      </c>
    </row>
    <row r="346" spans="2:12" s="6" customFormat="1" ht="13.5">
      <c r="B346" s="145" t="s">
        <v>685</v>
      </c>
      <c r="C346" s="146">
        <v>1</v>
      </c>
      <c r="D346" s="173" t="s">
        <v>686</v>
      </c>
      <c r="E346" s="212"/>
      <c r="F346" s="213"/>
      <c r="G346" s="214">
        <f t="shared" si="16"/>
      </c>
      <c r="H346" s="215"/>
      <c r="I346" s="212">
        <v>316835643</v>
      </c>
      <c r="J346" s="217">
        <f t="shared" si="15"/>
        <v>114.79840817593303</v>
      </c>
      <c r="K346" s="201">
        <f t="shared" si="17"/>
        <v>2.0611227923936637</v>
      </c>
      <c r="L346" s="215">
        <v>275993063</v>
      </c>
    </row>
    <row r="347" spans="2:12" s="6" customFormat="1" ht="13.5">
      <c r="B347" s="147" t="s">
        <v>687</v>
      </c>
      <c r="C347" s="148">
        <v>2</v>
      </c>
      <c r="D347" s="174" t="s">
        <v>688</v>
      </c>
      <c r="E347" s="218">
        <v>170</v>
      </c>
      <c r="F347" s="219" t="s">
        <v>15</v>
      </c>
      <c r="G347" s="220">
        <f t="shared" si="16"/>
        <v>111.11111111111111</v>
      </c>
      <c r="H347" s="221">
        <v>153</v>
      </c>
      <c r="I347" s="218">
        <v>801684</v>
      </c>
      <c r="J347" s="223">
        <f t="shared" si="15"/>
        <v>111.22311799985849</v>
      </c>
      <c r="K347" s="202">
        <f t="shared" si="17"/>
        <v>0.005215224995053104</v>
      </c>
      <c r="L347" s="221">
        <v>720789</v>
      </c>
    </row>
    <row r="348" spans="2:12" s="6" customFormat="1" ht="13.5">
      <c r="B348" s="147" t="s">
        <v>689</v>
      </c>
      <c r="C348" s="148">
        <v>2</v>
      </c>
      <c r="D348" s="174" t="s">
        <v>690</v>
      </c>
      <c r="E348" s="218">
        <v>49731</v>
      </c>
      <c r="F348" s="219" t="s">
        <v>15</v>
      </c>
      <c r="G348" s="220">
        <f t="shared" si="16"/>
        <v>100.66800267201069</v>
      </c>
      <c r="H348" s="221">
        <v>49401</v>
      </c>
      <c r="I348" s="218">
        <v>51189740</v>
      </c>
      <c r="J348" s="223">
        <f t="shared" si="15"/>
        <v>105.77105423923405</v>
      </c>
      <c r="K348" s="202">
        <f t="shared" si="17"/>
        <v>0.3330065356652617</v>
      </c>
      <c r="L348" s="221">
        <v>48396738</v>
      </c>
    </row>
    <row r="349" spans="2:12" s="6" customFormat="1" ht="13.5">
      <c r="B349" s="149" t="s">
        <v>691</v>
      </c>
      <c r="C349" s="150">
        <v>3</v>
      </c>
      <c r="D349" s="175" t="s">
        <v>692</v>
      </c>
      <c r="E349" s="224">
        <v>49703</v>
      </c>
      <c r="F349" s="225" t="s">
        <v>15</v>
      </c>
      <c r="G349" s="226">
        <f t="shared" si="16"/>
        <v>100.70509573498126</v>
      </c>
      <c r="H349" s="227">
        <v>49355</v>
      </c>
      <c r="I349" s="224">
        <v>51103993</v>
      </c>
      <c r="J349" s="228">
        <f t="shared" si="15"/>
        <v>105.79268654958341</v>
      </c>
      <c r="K349" s="203">
        <f t="shared" si="17"/>
        <v>0.3324487224899323</v>
      </c>
      <c r="L349" s="227">
        <v>48305790</v>
      </c>
    </row>
    <row r="350" spans="2:12" s="6" customFormat="1" ht="13.5">
      <c r="B350" s="147" t="s">
        <v>693</v>
      </c>
      <c r="C350" s="148">
        <v>2</v>
      </c>
      <c r="D350" s="174" t="s">
        <v>694</v>
      </c>
      <c r="E350" s="218">
        <v>34261</v>
      </c>
      <c r="F350" s="219" t="s">
        <v>32</v>
      </c>
      <c r="G350" s="220">
        <f t="shared" si="16"/>
        <v>122.22975383517661</v>
      </c>
      <c r="H350" s="221">
        <v>28030</v>
      </c>
      <c r="I350" s="218">
        <v>113018</v>
      </c>
      <c r="J350" s="223">
        <f t="shared" si="15"/>
        <v>139.73541048466865</v>
      </c>
      <c r="K350" s="202">
        <f t="shared" si="17"/>
        <v>0.000735220234519975</v>
      </c>
      <c r="L350" s="221">
        <v>80880</v>
      </c>
    </row>
    <row r="351" spans="2:12" s="6" customFormat="1" ht="13.5">
      <c r="B351" s="147" t="s">
        <v>695</v>
      </c>
      <c r="C351" s="148">
        <v>2</v>
      </c>
      <c r="D351" s="174" t="s">
        <v>696</v>
      </c>
      <c r="E351" s="218"/>
      <c r="F351" s="219"/>
      <c r="G351" s="220">
        <f t="shared" si="16"/>
      </c>
      <c r="H351" s="221"/>
      <c r="I351" s="218">
        <v>1608909</v>
      </c>
      <c r="J351" s="223">
        <f t="shared" si="15"/>
        <v>124.66432097493167</v>
      </c>
      <c r="K351" s="202">
        <f t="shared" si="17"/>
        <v>0.010466496065240038</v>
      </c>
      <c r="L351" s="221">
        <v>1290593</v>
      </c>
    </row>
    <row r="352" spans="2:12" s="6" customFormat="1" ht="13.5">
      <c r="B352" s="149" t="s">
        <v>697</v>
      </c>
      <c r="C352" s="150">
        <v>3</v>
      </c>
      <c r="D352" s="175" t="s">
        <v>698</v>
      </c>
      <c r="E352" s="224">
        <v>7821</v>
      </c>
      <c r="F352" s="225" t="s">
        <v>699</v>
      </c>
      <c r="G352" s="226">
        <f t="shared" si="16"/>
        <v>110.00000000000001</v>
      </c>
      <c r="H352" s="227">
        <v>7110</v>
      </c>
      <c r="I352" s="224">
        <v>306467</v>
      </c>
      <c r="J352" s="228">
        <f t="shared" si="15"/>
        <v>109.52095059412133</v>
      </c>
      <c r="K352" s="203">
        <f t="shared" si="17"/>
        <v>0.0019936712701749564</v>
      </c>
      <c r="L352" s="227">
        <v>279825</v>
      </c>
    </row>
    <row r="353" spans="2:12" s="6" customFormat="1" ht="13.5">
      <c r="B353" s="149" t="s">
        <v>700</v>
      </c>
      <c r="C353" s="150">
        <v>4</v>
      </c>
      <c r="D353" s="175" t="s">
        <v>701</v>
      </c>
      <c r="E353" s="224">
        <v>171</v>
      </c>
      <c r="F353" s="225" t="s">
        <v>699</v>
      </c>
      <c r="G353" s="226">
        <f t="shared" si="16"/>
        <v>74.67248908296943</v>
      </c>
      <c r="H353" s="227">
        <v>229</v>
      </c>
      <c r="I353" s="224">
        <v>28811</v>
      </c>
      <c r="J353" s="228">
        <f t="shared" si="15"/>
        <v>114.46563369090185</v>
      </c>
      <c r="K353" s="203">
        <f t="shared" si="17"/>
        <v>0.00018742527895339683</v>
      </c>
      <c r="L353" s="227">
        <v>25170</v>
      </c>
    </row>
    <row r="354" spans="2:12" s="6" customFormat="1" ht="13.5">
      <c r="B354" s="149" t="s">
        <v>702</v>
      </c>
      <c r="C354" s="150">
        <v>4</v>
      </c>
      <c r="D354" s="175" t="s">
        <v>703</v>
      </c>
      <c r="E354" s="224">
        <v>100</v>
      </c>
      <c r="F354" s="225" t="s">
        <v>699</v>
      </c>
      <c r="G354" s="226">
        <f t="shared" si="16"/>
        <v>67.11409395973155</v>
      </c>
      <c r="H354" s="227">
        <v>149</v>
      </c>
      <c r="I354" s="224">
        <v>16628</v>
      </c>
      <c r="J354" s="228">
        <f t="shared" si="15"/>
        <v>94.09767415539585</v>
      </c>
      <c r="K354" s="203">
        <f t="shared" si="17"/>
        <v>0.00010817075208903136</v>
      </c>
      <c r="L354" s="227">
        <v>17671</v>
      </c>
    </row>
    <row r="355" spans="2:12" s="6" customFormat="1" ht="13.5">
      <c r="B355" s="149" t="s">
        <v>704</v>
      </c>
      <c r="C355" s="150">
        <v>4</v>
      </c>
      <c r="D355" s="175" t="s">
        <v>705</v>
      </c>
      <c r="E355" s="224">
        <v>5632</v>
      </c>
      <c r="F355" s="225" t="s">
        <v>699</v>
      </c>
      <c r="G355" s="226">
        <f t="shared" si="16"/>
        <v>107.4194163646767</v>
      </c>
      <c r="H355" s="227">
        <v>5243</v>
      </c>
      <c r="I355" s="224">
        <v>132269</v>
      </c>
      <c r="J355" s="228">
        <f t="shared" si="15"/>
        <v>100.98874585795654</v>
      </c>
      <c r="K355" s="203">
        <f t="shared" si="17"/>
        <v>0.0008604544868934381</v>
      </c>
      <c r="L355" s="227">
        <v>130974</v>
      </c>
    </row>
    <row r="356" spans="2:12" s="6" customFormat="1" ht="13.5">
      <c r="B356" s="149" t="s">
        <v>706</v>
      </c>
      <c r="C356" s="150">
        <v>3</v>
      </c>
      <c r="D356" s="175" t="s">
        <v>707</v>
      </c>
      <c r="E356" s="224">
        <v>464</v>
      </c>
      <c r="F356" s="225" t="s">
        <v>699</v>
      </c>
      <c r="G356" s="226">
        <f t="shared" si="16"/>
        <v>108.15850815850816</v>
      </c>
      <c r="H356" s="227">
        <v>429</v>
      </c>
      <c r="I356" s="224">
        <v>2589</v>
      </c>
      <c r="J356" s="228">
        <f t="shared" si="15"/>
        <v>163.7571157495256</v>
      </c>
      <c r="K356" s="203">
        <f t="shared" si="17"/>
        <v>1.684231880914735E-05</v>
      </c>
      <c r="L356" s="227">
        <v>1581</v>
      </c>
    </row>
    <row r="357" spans="2:12" s="6" customFormat="1" ht="13.5">
      <c r="B357" s="149" t="s">
        <v>708</v>
      </c>
      <c r="C357" s="150">
        <v>3</v>
      </c>
      <c r="D357" s="175" t="s">
        <v>709</v>
      </c>
      <c r="E357" s="224">
        <v>2928</v>
      </c>
      <c r="F357" s="225" t="s">
        <v>699</v>
      </c>
      <c r="G357" s="226">
        <f t="shared" si="16"/>
        <v>89.65094917330067</v>
      </c>
      <c r="H357" s="227">
        <v>3266</v>
      </c>
      <c r="I357" s="224">
        <v>6627</v>
      </c>
      <c r="J357" s="228">
        <f t="shared" si="15"/>
        <v>64.0909090909091</v>
      </c>
      <c r="K357" s="203">
        <f t="shared" si="17"/>
        <v>4.31108716679102E-05</v>
      </c>
      <c r="L357" s="227">
        <v>10340</v>
      </c>
    </row>
    <row r="358" spans="2:12" s="6" customFormat="1" ht="13.5">
      <c r="B358" s="149" t="s">
        <v>710</v>
      </c>
      <c r="C358" s="150">
        <v>3</v>
      </c>
      <c r="D358" s="175" t="s">
        <v>711</v>
      </c>
      <c r="E358" s="224">
        <v>2955</v>
      </c>
      <c r="F358" s="225" t="s">
        <v>699</v>
      </c>
      <c r="G358" s="226">
        <f t="shared" si="16"/>
        <v>108.67966164030894</v>
      </c>
      <c r="H358" s="227">
        <v>2719</v>
      </c>
      <c r="I358" s="224">
        <v>141412</v>
      </c>
      <c r="J358" s="228">
        <f t="shared" si="15"/>
        <v>135.24483550114766</v>
      </c>
      <c r="K358" s="203">
        <f t="shared" si="17"/>
        <v>0.0009199327877323852</v>
      </c>
      <c r="L358" s="227">
        <v>104560</v>
      </c>
    </row>
    <row r="359" spans="2:12" s="6" customFormat="1" ht="13.5">
      <c r="B359" s="149" t="s">
        <v>712</v>
      </c>
      <c r="C359" s="150">
        <v>3</v>
      </c>
      <c r="D359" s="175" t="s">
        <v>713</v>
      </c>
      <c r="E359" s="224"/>
      <c r="F359" s="225"/>
      <c r="G359" s="226">
        <f t="shared" si="16"/>
      </c>
      <c r="H359" s="227"/>
      <c r="I359" s="224">
        <v>369036</v>
      </c>
      <c r="J359" s="228">
        <f t="shared" si="15"/>
        <v>127.89060009149004</v>
      </c>
      <c r="K359" s="203">
        <f t="shared" si="17"/>
        <v>0.002400703732735613</v>
      </c>
      <c r="L359" s="227">
        <v>288556</v>
      </c>
    </row>
    <row r="360" spans="2:12" s="6" customFormat="1" ht="13.5">
      <c r="B360" s="149" t="s">
        <v>714</v>
      </c>
      <c r="C360" s="150">
        <v>4</v>
      </c>
      <c r="D360" s="175" t="s">
        <v>715</v>
      </c>
      <c r="E360" s="224">
        <v>35969</v>
      </c>
      <c r="F360" s="225" t="s">
        <v>699</v>
      </c>
      <c r="G360" s="226">
        <f t="shared" si="16"/>
        <v>188.82356029187883</v>
      </c>
      <c r="H360" s="227">
        <v>19049</v>
      </c>
      <c r="I360" s="224">
        <v>71101</v>
      </c>
      <c r="J360" s="228">
        <f t="shared" si="15"/>
        <v>126.98874799071262</v>
      </c>
      <c r="K360" s="203">
        <f t="shared" si="17"/>
        <v>0.00046253600218199535</v>
      </c>
      <c r="L360" s="227">
        <v>55990</v>
      </c>
    </row>
    <row r="361" spans="2:12" s="6" customFormat="1" ht="13.5">
      <c r="B361" s="149" t="s">
        <v>716</v>
      </c>
      <c r="C361" s="150">
        <v>4</v>
      </c>
      <c r="D361" s="175" t="s">
        <v>717</v>
      </c>
      <c r="E361" s="224">
        <v>4169</v>
      </c>
      <c r="F361" s="225" t="s">
        <v>699</v>
      </c>
      <c r="G361" s="226">
        <f t="shared" si="16"/>
        <v>75.27988443481402</v>
      </c>
      <c r="H361" s="227">
        <v>5538</v>
      </c>
      <c r="I361" s="224">
        <v>41825</v>
      </c>
      <c r="J361" s="228">
        <f t="shared" si="15"/>
        <v>78.77389584706658</v>
      </c>
      <c r="K361" s="203">
        <f t="shared" si="17"/>
        <v>0.0002720857412872105</v>
      </c>
      <c r="L361" s="227">
        <v>53095</v>
      </c>
    </row>
    <row r="362" spans="2:12" s="6" customFormat="1" ht="13.5">
      <c r="B362" s="149" t="s">
        <v>718</v>
      </c>
      <c r="C362" s="150">
        <v>4</v>
      </c>
      <c r="D362" s="175" t="s">
        <v>719</v>
      </c>
      <c r="E362" s="224">
        <v>12368</v>
      </c>
      <c r="F362" s="225" t="s">
        <v>699</v>
      </c>
      <c r="G362" s="226">
        <f t="shared" si="16"/>
        <v>288.5674288380775</v>
      </c>
      <c r="H362" s="227">
        <v>4286</v>
      </c>
      <c r="I362" s="224">
        <v>122055</v>
      </c>
      <c r="J362" s="228">
        <f t="shared" si="15"/>
        <v>128.27370943332772</v>
      </c>
      <c r="K362" s="203">
        <f t="shared" si="17"/>
        <v>0.000794008969583036</v>
      </c>
      <c r="L362" s="227">
        <v>95152</v>
      </c>
    </row>
    <row r="363" spans="2:12" s="6" customFormat="1" ht="13.5">
      <c r="B363" s="149" t="s">
        <v>720</v>
      </c>
      <c r="C363" s="150">
        <v>4</v>
      </c>
      <c r="D363" s="175" t="s">
        <v>721</v>
      </c>
      <c r="E363" s="224">
        <v>737</v>
      </c>
      <c r="F363" s="225" t="s">
        <v>699</v>
      </c>
      <c r="G363" s="226">
        <f t="shared" si="16"/>
        <v>110.82706766917295</v>
      </c>
      <c r="H363" s="227">
        <v>665</v>
      </c>
      <c r="I363" s="224">
        <v>61884</v>
      </c>
      <c r="J363" s="228">
        <f t="shared" si="15"/>
        <v>162.56173163812127</v>
      </c>
      <c r="K363" s="203">
        <f t="shared" si="17"/>
        <v>0.0004025763063674294</v>
      </c>
      <c r="L363" s="227">
        <v>38068</v>
      </c>
    </row>
    <row r="364" spans="2:12" s="6" customFormat="1" ht="13.5">
      <c r="B364" s="149" t="s">
        <v>722</v>
      </c>
      <c r="C364" s="150">
        <v>3</v>
      </c>
      <c r="D364" s="175" t="s">
        <v>723</v>
      </c>
      <c r="E364" s="224">
        <v>2000</v>
      </c>
      <c r="F364" s="225" t="s">
        <v>32</v>
      </c>
      <c r="G364" s="226">
        <f t="shared" si="16"/>
        <v>55.94405594405595</v>
      </c>
      <c r="H364" s="227">
        <v>3575</v>
      </c>
      <c r="I364" s="224">
        <v>13152</v>
      </c>
      <c r="J364" s="228">
        <f t="shared" si="15"/>
        <v>41.889352485906294</v>
      </c>
      <c r="K364" s="203">
        <f t="shared" si="17"/>
        <v>8.555819890996754E-05</v>
      </c>
      <c r="L364" s="227">
        <v>31397</v>
      </c>
    </row>
    <row r="365" spans="2:12" s="6" customFormat="1" ht="13.5">
      <c r="B365" s="147" t="s">
        <v>724</v>
      </c>
      <c r="C365" s="148">
        <v>2</v>
      </c>
      <c r="D365" s="174" t="s">
        <v>725</v>
      </c>
      <c r="E365" s="218"/>
      <c r="F365" s="219"/>
      <c r="G365" s="220">
        <f t="shared" si="16"/>
      </c>
      <c r="H365" s="221"/>
      <c r="I365" s="218">
        <v>172253</v>
      </c>
      <c r="J365" s="223">
        <f t="shared" si="15"/>
        <v>91.05869416970191</v>
      </c>
      <c r="K365" s="202">
        <f t="shared" si="17"/>
        <v>0.0011205639018277555</v>
      </c>
      <c r="L365" s="221">
        <v>189167</v>
      </c>
    </row>
    <row r="366" spans="2:12" s="6" customFormat="1" ht="13.5">
      <c r="B366" s="147" t="s">
        <v>726</v>
      </c>
      <c r="C366" s="148">
        <v>2</v>
      </c>
      <c r="D366" s="174" t="s">
        <v>727</v>
      </c>
      <c r="E366" s="218"/>
      <c r="F366" s="219"/>
      <c r="G366" s="220">
        <f t="shared" si="16"/>
      </c>
      <c r="H366" s="221"/>
      <c r="I366" s="218">
        <v>129547334</v>
      </c>
      <c r="J366" s="223">
        <f t="shared" si="15"/>
        <v>119.39128783429258</v>
      </c>
      <c r="K366" s="202">
        <f t="shared" si="17"/>
        <v>0.8427491309784065</v>
      </c>
      <c r="L366" s="221">
        <v>108506522</v>
      </c>
    </row>
    <row r="367" spans="2:12" s="6" customFormat="1" ht="13.5">
      <c r="B367" s="149" t="s">
        <v>728</v>
      </c>
      <c r="C367" s="150">
        <v>3</v>
      </c>
      <c r="D367" s="175" t="s">
        <v>729</v>
      </c>
      <c r="E367" s="224"/>
      <c r="F367" s="225"/>
      <c r="G367" s="226">
        <f t="shared" si="16"/>
      </c>
      <c r="H367" s="227"/>
      <c r="I367" s="224">
        <v>123204640</v>
      </c>
      <c r="J367" s="228">
        <f t="shared" si="15"/>
        <v>124.9570045428883</v>
      </c>
      <c r="K367" s="203">
        <f t="shared" si="17"/>
        <v>0.8014877657961484</v>
      </c>
      <c r="L367" s="227">
        <v>98597626</v>
      </c>
    </row>
    <row r="368" spans="2:12" s="6" customFormat="1" ht="13.5">
      <c r="B368" s="149" t="s">
        <v>730</v>
      </c>
      <c r="C368" s="150">
        <v>4</v>
      </c>
      <c r="D368" s="175" t="s">
        <v>731</v>
      </c>
      <c r="E368" s="224">
        <v>26957</v>
      </c>
      <c r="F368" s="225" t="s">
        <v>32</v>
      </c>
      <c r="G368" s="226">
        <f t="shared" si="16"/>
        <v>154.39289805269186</v>
      </c>
      <c r="H368" s="227">
        <v>17460</v>
      </c>
      <c r="I368" s="224">
        <v>1730946</v>
      </c>
      <c r="J368" s="228">
        <f t="shared" si="15"/>
        <v>131.5438455166544</v>
      </c>
      <c r="K368" s="203">
        <f t="shared" si="17"/>
        <v>0.011260387938747923</v>
      </c>
      <c r="L368" s="227">
        <v>1315870</v>
      </c>
    </row>
    <row r="369" spans="2:12" s="6" customFormat="1" ht="13.5">
      <c r="B369" s="149" t="s">
        <v>732</v>
      </c>
      <c r="C369" s="150">
        <v>4</v>
      </c>
      <c r="D369" s="175" t="s">
        <v>733</v>
      </c>
      <c r="E369" s="224"/>
      <c r="F369" s="225"/>
      <c r="G369" s="226">
        <f t="shared" si="16"/>
      </c>
      <c r="H369" s="227"/>
      <c r="I369" s="224">
        <v>1957619</v>
      </c>
      <c r="J369" s="228">
        <f t="shared" si="15"/>
        <v>105.808892919802</v>
      </c>
      <c r="K369" s="203">
        <f t="shared" si="17"/>
        <v>0.0127349723077807</v>
      </c>
      <c r="L369" s="227">
        <v>1850146</v>
      </c>
    </row>
    <row r="370" spans="2:12" s="6" customFormat="1" ht="13.5">
      <c r="B370" s="149" t="s">
        <v>734</v>
      </c>
      <c r="C370" s="150">
        <v>4</v>
      </c>
      <c r="D370" s="175" t="s">
        <v>735</v>
      </c>
      <c r="E370" s="224">
        <v>150</v>
      </c>
      <c r="F370" s="225" t="s">
        <v>699</v>
      </c>
      <c r="G370" s="226">
        <f t="shared" si="16"/>
        <v>105.63380281690141</v>
      </c>
      <c r="H370" s="227">
        <v>142</v>
      </c>
      <c r="I370" s="224">
        <v>27590</v>
      </c>
      <c r="J370" s="228">
        <f t="shared" si="15"/>
        <v>128.39724497393894</v>
      </c>
      <c r="K370" s="203">
        <f t="shared" si="17"/>
        <v>0.0001794822618556877</v>
      </c>
      <c r="L370" s="227">
        <v>21488</v>
      </c>
    </row>
    <row r="371" spans="2:12" s="6" customFormat="1" ht="13.5">
      <c r="B371" s="149" t="s">
        <v>736</v>
      </c>
      <c r="C371" s="150">
        <v>4</v>
      </c>
      <c r="D371" s="175" t="s">
        <v>737</v>
      </c>
      <c r="E371" s="224">
        <v>43</v>
      </c>
      <c r="F371" s="225" t="s">
        <v>12</v>
      </c>
      <c r="G371" s="226">
        <f t="shared" si="16"/>
        <v>26.21951219512195</v>
      </c>
      <c r="H371" s="227">
        <v>164</v>
      </c>
      <c r="I371" s="224">
        <v>57993</v>
      </c>
      <c r="J371" s="228">
        <f t="shared" si="15"/>
        <v>97.87352539111944</v>
      </c>
      <c r="K371" s="203">
        <f t="shared" si="17"/>
        <v>0.0003772640381223957</v>
      </c>
      <c r="L371" s="227">
        <v>59253</v>
      </c>
    </row>
    <row r="372" spans="2:12" s="6" customFormat="1" ht="13.5">
      <c r="B372" s="149" t="s">
        <v>738</v>
      </c>
      <c r="C372" s="150">
        <v>4</v>
      </c>
      <c r="D372" s="175" t="s">
        <v>739</v>
      </c>
      <c r="E372" s="224">
        <v>21198</v>
      </c>
      <c r="F372" s="225" t="s">
        <v>32</v>
      </c>
      <c r="G372" s="226">
        <f t="shared" si="16"/>
        <v>127.38417162430142</v>
      </c>
      <c r="H372" s="227">
        <v>16641</v>
      </c>
      <c r="I372" s="224">
        <v>358167</v>
      </c>
      <c r="J372" s="228">
        <f t="shared" si="15"/>
        <v>89.16991146917354</v>
      </c>
      <c r="K372" s="203">
        <f t="shared" si="17"/>
        <v>0.0023299972193572345</v>
      </c>
      <c r="L372" s="227">
        <v>401668</v>
      </c>
    </row>
    <row r="373" spans="2:12" s="6" customFormat="1" ht="13.5">
      <c r="B373" s="149" t="s">
        <v>740</v>
      </c>
      <c r="C373" s="150">
        <v>5</v>
      </c>
      <c r="D373" s="175" t="s">
        <v>741</v>
      </c>
      <c r="E373" s="224">
        <v>8317</v>
      </c>
      <c r="F373" s="225" t="s">
        <v>32</v>
      </c>
      <c r="G373" s="226">
        <f t="shared" si="16"/>
        <v>179.5165119792791</v>
      </c>
      <c r="H373" s="227">
        <v>4633</v>
      </c>
      <c r="I373" s="224">
        <v>124553</v>
      </c>
      <c r="J373" s="228">
        <f t="shared" si="15"/>
        <v>99.6240691712725</v>
      </c>
      <c r="K373" s="203">
        <f t="shared" si="17"/>
        <v>0.0008102593026789224</v>
      </c>
      <c r="L373" s="227">
        <v>125023</v>
      </c>
    </row>
    <row r="374" spans="2:12" s="6" customFormat="1" ht="13.5">
      <c r="B374" s="149" t="s">
        <v>742</v>
      </c>
      <c r="C374" s="150">
        <v>4</v>
      </c>
      <c r="D374" s="175" t="s">
        <v>743</v>
      </c>
      <c r="E374" s="224"/>
      <c r="F374" s="225"/>
      <c r="G374" s="226">
        <f t="shared" si="16"/>
      </c>
      <c r="H374" s="227"/>
      <c r="I374" s="224">
        <v>89722</v>
      </c>
      <c r="J374" s="228">
        <f t="shared" si="15"/>
        <v>145.16948466952513</v>
      </c>
      <c r="K374" s="203">
        <f t="shared" si="17"/>
        <v>0.0005836718919251907</v>
      </c>
      <c r="L374" s="227">
        <v>61805</v>
      </c>
    </row>
    <row r="375" spans="2:12" s="6" customFormat="1" ht="13.5">
      <c r="B375" s="149" t="s">
        <v>744</v>
      </c>
      <c r="C375" s="150">
        <v>5</v>
      </c>
      <c r="D375" s="175" t="s">
        <v>745</v>
      </c>
      <c r="E375" s="224">
        <v>725</v>
      </c>
      <c r="F375" s="225" t="s">
        <v>12</v>
      </c>
      <c r="G375" s="226">
        <f t="shared" si="16"/>
        <v>238.48684210526315</v>
      </c>
      <c r="H375" s="227">
        <v>304</v>
      </c>
      <c r="I375" s="224">
        <v>23225</v>
      </c>
      <c r="J375" s="228">
        <f t="shared" si="15"/>
        <v>106.67860915897293</v>
      </c>
      <c r="K375" s="203">
        <f t="shared" si="17"/>
        <v>0.0001510864636316907</v>
      </c>
      <c r="L375" s="227">
        <v>21771</v>
      </c>
    </row>
    <row r="376" spans="2:12" s="6" customFormat="1" ht="13.5">
      <c r="B376" s="149" t="s">
        <v>746</v>
      </c>
      <c r="C376" s="150">
        <v>4</v>
      </c>
      <c r="D376" s="175" t="s">
        <v>747</v>
      </c>
      <c r="E376" s="224"/>
      <c r="F376" s="225"/>
      <c r="G376" s="226">
        <f t="shared" si="16"/>
      </c>
      <c r="H376" s="227"/>
      <c r="I376" s="224">
        <v>61760350</v>
      </c>
      <c r="J376" s="228">
        <f t="shared" si="15"/>
        <v>125.37082993374811</v>
      </c>
      <c r="K376" s="203">
        <f t="shared" si="17"/>
        <v>0.40177192138452056</v>
      </c>
      <c r="L376" s="227">
        <v>49262137</v>
      </c>
    </row>
    <row r="377" spans="2:12" s="6" customFormat="1" ht="13.5">
      <c r="B377" s="149" t="s">
        <v>748</v>
      </c>
      <c r="C377" s="150">
        <v>5</v>
      </c>
      <c r="D377" s="175" t="s">
        <v>749</v>
      </c>
      <c r="E377" s="224">
        <v>8545</v>
      </c>
      <c r="F377" s="225" t="s">
        <v>32</v>
      </c>
      <c r="G377" s="226">
        <f t="shared" si="16"/>
        <v>37.922158611813785</v>
      </c>
      <c r="H377" s="227">
        <v>22533</v>
      </c>
      <c r="I377" s="224">
        <v>98433</v>
      </c>
      <c r="J377" s="228">
        <f t="shared" si="15"/>
        <v>134.1798552324868</v>
      </c>
      <c r="K377" s="203">
        <f t="shared" si="17"/>
        <v>0.0006403398869605258</v>
      </c>
      <c r="L377" s="227">
        <v>73359</v>
      </c>
    </row>
    <row r="378" spans="2:12" s="6" customFormat="1" ht="13.5">
      <c r="B378" s="149" t="s">
        <v>750</v>
      </c>
      <c r="C378" s="150">
        <v>3</v>
      </c>
      <c r="D378" s="175" t="s">
        <v>751</v>
      </c>
      <c r="E378" s="224"/>
      <c r="F378" s="225"/>
      <c r="G378" s="226">
        <f t="shared" si="16"/>
      </c>
      <c r="H378" s="227"/>
      <c r="I378" s="224">
        <v>6342694</v>
      </c>
      <c r="J378" s="228">
        <f t="shared" si="15"/>
        <v>64.01009759311229</v>
      </c>
      <c r="K378" s="203">
        <f t="shared" si="17"/>
        <v>0.041261365182258036</v>
      </c>
      <c r="L378" s="227">
        <v>9908896</v>
      </c>
    </row>
    <row r="379" spans="2:12" s="6" customFormat="1" ht="13.5">
      <c r="B379" s="149" t="s">
        <v>752</v>
      </c>
      <c r="C379" s="150">
        <v>4</v>
      </c>
      <c r="D379" s="175" t="s">
        <v>753</v>
      </c>
      <c r="E379" s="224">
        <v>19900</v>
      </c>
      <c r="F379" s="225" t="s">
        <v>12</v>
      </c>
      <c r="G379" s="226">
        <f t="shared" si="16"/>
        <v>55.58193447476468</v>
      </c>
      <c r="H379" s="227">
        <v>35803</v>
      </c>
      <c r="I379" s="224">
        <v>81495</v>
      </c>
      <c r="J379" s="228">
        <f t="shared" si="15"/>
        <v>83.18787322002757</v>
      </c>
      <c r="K379" s="203">
        <f t="shared" si="17"/>
        <v>0.0005301524802439025</v>
      </c>
      <c r="L379" s="227">
        <v>97965</v>
      </c>
    </row>
    <row r="380" spans="2:12" s="6" customFormat="1" ht="13.5">
      <c r="B380" s="149" t="s">
        <v>754</v>
      </c>
      <c r="C380" s="150">
        <v>4</v>
      </c>
      <c r="D380" s="175" t="s">
        <v>755</v>
      </c>
      <c r="E380" s="224"/>
      <c r="F380" s="225"/>
      <c r="G380" s="226">
        <f t="shared" si="16"/>
      </c>
      <c r="H380" s="227"/>
      <c r="I380" s="224">
        <v>4501345</v>
      </c>
      <c r="J380" s="228">
        <f t="shared" si="15"/>
        <v>53.58369599648215</v>
      </c>
      <c r="K380" s="203">
        <f t="shared" si="17"/>
        <v>0.029282768466574505</v>
      </c>
      <c r="L380" s="227">
        <v>8400587</v>
      </c>
    </row>
    <row r="381" spans="2:12" s="6" customFormat="1" ht="13.5">
      <c r="B381" s="147" t="s">
        <v>756</v>
      </c>
      <c r="C381" s="148">
        <v>2</v>
      </c>
      <c r="D381" s="174" t="s">
        <v>757</v>
      </c>
      <c r="E381" s="218"/>
      <c r="F381" s="219"/>
      <c r="G381" s="220">
        <f t="shared" si="16"/>
      </c>
      <c r="H381" s="221"/>
      <c r="I381" s="218">
        <v>133402705</v>
      </c>
      <c r="J381" s="223">
        <f t="shared" si="15"/>
        <v>114.20645663640518</v>
      </c>
      <c r="K381" s="202">
        <f t="shared" si="17"/>
        <v>0.8678296205533547</v>
      </c>
      <c r="L381" s="221">
        <v>116808374</v>
      </c>
    </row>
    <row r="382" spans="2:12" s="6" customFormat="1" ht="13.5">
      <c r="B382" s="149" t="s">
        <v>758</v>
      </c>
      <c r="C382" s="150">
        <v>3</v>
      </c>
      <c r="D382" s="175" t="s">
        <v>759</v>
      </c>
      <c r="E382" s="224"/>
      <c r="F382" s="225"/>
      <c r="G382" s="226">
        <f t="shared" si="16"/>
      </c>
      <c r="H382" s="227"/>
      <c r="I382" s="224">
        <v>34981882</v>
      </c>
      <c r="J382" s="228">
        <f t="shared" si="15"/>
        <v>97.28947688471604</v>
      </c>
      <c r="K382" s="203">
        <f t="shared" si="17"/>
        <v>0.2275689490876683</v>
      </c>
      <c r="L382" s="227">
        <v>35956491</v>
      </c>
    </row>
    <row r="383" spans="2:12" s="6" customFormat="1" ht="13.5">
      <c r="B383" s="149" t="s">
        <v>760</v>
      </c>
      <c r="C383" s="150">
        <v>4</v>
      </c>
      <c r="D383" s="175" t="s">
        <v>761</v>
      </c>
      <c r="E383" s="224">
        <v>5916846</v>
      </c>
      <c r="F383" s="225" t="s">
        <v>242</v>
      </c>
      <c r="G383" s="226">
        <f t="shared" si="16"/>
        <v>127.08979771210932</v>
      </c>
      <c r="H383" s="227">
        <v>4655642</v>
      </c>
      <c r="I383" s="224">
        <v>655293</v>
      </c>
      <c r="J383" s="228">
        <f t="shared" si="15"/>
        <v>127.9556748840615</v>
      </c>
      <c r="K383" s="203">
        <f t="shared" si="17"/>
        <v>0.004262902131866588</v>
      </c>
      <c r="L383" s="227">
        <v>512125</v>
      </c>
    </row>
    <row r="384" spans="2:12" s="6" customFormat="1" ht="13.5">
      <c r="B384" s="149" t="s">
        <v>762</v>
      </c>
      <c r="C384" s="150">
        <v>3</v>
      </c>
      <c r="D384" s="175" t="s">
        <v>763</v>
      </c>
      <c r="E384" s="224">
        <v>7740693</v>
      </c>
      <c r="F384" s="225" t="s">
        <v>12</v>
      </c>
      <c r="G384" s="226">
        <f t="shared" si="16"/>
        <v>34.33492745799105</v>
      </c>
      <c r="H384" s="227">
        <v>22544661</v>
      </c>
      <c r="I384" s="224">
        <v>4461981</v>
      </c>
      <c r="J384" s="228">
        <f t="shared" si="15"/>
        <v>97.92712715876245</v>
      </c>
      <c r="K384" s="203">
        <f t="shared" si="17"/>
        <v>0.029026692360895372</v>
      </c>
      <c r="L384" s="227">
        <v>4556430</v>
      </c>
    </row>
    <row r="385" spans="2:12" s="6" customFormat="1" ht="13.5">
      <c r="B385" s="149" t="s">
        <v>764</v>
      </c>
      <c r="C385" s="150">
        <v>3</v>
      </c>
      <c r="D385" s="175" t="s">
        <v>765</v>
      </c>
      <c r="E385" s="224"/>
      <c r="F385" s="225"/>
      <c r="G385" s="226">
        <f t="shared" si="16"/>
      </c>
      <c r="H385" s="227"/>
      <c r="I385" s="224">
        <v>5358175</v>
      </c>
      <c r="J385" s="228">
        <f t="shared" si="15"/>
        <v>112.73469057989143</v>
      </c>
      <c r="K385" s="203">
        <f t="shared" si="17"/>
        <v>0.0348567368038637</v>
      </c>
      <c r="L385" s="227">
        <v>4752907</v>
      </c>
    </row>
    <row r="386" spans="2:12" s="6" customFormat="1" ht="13.5">
      <c r="B386" s="149" t="s">
        <v>766</v>
      </c>
      <c r="C386" s="150">
        <v>3</v>
      </c>
      <c r="D386" s="175" t="s">
        <v>767</v>
      </c>
      <c r="E386" s="224">
        <v>778506</v>
      </c>
      <c r="F386" s="225" t="s">
        <v>32</v>
      </c>
      <c r="G386" s="226">
        <f t="shared" si="16"/>
        <v>51.63777030025292</v>
      </c>
      <c r="H386" s="227">
        <v>1507629</v>
      </c>
      <c r="I386" s="224">
        <v>1283569</v>
      </c>
      <c r="J386" s="228">
        <f t="shared" si="15"/>
        <v>63.05236626469567</v>
      </c>
      <c r="K386" s="203">
        <f t="shared" si="17"/>
        <v>0.00835004956026978</v>
      </c>
      <c r="L386" s="227">
        <v>2035719</v>
      </c>
    </row>
    <row r="387" spans="2:12" s="6" customFormat="1" ht="13.5">
      <c r="B387" s="149" t="s">
        <v>768</v>
      </c>
      <c r="C387" s="150">
        <v>3</v>
      </c>
      <c r="D387" s="175" t="s">
        <v>769</v>
      </c>
      <c r="E387" s="224">
        <v>283</v>
      </c>
      <c r="F387" s="225" t="s">
        <v>32</v>
      </c>
      <c r="G387" s="226">
        <f t="shared" si="16"/>
        <v>29.664570230607968</v>
      </c>
      <c r="H387" s="227">
        <v>954</v>
      </c>
      <c r="I387" s="224">
        <v>1464</v>
      </c>
      <c r="J387" s="228">
        <f t="shared" si="15"/>
        <v>31.4568113450795</v>
      </c>
      <c r="K387" s="203">
        <f t="shared" si="17"/>
        <v>9.523814112240914E-06</v>
      </c>
      <c r="L387" s="227">
        <v>4654</v>
      </c>
    </row>
    <row r="388" spans="2:12" s="6" customFormat="1" ht="13.5">
      <c r="B388" s="149" t="s">
        <v>770</v>
      </c>
      <c r="C388" s="150">
        <v>3</v>
      </c>
      <c r="D388" s="175" t="s">
        <v>771</v>
      </c>
      <c r="E388" s="224">
        <v>21710605</v>
      </c>
      <c r="F388" s="225" t="s">
        <v>32</v>
      </c>
      <c r="G388" s="226">
        <f t="shared" si="16"/>
        <v>124.15829484114072</v>
      </c>
      <c r="H388" s="227">
        <v>17486230</v>
      </c>
      <c r="I388" s="224">
        <v>46789697</v>
      </c>
      <c r="J388" s="228">
        <f t="shared" si="15"/>
        <v>134.31722172658715</v>
      </c>
      <c r="K388" s="203">
        <f t="shared" si="17"/>
        <v>0.3043827708989592</v>
      </c>
      <c r="L388" s="227">
        <v>34835218</v>
      </c>
    </row>
    <row r="389" spans="2:12" s="6" customFormat="1" ht="13.5">
      <c r="B389" s="149" t="s">
        <v>772</v>
      </c>
      <c r="C389" s="150">
        <v>4</v>
      </c>
      <c r="D389" s="175" t="s">
        <v>773</v>
      </c>
      <c r="E389" s="224">
        <v>62605</v>
      </c>
      <c r="F389" s="225" t="s">
        <v>32</v>
      </c>
      <c r="G389" s="226">
        <f t="shared" si="16"/>
        <v>97.73174310780854</v>
      </c>
      <c r="H389" s="227">
        <v>64058</v>
      </c>
      <c r="I389" s="224">
        <v>106417</v>
      </c>
      <c r="J389" s="228">
        <f t="shared" si="15"/>
        <v>101.4326019406371</v>
      </c>
      <c r="K389" s="203">
        <f t="shared" si="17"/>
        <v>0.0006922785016272822</v>
      </c>
      <c r="L389" s="227">
        <v>104914</v>
      </c>
    </row>
    <row r="390" spans="2:12" s="6" customFormat="1" ht="13.5">
      <c r="B390" s="149" t="s">
        <v>774</v>
      </c>
      <c r="C390" s="150">
        <v>4</v>
      </c>
      <c r="D390" s="175" t="s">
        <v>775</v>
      </c>
      <c r="E390" s="224">
        <v>6950447</v>
      </c>
      <c r="F390" s="225" t="s">
        <v>32</v>
      </c>
      <c r="G390" s="226">
        <f t="shared" si="16"/>
        <v>110.2627034295365</v>
      </c>
      <c r="H390" s="227">
        <v>6303534</v>
      </c>
      <c r="I390" s="224">
        <v>6551344</v>
      </c>
      <c r="J390" s="228">
        <f t="shared" si="15"/>
        <v>105.03382357232202</v>
      </c>
      <c r="K390" s="203">
        <f t="shared" si="17"/>
        <v>0.04261870385337762</v>
      </c>
      <c r="L390" s="227">
        <v>6237366</v>
      </c>
    </row>
    <row r="391" spans="2:12" s="6" customFormat="1" ht="13.5">
      <c r="B391" s="149" t="s">
        <v>776</v>
      </c>
      <c r="C391" s="150">
        <v>3</v>
      </c>
      <c r="D391" s="175" t="s">
        <v>777</v>
      </c>
      <c r="E391" s="224">
        <v>191910</v>
      </c>
      <c r="F391" s="225" t="s">
        <v>32</v>
      </c>
      <c r="G391" s="226">
        <f t="shared" si="16"/>
        <v>90.60649839947877</v>
      </c>
      <c r="H391" s="227">
        <v>211806</v>
      </c>
      <c r="I391" s="224">
        <v>640952</v>
      </c>
      <c r="J391" s="228">
        <f t="shared" si="15"/>
        <v>101.63935466069576</v>
      </c>
      <c r="K391" s="203">
        <f t="shared" si="17"/>
        <v>0.004169609086659178</v>
      </c>
      <c r="L391" s="227">
        <v>630614</v>
      </c>
    </row>
    <row r="392" spans="2:12" s="6" customFormat="1" ht="13.5">
      <c r="B392" s="149" t="s">
        <v>778</v>
      </c>
      <c r="C392" s="150">
        <v>3</v>
      </c>
      <c r="D392" s="175" t="s">
        <v>779</v>
      </c>
      <c r="E392" s="224">
        <v>3400443</v>
      </c>
      <c r="F392" s="225" t="s">
        <v>32</v>
      </c>
      <c r="G392" s="226">
        <f t="shared" si="16"/>
        <v>160.016328950712</v>
      </c>
      <c r="H392" s="227">
        <v>2125060</v>
      </c>
      <c r="I392" s="224">
        <v>940568</v>
      </c>
      <c r="J392" s="228">
        <f aca="true" t="shared" si="18" ref="J392:J410">I392/L392*100</f>
        <v>320.2173439372481</v>
      </c>
      <c r="K392" s="203">
        <f t="shared" si="17"/>
        <v>0.006118712289564352</v>
      </c>
      <c r="L392" s="227">
        <v>293728</v>
      </c>
    </row>
    <row r="393" spans="2:12" s="6" customFormat="1" ht="13.5">
      <c r="B393" s="149" t="s">
        <v>780</v>
      </c>
      <c r="C393" s="150">
        <v>3</v>
      </c>
      <c r="D393" s="175" t="s">
        <v>781</v>
      </c>
      <c r="E393" s="224"/>
      <c r="F393" s="225"/>
      <c r="G393" s="226">
        <f aca="true" t="shared" si="19" ref="G393:G411">IF(F393="","",E393/H393*100)</f>
      </c>
      <c r="H393" s="227"/>
      <c r="I393" s="224">
        <v>2942587</v>
      </c>
      <c r="J393" s="228">
        <f t="shared" si="18"/>
        <v>163.93507193152425</v>
      </c>
      <c r="K393" s="203">
        <f aca="true" t="shared" si="20" ref="K393:K410">I393/15371992594*100</f>
        <v>0.01914252158271629</v>
      </c>
      <c r="L393" s="227">
        <v>1794971</v>
      </c>
    </row>
    <row r="394" spans="2:12" s="6" customFormat="1" ht="13.5">
      <c r="B394" s="149" t="s">
        <v>782</v>
      </c>
      <c r="C394" s="150">
        <v>4</v>
      </c>
      <c r="D394" s="175" t="s">
        <v>783</v>
      </c>
      <c r="E394" s="224"/>
      <c r="F394" s="225"/>
      <c r="G394" s="226">
        <f t="shared" si="19"/>
      </c>
      <c r="H394" s="227"/>
      <c r="I394" s="224">
        <v>508765</v>
      </c>
      <c r="J394" s="228">
        <f t="shared" si="18"/>
        <v>105.88373632136924</v>
      </c>
      <c r="K394" s="203">
        <f t="shared" si="20"/>
        <v>0.003309688037441426</v>
      </c>
      <c r="L394" s="227">
        <v>480494</v>
      </c>
    </row>
    <row r="395" spans="2:12" s="6" customFormat="1" ht="13.5">
      <c r="B395" s="149" t="s">
        <v>784</v>
      </c>
      <c r="C395" s="150">
        <v>5</v>
      </c>
      <c r="D395" s="175" t="s">
        <v>785</v>
      </c>
      <c r="E395" s="224">
        <v>788</v>
      </c>
      <c r="F395" s="225" t="s">
        <v>699</v>
      </c>
      <c r="G395" s="226">
        <f t="shared" si="19"/>
        <v>100.38216560509554</v>
      </c>
      <c r="H395" s="227">
        <v>785</v>
      </c>
      <c r="I395" s="224">
        <v>68472</v>
      </c>
      <c r="J395" s="228">
        <f t="shared" si="18"/>
        <v>89.18412003751173</v>
      </c>
      <c r="K395" s="203">
        <f t="shared" si="20"/>
        <v>0.00044543346987251347</v>
      </c>
      <c r="L395" s="227">
        <v>76776</v>
      </c>
    </row>
    <row r="396" spans="2:12" s="6" customFormat="1" ht="13.5">
      <c r="B396" s="149" t="s">
        <v>786</v>
      </c>
      <c r="C396" s="150">
        <v>3</v>
      </c>
      <c r="D396" s="175" t="s">
        <v>787</v>
      </c>
      <c r="E396" s="224"/>
      <c r="F396" s="225"/>
      <c r="G396" s="226">
        <f t="shared" si="19"/>
      </c>
      <c r="H396" s="227"/>
      <c r="I396" s="224">
        <v>14416018</v>
      </c>
      <c r="J396" s="228">
        <f t="shared" si="18"/>
        <v>125.80547562063798</v>
      </c>
      <c r="K396" s="203">
        <f t="shared" si="20"/>
        <v>0.09378106261661134</v>
      </c>
      <c r="L396" s="227">
        <v>11458975</v>
      </c>
    </row>
    <row r="397" spans="2:12" s="6" customFormat="1" ht="13.5">
      <c r="B397" s="149" t="s">
        <v>788</v>
      </c>
      <c r="C397" s="150">
        <v>4</v>
      </c>
      <c r="D397" s="175" t="s">
        <v>789</v>
      </c>
      <c r="E397" s="224"/>
      <c r="F397" s="225"/>
      <c r="G397" s="226">
        <f t="shared" si="19"/>
      </c>
      <c r="H397" s="227"/>
      <c r="I397" s="224">
        <v>11300003</v>
      </c>
      <c r="J397" s="228">
        <f t="shared" si="18"/>
        <v>136.99374460056876</v>
      </c>
      <c r="K397" s="203">
        <f t="shared" si="20"/>
        <v>0.07351033336049498</v>
      </c>
      <c r="L397" s="227">
        <v>8248554</v>
      </c>
    </row>
    <row r="398" spans="2:12" s="6" customFormat="1" ht="13.5">
      <c r="B398" s="149" t="s">
        <v>790</v>
      </c>
      <c r="C398" s="150">
        <v>5</v>
      </c>
      <c r="D398" s="175" t="s">
        <v>791</v>
      </c>
      <c r="E398" s="224">
        <v>1684662</v>
      </c>
      <c r="F398" s="225" t="s">
        <v>699</v>
      </c>
      <c r="G398" s="226">
        <f t="shared" si="19"/>
        <v>96.89115416203681</v>
      </c>
      <c r="H398" s="227">
        <v>1738716</v>
      </c>
      <c r="I398" s="224">
        <v>936534</v>
      </c>
      <c r="J398" s="228">
        <f t="shared" si="18"/>
        <v>106.71183381588347</v>
      </c>
      <c r="K398" s="203">
        <f t="shared" si="20"/>
        <v>0.006092469758055623</v>
      </c>
      <c r="L398" s="227">
        <v>877629</v>
      </c>
    </row>
    <row r="399" spans="2:12" s="6" customFormat="1" ht="13.5">
      <c r="B399" s="149" t="s">
        <v>792</v>
      </c>
      <c r="C399" s="150">
        <v>3</v>
      </c>
      <c r="D399" s="175" t="s">
        <v>793</v>
      </c>
      <c r="E399" s="224">
        <v>12077</v>
      </c>
      <c r="F399" s="225" t="s">
        <v>32</v>
      </c>
      <c r="G399" s="226">
        <f t="shared" si="19"/>
        <v>147.87559691441166</v>
      </c>
      <c r="H399" s="227">
        <v>8167</v>
      </c>
      <c r="I399" s="224">
        <v>2360917</v>
      </c>
      <c r="J399" s="228">
        <f t="shared" si="18"/>
        <v>227.79077632011857</v>
      </c>
      <c r="K399" s="203">
        <f t="shared" si="20"/>
        <v>0.015358561914227787</v>
      </c>
      <c r="L399" s="227">
        <v>1036441</v>
      </c>
    </row>
    <row r="400" spans="2:12" s="6" customFormat="1" ht="13.5">
      <c r="B400" s="149" t="s">
        <v>794</v>
      </c>
      <c r="C400" s="150">
        <v>4</v>
      </c>
      <c r="D400" s="175" t="s">
        <v>795</v>
      </c>
      <c r="E400" s="224">
        <v>7883</v>
      </c>
      <c r="F400" s="225" t="s">
        <v>32</v>
      </c>
      <c r="G400" s="226">
        <f t="shared" si="19"/>
        <v>130.9468438538206</v>
      </c>
      <c r="H400" s="227">
        <v>6020</v>
      </c>
      <c r="I400" s="224">
        <v>31076</v>
      </c>
      <c r="J400" s="228">
        <f t="shared" si="18"/>
        <v>66.05871224199137</v>
      </c>
      <c r="K400" s="203">
        <f t="shared" si="20"/>
        <v>0.00020215986840983513</v>
      </c>
      <c r="L400" s="227">
        <v>47043</v>
      </c>
    </row>
    <row r="401" spans="2:12" s="6" customFormat="1" ht="13.5">
      <c r="B401" s="149" t="s">
        <v>796</v>
      </c>
      <c r="C401" s="150">
        <v>3</v>
      </c>
      <c r="D401" s="175" t="s">
        <v>797</v>
      </c>
      <c r="E401" s="224"/>
      <c r="F401" s="225"/>
      <c r="G401" s="226">
        <f t="shared" si="19"/>
      </c>
      <c r="H401" s="227"/>
      <c r="I401" s="224">
        <v>284615</v>
      </c>
      <c r="J401" s="228">
        <f t="shared" si="18"/>
        <v>76.5359492942445</v>
      </c>
      <c r="K401" s="203">
        <f t="shared" si="20"/>
        <v>0.0018515166349422456</v>
      </c>
      <c r="L401" s="227">
        <v>371871</v>
      </c>
    </row>
    <row r="402" spans="2:12" s="6" customFormat="1" ht="13.5">
      <c r="B402" s="149" t="s">
        <v>798</v>
      </c>
      <c r="C402" s="150">
        <v>4</v>
      </c>
      <c r="D402" s="175" t="s">
        <v>799</v>
      </c>
      <c r="E402" s="224"/>
      <c r="F402" s="225"/>
      <c r="G402" s="226">
        <f t="shared" si="19"/>
      </c>
      <c r="H402" s="227"/>
      <c r="I402" s="224">
        <v>283810</v>
      </c>
      <c r="J402" s="228">
        <f t="shared" si="18"/>
        <v>76.4704138902885</v>
      </c>
      <c r="K402" s="203">
        <f t="shared" si="20"/>
        <v>0.0018462798382480146</v>
      </c>
      <c r="L402" s="227">
        <v>371137</v>
      </c>
    </row>
    <row r="403" spans="2:12" s="6" customFormat="1" ht="13.5">
      <c r="B403" s="149" t="s">
        <v>800</v>
      </c>
      <c r="C403" s="150">
        <v>3</v>
      </c>
      <c r="D403" s="175" t="s">
        <v>801</v>
      </c>
      <c r="E403" s="224"/>
      <c r="F403" s="225"/>
      <c r="G403" s="226">
        <f t="shared" si="19"/>
      </c>
      <c r="H403" s="227"/>
      <c r="I403" s="224">
        <v>7883</v>
      </c>
      <c r="J403" s="228">
        <f t="shared" si="18"/>
        <v>167.2962648556876</v>
      </c>
      <c r="K403" s="203">
        <f t="shared" si="20"/>
        <v>5.1281575578411964E-05</v>
      </c>
      <c r="L403" s="227">
        <v>4712</v>
      </c>
    </row>
    <row r="404" spans="2:12" s="6" customFormat="1" ht="13.5">
      <c r="B404" s="149" t="s">
        <v>802</v>
      </c>
      <c r="C404" s="150">
        <v>3</v>
      </c>
      <c r="D404" s="175" t="s">
        <v>803</v>
      </c>
      <c r="E404" s="224">
        <v>299459</v>
      </c>
      <c r="F404" s="225" t="s">
        <v>32</v>
      </c>
      <c r="G404" s="226">
        <f t="shared" si="19"/>
        <v>94.40045141888015</v>
      </c>
      <c r="H404" s="227">
        <v>317222</v>
      </c>
      <c r="I404" s="224">
        <v>1202793</v>
      </c>
      <c r="J404" s="228">
        <f t="shared" si="18"/>
        <v>105.87519189330028</v>
      </c>
      <c r="K404" s="203">
        <f t="shared" si="20"/>
        <v>0.007824574417694389</v>
      </c>
      <c r="L404" s="227">
        <v>1136048</v>
      </c>
    </row>
    <row r="405" spans="2:12" s="6" customFormat="1" ht="13.5">
      <c r="B405" s="149" t="s">
        <v>804</v>
      </c>
      <c r="C405" s="150">
        <v>4</v>
      </c>
      <c r="D405" s="175" t="s">
        <v>805</v>
      </c>
      <c r="E405" s="224">
        <v>171655</v>
      </c>
      <c r="F405" s="225" t="s">
        <v>32</v>
      </c>
      <c r="G405" s="226">
        <f t="shared" si="19"/>
        <v>81.49482749616632</v>
      </c>
      <c r="H405" s="227">
        <v>210633</v>
      </c>
      <c r="I405" s="224">
        <v>633325</v>
      </c>
      <c r="J405" s="228">
        <f t="shared" si="18"/>
        <v>100.80025847648484</v>
      </c>
      <c r="K405" s="203">
        <f t="shared" si="20"/>
        <v>0.004119992877482908</v>
      </c>
      <c r="L405" s="227">
        <v>628297</v>
      </c>
    </row>
    <row r="406" spans="2:12" s="6" customFormat="1" ht="13.5">
      <c r="B406" s="149" t="s">
        <v>806</v>
      </c>
      <c r="C406" s="150">
        <v>4</v>
      </c>
      <c r="D406" s="175" t="s">
        <v>807</v>
      </c>
      <c r="E406" s="224">
        <v>127804</v>
      </c>
      <c r="F406" s="225" t="s">
        <v>32</v>
      </c>
      <c r="G406" s="226">
        <f t="shared" si="19"/>
        <v>119.90355477582115</v>
      </c>
      <c r="H406" s="227">
        <v>106589</v>
      </c>
      <c r="I406" s="224">
        <v>569468</v>
      </c>
      <c r="J406" s="228">
        <f t="shared" si="18"/>
        <v>112.15497359926421</v>
      </c>
      <c r="K406" s="203">
        <f t="shared" si="20"/>
        <v>0.0037045815402114808</v>
      </c>
      <c r="L406" s="227">
        <v>507751</v>
      </c>
    </row>
    <row r="407" spans="2:12" s="6" customFormat="1" ht="13.5">
      <c r="B407" s="149" t="s">
        <v>808</v>
      </c>
      <c r="C407" s="150">
        <v>3</v>
      </c>
      <c r="D407" s="175" t="s">
        <v>809</v>
      </c>
      <c r="E407" s="224">
        <v>13718</v>
      </c>
      <c r="F407" s="225" t="s">
        <v>32</v>
      </c>
      <c r="G407" s="226">
        <f t="shared" si="19"/>
        <v>132.7462744339075</v>
      </c>
      <c r="H407" s="227">
        <v>10334</v>
      </c>
      <c r="I407" s="224">
        <v>51775</v>
      </c>
      <c r="J407" s="228">
        <f t="shared" si="18"/>
        <v>104.42508218874164</v>
      </c>
      <c r="K407" s="203">
        <f t="shared" si="20"/>
        <v>0.0003368138494954052</v>
      </c>
      <c r="L407" s="227">
        <v>49581</v>
      </c>
    </row>
    <row r="408" spans="2:12" s="6" customFormat="1" ht="13.5">
      <c r="B408" s="145" t="s">
        <v>810</v>
      </c>
      <c r="C408" s="146">
        <v>1</v>
      </c>
      <c r="D408" s="173" t="s">
        <v>811</v>
      </c>
      <c r="E408" s="212"/>
      <c r="F408" s="213"/>
      <c r="G408" s="214">
        <f t="shared" si="19"/>
      </c>
      <c r="H408" s="215"/>
      <c r="I408" s="212">
        <v>272154780</v>
      </c>
      <c r="J408" s="217">
        <f t="shared" si="18"/>
        <v>114.24546446335819</v>
      </c>
      <c r="K408" s="201">
        <f t="shared" si="20"/>
        <v>1.7704586984138122</v>
      </c>
      <c r="L408" s="215">
        <v>238219330</v>
      </c>
    </row>
    <row r="409" spans="2:12" ht="13.5">
      <c r="B409" s="147" t="s">
        <v>812</v>
      </c>
      <c r="C409" s="148">
        <v>2</v>
      </c>
      <c r="D409" s="174" t="s">
        <v>813</v>
      </c>
      <c r="E409" s="218"/>
      <c r="F409" s="219"/>
      <c r="G409" s="220">
        <f t="shared" si="19"/>
      </c>
      <c r="H409" s="221"/>
      <c r="I409" s="235">
        <v>270527315</v>
      </c>
      <c r="J409" s="223">
        <f t="shared" si="18"/>
        <v>114.14002646549244</v>
      </c>
      <c r="K409" s="202">
        <f t="shared" si="20"/>
        <v>1.759871489305767</v>
      </c>
      <c r="L409" s="221">
        <v>237013538</v>
      </c>
    </row>
    <row r="410" spans="2:12" ht="15" customHeight="1" thickBot="1">
      <c r="B410" s="158" t="s">
        <v>814</v>
      </c>
      <c r="C410" s="159">
        <v>2</v>
      </c>
      <c r="D410" s="182" t="s">
        <v>815</v>
      </c>
      <c r="E410" s="183">
        <v>688</v>
      </c>
      <c r="F410" s="24" t="s">
        <v>32</v>
      </c>
      <c r="G410" s="236">
        <f t="shared" si="19"/>
        <v>193.80281690140845</v>
      </c>
      <c r="H410" s="237">
        <v>355</v>
      </c>
      <c r="I410" s="238">
        <v>1626766</v>
      </c>
      <c r="J410" s="239">
        <f t="shared" si="18"/>
        <v>141.13269422634798</v>
      </c>
      <c r="K410" s="240">
        <f t="shared" si="20"/>
        <v>0.010582661877126845</v>
      </c>
      <c r="L410" s="241">
        <v>1152650</v>
      </c>
    </row>
    <row r="411" spans="2:12" ht="15" customHeight="1" thickBot="1">
      <c r="B411" s="360" t="s">
        <v>1293</v>
      </c>
      <c r="C411" s="361"/>
      <c r="D411" s="362"/>
      <c r="E411" s="184"/>
      <c r="F411" s="26"/>
      <c r="G411" s="242">
        <f t="shared" si="19"/>
      </c>
      <c r="H411" s="243"/>
      <c r="I411" s="244">
        <f>I8+I42+I46+I65+I75+I79+I114+I234+I346+I408</f>
        <v>15371992594</v>
      </c>
      <c r="J411" s="245"/>
      <c r="K411" s="246"/>
      <c r="L411" s="247">
        <f>L8+L42+L46+L65+L75+L79+L114+L234+L346+L408</f>
        <v>14112640692</v>
      </c>
    </row>
  </sheetData>
  <sheetProtection/>
  <mergeCells count="6">
    <mergeCell ref="I6:L6"/>
    <mergeCell ref="B411:D411"/>
    <mergeCell ref="B6:B7"/>
    <mergeCell ref="C6:C7"/>
    <mergeCell ref="D6:D7"/>
    <mergeCell ref="E6:H6"/>
  </mergeCells>
  <printOptions horizontalCentered="1"/>
  <pageMargins left="0.5905511811023623" right="0.5905511811023623" top="0.5511811023622047" bottom="0.5511811023622047" header="0.31496062992125984" footer="0.31496062992125984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814"/>
  <sheetViews>
    <sheetView zoomScalePageLayoutView="0" workbookViewId="0" topLeftCell="A1">
      <selection activeCell="L40" sqref="L40"/>
    </sheetView>
  </sheetViews>
  <sheetFormatPr defaultColWidth="9.140625" defaultRowHeight="15"/>
  <cols>
    <col min="1" max="1" width="3.28125" style="28" customWidth="1"/>
    <col min="2" max="2" width="10.57421875" style="136" customWidth="1"/>
    <col min="3" max="3" width="4.57421875" style="139" customWidth="1"/>
    <col min="4" max="4" width="35.421875" style="128" bestFit="1" customWidth="1"/>
    <col min="5" max="5" width="11.421875" style="30" bestFit="1" customWidth="1"/>
    <col min="6" max="6" width="5.28125" style="28" bestFit="1" customWidth="1"/>
    <col min="7" max="7" width="7.8515625" style="36" bestFit="1" customWidth="1"/>
    <col min="8" max="8" width="11.421875" style="33" bestFit="1" customWidth="1"/>
    <col min="9" max="9" width="15.00390625" style="34" bestFit="1" customWidth="1"/>
    <col min="10" max="10" width="7.8515625" style="35" bestFit="1" customWidth="1"/>
    <col min="11" max="11" width="7.140625" style="36" bestFit="1" customWidth="1"/>
    <col min="12" max="12" width="15.7109375" style="33" bestFit="1" customWidth="1"/>
    <col min="13" max="13" width="4.7109375" style="28" customWidth="1"/>
    <col min="14" max="14" width="17.00390625" style="70" customWidth="1"/>
    <col min="15" max="19" width="9.00390625" style="70" customWidth="1"/>
    <col min="20" max="16384" width="9.00390625" style="28" customWidth="1"/>
  </cols>
  <sheetData>
    <row r="1" spans="2:19" ht="18.75">
      <c r="B1" s="130" t="s">
        <v>1294</v>
      </c>
      <c r="C1" s="137"/>
      <c r="D1" s="29"/>
      <c r="F1" s="31"/>
      <c r="G1" s="32"/>
      <c r="N1" s="28"/>
      <c r="O1" s="28"/>
      <c r="P1" s="28"/>
      <c r="Q1" s="28"/>
      <c r="R1" s="28"/>
      <c r="S1" s="28"/>
    </row>
    <row r="2" spans="1:19" ht="14.25">
      <c r="A2" s="37"/>
      <c r="B2" s="131"/>
      <c r="C2" s="38"/>
      <c r="D2" s="39"/>
      <c r="E2" s="40"/>
      <c r="F2" s="37"/>
      <c r="G2" s="41"/>
      <c r="H2" s="42"/>
      <c r="I2" s="43"/>
      <c r="J2" s="44"/>
      <c r="K2" s="41"/>
      <c r="L2" s="42"/>
      <c r="N2" s="28"/>
      <c r="O2" s="28"/>
      <c r="P2" s="28"/>
      <c r="Q2" s="28"/>
      <c r="R2" s="28"/>
      <c r="S2" s="28"/>
    </row>
    <row r="3" spans="1:19" ht="16.5" customHeight="1">
      <c r="A3" s="45"/>
      <c r="B3" s="132" t="s">
        <v>816</v>
      </c>
      <c r="C3" s="138"/>
      <c r="D3" s="46" t="s">
        <v>1295</v>
      </c>
      <c r="E3" s="47"/>
      <c r="F3" s="45"/>
      <c r="G3" s="48"/>
      <c r="H3" s="49"/>
      <c r="I3" s="47"/>
      <c r="J3" s="50"/>
      <c r="K3" s="48"/>
      <c r="L3" s="49"/>
      <c r="N3" s="28"/>
      <c r="O3" s="28"/>
      <c r="P3" s="28"/>
      <c r="Q3" s="28"/>
      <c r="R3" s="28"/>
      <c r="S3" s="28"/>
    </row>
    <row r="4" spans="1:19" ht="16.5" customHeight="1">
      <c r="A4" s="45"/>
      <c r="B4" s="132"/>
      <c r="C4" s="138"/>
      <c r="D4" s="46"/>
      <c r="E4" s="47"/>
      <c r="F4" s="45"/>
      <c r="G4" s="48"/>
      <c r="H4" s="49"/>
      <c r="I4" s="47"/>
      <c r="J4" s="50"/>
      <c r="K4" s="48"/>
      <c r="L4" s="49"/>
      <c r="N4" s="28"/>
      <c r="O4" s="28"/>
      <c r="P4" s="28"/>
      <c r="Q4" s="28"/>
      <c r="R4" s="28"/>
      <c r="S4" s="28"/>
    </row>
    <row r="5" spans="2:19" ht="15" thickBot="1">
      <c r="B5" s="131" t="s">
        <v>817</v>
      </c>
      <c r="C5" s="51"/>
      <c r="D5" s="52"/>
      <c r="E5" s="34"/>
      <c r="F5" s="51"/>
      <c r="G5" s="53"/>
      <c r="H5" s="54"/>
      <c r="J5" s="55"/>
      <c r="K5" s="56"/>
      <c r="L5" s="57"/>
      <c r="N5" s="28"/>
      <c r="O5" s="28"/>
      <c r="P5" s="28"/>
      <c r="Q5" s="28"/>
      <c r="R5" s="28"/>
      <c r="S5" s="28"/>
    </row>
    <row r="6" spans="2:19" ht="15" customHeight="1" thickBot="1">
      <c r="B6" s="376" t="s">
        <v>818</v>
      </c>
      <c r="C6" s="378" t="s">
        <v>819</v>
      </c>
      <c r="D6" s="380" t="s">
        <v>820</v>
      </c>
      <c r="E6" s="372" t="s">
        <v>3</v>
      </c>
      <c r="F6" s="358"/>
      <c r="G6" s="358"/>
      <c r="H6" s="359"/>
      <c r="I6" s="372" t="s">
        <v>821</v>
      </c>
      <c r="J6" s="358"/>
      <c r="K6" s="358"/>
      <c r="L6" s="359"/>
      <c r="N6" s="28"/>
      <c r="O6" s="28"/>
      <c r="P6" s="28"/>
      <c r="Q6" s="28"/>
      <c r="R6" s="28"/>
      <c r="S6" s="28"/>
    </row>
    <row r="7" spans="2:19" ht="15" customHeight="1">
      <c r="B7" s="377"/>
      <c r="C7" s="379"/>
      <c r="D7" s="381"/>
      <c r="E7" s="186">
        <v>2017</v>
      </c>
      <c r="F7" s="10" t="s">
        <v>5</v>
      </c>
      <c r="G7" s="197" t="s">
        <v>6</v>
      </c>
      <c r="H7" s="199">
        <v>2016</v>
      </c>
      <c r="I7" s="248">
        <v>2017</v>
      </c>
      <c r="J7" s="58" t="s">
        <v>6</v>
      </c>
      <c r="K7" s="200" t="s">
        <v>7</v>
      </c>
      <c r="L7" s="204">
        <v>2016</v>
      </c>
      <c r="N7" s="28"/>
      <c r="O7" s="28"/>
      <c r="P7" s="28"/>
      <c r="Q7" s="28"/>
      <c r="R7" s="28"/>
      <c r="S7" s="28"/>
    </row>
    <row r="8" spans="2:19" ht="18.75" customHeight="1">
      <c r="B8" s="249" t="s">
        <v>8</v>
      </c>
      <c r="C8" s="59">
        <v>1</v>
      </c>
      <c r="D8" s="250" t="s">
        <v>9</v>
      </c>
      <c r="E8" s="251"/>
      <c r="F8" s="59"/>
      <c r="G8" s="16">
        <f aca="true" t="shared" si="0" ref="G8:G71">IF(F8="","",E8/H8*100)</f>
      </c>
      <c r="H8" s="215"/>
      <c r="I8" s="252">
        <v>302827929</v>
      </c>
      <c r="J8" s="17">
        <f aca="true" t="shared" si="1" ref="J8:J71">I8/L8*100</f>
        <v>106.45050459019663</v>
      </c>
      <c r="K8" s="201">
        <f>I8/6743140308*100</f>
        <v>4.490903572638519</v>
      </c>
      <c r="L8" s="253">
        <v>284477683</v>
      </c>
      <c r="N8" s="28"/>
      <c r="O8" s="28"/>
      <c r="P8" s="28"/>
      <c r="Q8" s="28"/>
      <c r="R8" s="28"/>
      <c r="S8" s="28"/>
    </row>
    <row r="9" spans="2:19" ht="18.75" customHeight="1">
      <c r="B9" s="254" t="s">
        <v>10</v>
      </c>
      <c r="C9" s="60">
        <v>2</v>
      </c>
      <c r="D9" s="255" t="s">
        <v>11</v>
      </c>
      <c r="E9" s="256">
        <v>1286991</v>
      </c>
      <c r="F9" s="60" t="s">
        <v>12</v>
      </c>
      <c r="G9" s="18">
        <f t="shared" si="0"/>
        <v>104.11402952425948</v>
      </c>
      <c r="H9" s="221">
        <v>1236136</v>
      </c>
      <c r="I9" s="257">
        <v>208486</v>
      </c>
      <c r="J9" s="19">
        <f t="shared" si="1"/>
        <v>90.94541599961613</v>
      </c>
      <c r="K9" s="202">
        <f aca="true" t="shared" si="2" ref="K9:K72">I9/6743140308*100</f>
        <v>0.003091823549224597</v>
      </c>
      <c r="L9" s="221">
        <v>229243</v>
      </c>
      <c r="N9" s="28"/>
      <c r="O9" s="28"/>
      <c r="P9" s="28"/>
      <c r="Q9" s="28"/>
      <c r="R9" s="28"/>
      <c r="S9" s="28"/>
    </row>
    <row r="10" spans="2:19" ht="18.75" customHeight="1">
      <c r="B10" s="254" t="s">
        <v>13</v>
      </c>
      <c r="C10" s="60">
        <v>2</v>
      </c>
      <c r="D10" s="255" t="s">
        <v>14</v>
      </c>
      <c r="E10" s="256">
        <v>47632</v>
      </c>
      <c r="F10" s="60" t="s">
        <v>15</v>
      </c>
      <c r="G10" s="18">
        <f t="shared" si="0"/>
        <v>117.96522858982614</v>
      </c>
      <c r="H10" s="221">
        <v>40378</v>
      </c>
      <c r="I10" s="257">
        <v>22023230</v>
      </c>
      <c r="J10" s="19">
        <f t="shared" si="1"/>
        <v>128.05175788347648</v>
      </c>
      <c r="K10" s="202">
        <f t="shared" si="2"/>
        <v>0.3266019835575991</v>
      </c>
      <c r="L10" s="221">
        <v>17198694</v>
      </c>
      <c r="N10" s="28"/>
      <c r="O10" s="28"/>
      <c r="P10" s="28"/>
      <c r="Q10" s="28"/>
      <c r="R10" s="28"/>
      <c r="S10" s="28"/>
    </row>
    <row r="11" spans="2:19" ht="18.75" customHeight="1">
      <c r="B11" s="258" t="s">
        <v>822</v>
      </c>
      <c r="C11" s="61">
        <v>3</v>
      </c>
      <c r="D11" s="259" t="s">
        <v>823</v>
      </c>
      <c r="E11" s="260">
        <v>3977</v>
      </c>
      <c r="F11" s="61" t="s">
        <v>15</v>
      </c>
      <c r="G11" s="198">
        <f t="shared" si="0"/>
        <v>115.10853835021709</v>
      </c>
      <c r="H11" s="227">
        <v>3455</v>
      </c>
      <c r="I11" s="261">
        <v>1882477</v>
      </c>
      <c r="J11" s="22">
        <f t="shared" si="1"/>
        <v>132.4930391916735</v>
      </c>
      <c r="K11" s="203">
        <f t="shared" si="2"/>
        <v>0.027916918735424304</v>
      </c>
      <c r="L11" s="227">
        <v>1420812</v>
      </c>
      <c r="N11" s="28"/>
      <c r="O11" s="28"/>
      <c r="P11" s="28"/>
      <c r="Q11" s="28"/>
      <c r="R11" s="28"/>
      <c r="S11" s="28"/>
    </row>
    <row r="12" spans="2:19" ht="18.75" customHeight="1">
      <c r="B12" s="258" t="s">
        <v>824</v>
      </c>
      <c r="C12" s="61">
        <v>3</v>
      </c>
      <c r="D12" s="259" t="s">
        <v>825</v>
      </c>
      <c r="E12" s="260">
        <v>36</v>
      </c>
      <c r="F12" s="61" t="s">
        <v>15</v>
      </c>
      <c r="G12" s="198">
        <f t="shared" si="0"/>
        <v>97.2972972972973</v>
      </c>
      <c r="H12" s="227">
        <v>37</v>
      </c>
      <c r="I12" s="261">
        <v>20190</v>
      </c>
      <c r="J12" s="22">
        <f t="shared" si="1"/>
        <v>120.3433271741074</v>
      </c>
      <c r="K12" s="203">
        <f t="shared" si="2"/>
        <v>0.0002994153922030477</v>
      </c>
      <c r="L12" s="227">
        <v>16777</v>
      </c>
      <c r="N12" s="28"/>
      <c r="O12" s="28"/>
      <c r="P12" s="28"/>
      <c r="Q12" s="28"/>
      <c r="R12" s="28"/>
      <c r="S12" s="28"/>
    </row>
    <row r="13" spans="2:19" ht="18.75" customHeight="1">
      <c r="B13" s="258" t="s">
        <v>826</v>
      </c>
      <c r="C13" s="61">
        <v>3</v>
      </c>
      <c r="D13" s="259" t="s">
        <v>827</v>
      </c>
      <c r="E13" s="260">
        <v>2828</v>
      </c>
      <c r="F13" s="61" t="s">
        <v>15</v>
      </c>
      <c r="G13" s="198">
        <f t="shared" si="0"/>
        <v>87.63557483731019</v>
      </c>
      <c r="H13" s="227">
        <v>3227</v>
      </c>
      <c r="I13" s="261">
        <v>1511804</v>
      </c>
      <c r="J13" s="22">
        <f t="shared" si="1"/>
        <v>89.06408143114842</v>
      </c>
      <c r="K13" s="203">
        <f t="shared" si="2"/>
        <v>0.022419880514816064</v>
      </c>
      <c r="L13" s="227">
        <v>1697434</v>
      </c>
      <c r="N13" s="28"/>
      <c r="O13" s="28"/>
      <c r="P13" s="28"/>
      <c r="Q13" s="28"/>
      <c r="R13" s="28"/>
      <c r="S13" s="28"/>
    </row>
    <row r="14" spans="2:19" ht="18.75" customHeight="1">
      <c r="B14" s="258" t="s">
        <v>828</v>
      </c>
      <c r="C14" s="61">
        <v>4</v>
      </c>
      <c r="D14" s="259" t="s">
        <v>829</v>
      </c>
      <c r="E14" s="260">
        <v>2828</v>
      </c>
      <c r="F14" s="61" t="s">
        <v>15</v>
      </c>
      <c r="G14" s="198">
        <f t="shared" si="0"/>
        <v>87.63557483731019</v>
      </c>
      <c r="H14" s="227">
        <v>3227</v>
      </c>
      <c r="I14" s="261">
        <v>1511804</v>
      </c>
      <c r="J14" s="22">
        <f t="shared" si="1"/>
        <v>89.06408143114842</v>
      </c>
      <c r="K14" s="203">
        <f t="shared" si="2"/>
        <v>0.022419880514816064</v>
      </c>
      <c r="L14" s="227">
        <v>1697434</v>
      </c>
      <c r="N14" s="28"/>
      <c r="O14" s="28"/>
      <c r="P14" s="28"/>
      <c r="Q14" s="28"/>
      <c r="R14" s="28"/>
      <c r="S14" s="28"/>
    </row>
    <row r="15" spans="2:19" ht="18.75" customHeight="1">
      <c r="B15" s="258" t="s">
        <v>830</v>
      </c>
      <c r="C15" s="61">
        <v>3</v>
      </c>
      <c r="D15" s="259" t="s">
        <v>831</v>
      </c>
      <c r="E15" s="260">
        <v>7829</v>
      </c>
      <c r="F15" s="61" t="s">
        <v>15</v>
      </c>
      <c r="G15" s="198">
        <f t="shared" si="0"/>
        <v>122.73083555416208</v>
      </c>
      <c r="H15" s="227">
        <v>6379</v>
      </c>
      <c r="I15" s="261">
        <v>2298104</v>
      </c>
      <c r="J15" s="22">
        <f t="shared" si="1"/>
        <v>149.41498035197404</v>
      </c>
      <c r="K15" s="203">
        <f t="shared" si="2"/>
        <v>0.034080619637612324</v>
      </c>
      <c r="L15" s="227">
        <v>1538068</v>
      </c>
      <c r="N15" s="28"/>
      <c r="O15" s="28"/>
      <c r="P15" s="28"/>
      <c r="Q15" s="28"/>
      <c r="R15" s="28"/>
      <c r="S15" s="28"/>
    </row>
    <row r="16" spans="2:19" ht="18.75" customHeight="1">
      <c r="B16" s="254" t="s">
        <v>16</v>
      </c>
      <c r="C16" s="60">
        <v>2</v>
      </c>
      <c r="D16" s="255" t="s">
        <v>17</v>
      </c>
      <c r="E16" s="256">
        <v>20163</v>
      </c>
      <c r="F16" s="60" t="s">
        <v>15</v>
      </c>
      <c r="G16" s="18">
        <f t="shared" si="0"/>
        <v>103.57528124518416</v>
      </c>
      <c r="H16" s="221">
        <v>19467</v>
      </c>
      <c r="I16" s="257">
        <v>7586941</v>
      </c>
      <c r="J16" s="19">
        <f t="shared" si="1"/>
        <v>115.00960543076334</v>
      </c>
      <c r="K16" s="202">
        <f t="shared" si="2"/>
        <v>0.11251346781259947</v>
      </c>
      <c r="L16" s="221">
        <v>6596789</v>
      </c>
      <c r="N16" s="28"/>
      <c r="O16" s="28"/>
      <c r="P16" s="28"/>
      <c r="Q16" s="28"/>
      <c r="R16" s="28"/>
      <c r="S16" s="28"/>
    </row>
    <row r="17" spans="2:19" ht="18.75" customHeight="1">
      <c r="B17" s="258" t="s">
        <v>18</v>
      </c>
      <c r="C17" s="61">
        <v>3</v>
      </c>
      <c r="D17" s="259" t="s">
        <v>19</v>
      </c>
      <c r="E17" s="260">
        <v>4090</v>
      </c>
      <c r="F17" s="61" t="s">
        <v>15</v>
      </c>
      <c r="G17" s="198">
        <f t="shared" si="0"/>
        <v>90.70747394100688</v>
      </c>
      <c r="H17" s="227">
        <v>4509</v>
      </c>
      <c r="I17" s="261">
        <v>786209</v>
      </c>
      <c r="J17" s="22">
        <f t="shared" si="1"/>
        <v>113.4289576687745</v>
      </c>
      <c r="K17" s="203">
        <f t="shared" si="2"/>
        <v>0.011659389603197916</v>
      </c>
      <c r="L17" s="227">
        <v>693129</v>
      </c>
      <c r="N17" s="28"/>
      <c r="O17" s="28"/>
      <c r="P17" s="28"/>
      <c r="Q17" s="28"/>
      <c r="R17" s="28"/>
      <c r="S17" s="28"/>
    </row>
    <row r="18" spans="2:19" ht="18.75" customHeight="1">
      <c r="B18" s="258" t="s">
        <v>832</v>
      </c>
      <c r="C18" s="61">
        <v>4</v>
      </c>
      <c r="D18" s="259" t="s">
        <v>833</v>
      </c>
      <c r="E18" s="260">
        <v>662</v>
      </c>
      <c r="F18" s="61" t="s">
        <v>15</v>
      </c>
      <c r="G18" s="198">
        <f t="shared" si="0"/>
        <v>91.68975069252078</v>
      </c>
      <c r="H18" s="227">
        <v>722</v>
      </c>
      <c r="I18" s="261">
        <v>148733</v>
      </c>
      <c r="J18" s="22">
        <f t="shared" si="1"/>
        <v>112.62191058880542</v>
      </c>
      <c r="K18" s="203">
        <f t="shared" si="2"/>
        <v>0.002205693389229118</v>
      </c>
      <c r="L18" s="227">
        <v>132064</v>
      </c>
      <c r="N18" s="28"/>
      <c r="O18" s="28"/>
      <c r="P18" s="28"/>
      <c r="Q18" s="28"/>
      <c r="R18" s="28"/>
      <c r="S18" s="28"/>
    </row>
    <row r="19" spans="2:19" ht="18.75" customHeight="1">
      <c r="B19" s="258" t="s">
        <v>834</v>
      </c>
      <c r="C19" s="61">
        <v>3</v>
      </c>
      <c r="D19" s="259" t="s">
        <v>835</v>
      </c>
      <c r="E19" s="260">
        <v>170</v>
      </c>
      <c r="F19" s="61" t="s">
        <v>15</v>
      </c>
      <c r="G19" s="198">
        <f t="shared" si="0"/>
        <v>71.42857142857143</v>
      </c>
      <c r="H19" s="227">
        <v>238</v>
      </c>
      <c r="I19" s="261">
        <v>134170</v>
      </c>
      <c r="J19" s="22">
        <f t="shared" si="1"/>
        <v>122.28956842728888</v>
      </c>
      <c r="K19" s="203">
        <f t="shared" si="2"/>
        <v>0.0019897257638376875</v>
      </c>
      <c r="L19" s="227">
        <v>109715</v>
      </c>
      <c r="N19" s="28"/>
      <c r="O19" s="28"/>
      <c r="P19" s="28"/>
      <c r="Q19" s="28"/>
      <c r="R19" s="28"/>
      <c r="S19" s="28"/>
    </row>
    <row r="20" spans="2:19" ht="18.75" customHeight="1">
      <c r="B20" s="262" t="s">
        <v>836</v>
      </c>
      <c r="C20" s="61">
        <v>3</v>
      </c>
      <c r="D20" s="259" t="s">
        <v>837</v>
      </c>
      <c r="E20" s="260">
        <v>12278</v>
      </c>
      <c r="F20" s="61" t="s">
        <v>15</v>
      </c>
      <c r="G20" s="198">
        <f t="shared" si="0"/>
        <v>111.1634223630602</v>
      </c>
      <c r="H20" s="227">
        <v>11045</v>
      </c>
      <c r="I20" s="261">
        <v>5141583</v>
      </c>
      <c r="J20" s="22">
        <f t="shared" si="1"/>
        <v>130.59567328012224</v>
      </c>
      <c r="K20" s="203">
        <f t="shared" si="2"/>
        <v>0.07624908818670247</v>
      </c>
      <c r="L20" s="227">
        <v>3937024</v>
      </c>
      <c r="N20" s="28"/>
      <c r="O20" s="28"/>
      <c r="P20" s="28"/>
      <c r="Q20" s="28"/>
      <c r="R20" s="28"/>
      <c r="S20" s="28"/>
    </row>
    <row r="21" spans="2:19" ht="18.75" customHeight="1">
      <c r="B21" s="254" t="s">
        <v>20</v>
      </c>
      <c r="C21" s="60">
        <v>2</v>
      </c>
      <c r="D21" s="255" t="s">
        <v>21</v>
      </c>
      <c r="E21" s="256">
        <v>54540</v>
      </c>
      <c r="F21" s="60" t="s">
        <v>15</v>
      </c>
      <c r="G21" s="18">
        <f t="shared" si="0"/>
        <v>95.51998318680164</v>
      </c>
      <c r="H21" s="221">
        <v>57098</v>
      </c>
      <c r="I21" s="257">
        <v>33182795</v>
      </c>
      <c r="J21" s="19">
        <f t="shared" si="1"/>
        <v>87.95184302697642</v>
      </c>
      <c r="K21" s="202">
        <f t="shared" si="2"/>
        <v>0.49209705692512784</v>
      </c>
      <c r="L21" s="221">
        <v>37728368</v>
      </c>
      <c r="N21" s="28"/>
      <c r="O21" s="28"/>
      <c r="P21" s="28"/>
      <c r="Q21" s="28"/>
      <c r="R21" s="28"/>
      <c r="S21" s="28"/>
    </row>
    <row r="22" spans="2:19" ht="18.75" customHeight="1">
      <c r="B22" s="258" t="s">
        <v>22</v>
      </c>
      <c r="C22" s="61">
        <v>3</v>
      </c>
      <c r="D22" s="259" t="s">
        <v>838</v>
      </c>
      <c r="E22" s="260">
        <v>42370033</v>
      </c>
      <c r="F22" s="61" t="s">
        <v>32</v>
      </c>
      <c r="G22" s="198">
        <f t="shared" si="0"/>
        <v>93.22741120508557</v>
      </c>
      <c r="H22" s="227">
        <v>45448042</v>
      </c>
      <c r="I22" s="261">
        <v>25983019</v>
      </c>
      <c r="J22" s="22">
        <f t="shared" si="1"/>
        <v>82.58326742748653</v>
      </c>
      <c r="K22" s="203">
        <f t="shared" si="2"/>
        <v>0.3853252018080357</v>
      </c>
      <c r="L22" s="227">
        <v>31462813</v>
      </c>
      <c r="N22" s="28"/>
      <c r="O22" s="28"/>
      <c r="P22" s="28"/>
      <c r="Q22" s="28"/>
      <c r="R22" s="28"/>
      <c r="S22" s="28"/>
    </row>
    <row r="23" spans="2:19" ht="18.75" customHeight="1">
      <c r="B23" s="258" t="s">
        <v>24</v>
      </c>
      <c r="C23" s="61">
        <v>4</v>
      </c>
      <c r="D23" s="259" t="s">
        <v>839</v>
      </c>
      <c r="E23" s="260">
        <v>257231</v>
      </c>
      <c r="F23" s="61" t="s">
        <v>32</v>
      </c>
      <c r="G23" s="198">
        <f t="shared" si="0"/>
        <v>130.11441809647135</v>
      </c>
      <c r="H23" s="227">
        <v>197696</v>
      </c>
      <c r="I23" s="261">
        <v>280350</v>
      </c>
      <c r="J23" s="22">
        <f t="shared" si="1"/>
        <v>160.35669139559226</v>
      </c>
      <c r="K23" s="203">
        <f t="shared" si="2"/>
        <v>0.004157558454884816</v>
      </c>
      <c r="L23" s="227">
        <v>174829</v>
      </c>
      <c r="N23" s="28"/>
      <c r="O23" s="28"/>
      <c r="P23" s="28"/>
      <c r="Q23" s="28"/>
      <c r="R23" s="28"/>
      <c r="S23" s="28"/>
    </row>
    <row r="24" spans="2:19" ht="18.75" customHeight="1">
      <c r="B24" s="258" t="s">
        <v>33</v>
      </c>
      <c r="C24" s="61">
        <v>4</v>
      </c>
      <c r="D24" s="259" t="s">
        <v>840</v>
      </c>
      <c r="E24" s="260">
        <v>2746978</v>
      </c>
      <c r="F24" s="61" t="s">
        <v>32</v>
      </c>
      <c r="G24" s="198">
        <f t="shared" si="0"/>
        <v>99.45457040314</v>
      </c>
      <c r="H24" s="227">
        <v>2762043</v>
      </c>
      <c r="I24" s="261">
        <v>3298252</v>
      </c>
      <c r="J24" s="22">
        <f t="shared" si="1"/>
        <v>118.4155500983729</v>
      </c>
      <c r="K24" s="203">
        <f t="shared" si="2"/>
        <v>0.04891270015673534</v>
      </c>
      <c r="L24" s="227">
        <v>2785320</v>
      </c>
      <c r="N24" s="28"/>
      <c r="O24" s="28"/>
      <c r="P24" s="28"/>
      <c r="Q24" s="28"/>
      <c r="R24" s="28"/>
      <c r="S24" s="28"/>
    </row>
    <row r="25" spans="2:19" ht="18.75" customHeight="1">
      <c r="B25" s="258" t="s">
        <v>841</v>
      </c>
      <c r="C25" s="61">
        <v>4</v>
      </c>
      <c r="D25" s="259" t="s">
        <v>842</v>
      </c>
      <c r="E25" s="260">
        <v>59606</v>
      </c>
      <c r="F25" s="61" t="s">
        <v>32</v>
      </c>
      <c r="G25" s="198">
        <f t="shared" si="0"/>
        <v>62.757691254816905</v>
      </c>
      <c r="H25" s="227">
        <v>94978</v>
      </c>
      <c r="I25" s="261">
        <v>42338</v>
      </c>
      <c r="J25" s="22">
        <f t="shared" si="1"/>
        <v>81.96619751030919</v>
      </c>
      <c r="K25" s="203">
        <f t="shared" si="2"/>
        <v>0.0006278677005989418</v>
      </c>
      <c r="L25" s="227">
        <v>51653</v>
      </c>
      <c r="N25" s="28"/>
      <c r="O25" s="28"/>
      <c r="P25" s="28"/>
      <c r="Q25" s="28"/>
      <c r="R25" s="28"/>
      <c r="S25" s="28"/>
    </row>
    <row r="26" spans="2:19" ht="18.75" customHeight="1">
      <c r="B26" s="258" t="s">
        <v>843</v>
      </c>
      <c r="C26" s="61">
        <v>4</v>
      </c>
      <c r="D26" s="259" t="s">
        <v>844</v>
      </c>
      <c r="E26" s="260">
        <v>50488</v>
      </c>
      <c r="F26" s="61" t="s">
        <v>32</v>
      </c>
      <c r="G26" s="198">
        <f t="shared" si="0"/>
        <v>70.35968616302243</v>
      </c>
      <c r="H26" s="227">
        <v>71757</v>
      </c>
      <c r="I26" s="261">
        <v>59510</v>
      </c>
      <c r="J26" s="22">
        <f t="shared" si="1"/>
        <v>69.13657697848413</v>
      </c>
      <c r="K26" s="203">
        <f t="shared" si="2"/>
        <v>0.0008825264977713407</v>
      </c>
      <c r="L26" s="227">
        <v>86076</v>
      </c>
      <c r="N26" s="28"/>
      <c r="O26" s="28"/>
      <c r="P26" s="28"/>
      <c r="Q26" s="28"/>
      <c r="R26" s="28"/>
      <c r="S26" s="28"/>
    </row>
    <row r="27" spans="2:19" ht="18.75" customHeight="1">
      <c r="B27" s="258" t="s">
        <v>845</v>
      </c>
      <c r="C27" s="61">
        <v>5</v>
      </c>
      <c r="D27" s="259" t="s">
        <v>846</v>
      </c>
      <c r="E27" s="260">
        <v>50488</v>
      </c>
      <c r="F27" s="61" t="s">
        <v>32</v>
      </c>
      <c r="G27" s="198">
        <f t="shared" si="0"/>
        <v>70.35968616302243</v>
      </c>
      <c r="H27" s="227">
        <v>71757</v>
      </c>
      <c r="I27" s="261">
        <v>59510</v>
      </c>
      <c r="J27" s="22">
        <f t="shared" si="1"/>
        <v>69.13657697848413</v>
      </c>
      <c r="K27" s="203">
        <f t="shared" si="2"/>
        <v>0.0008825264977713407</v>
      </c>
      <c r="L27" s="227">
        <v>86076</v>
      </c>
      <c r="N27" s="28"/>
      <c r="O27" s="28"/>
      <c r="P27" s="28"/>
      <c r="Q27" s="28"/>
      <c r="R27" s="28"/>
      <c r="S27" s="28"/>
    </row>
    <row r="28" spans="2:19" ht="18.75" customHeight="1">
      <c r="B28" s="258" t="s">
        <v>847</v>
      </c>
      <c r="C28" s="61">
        <v>4</v>
      </c>
      <c r="D28" s="259" t="s">
        <v>848</v>
      </c>
      <c r="E28" s="260">
        <v>64</v>
      </c>
      <c r="F28" s="61" t="s">
        <v>32</v>
      </c>
      <c r="G28" s="198">
        <f t="shared" si="0"/>
        <v>2.436239055957366</v>
      </c>
      <c r="H28" s="227">
        <v>2627</v>
      </c>
      <c r="I28" s="261">
        <v>176900</v>
      </c>
      <c r="J28" s="22">
        <f t="shared" si="1"/>
        <v>4.377795051384029</v>
      </c>
      <c r="K28" s="203">
        <f t="shared" si="2"/>
        <v>0.002623406779629477</v>
      </c>
      <c r="L28" s="227">
        <v>4040847</v>
      </c>
      <c r="N28" s="28"/>
      <c r="O28" s="28"/>
      <c r="P28" s="28"/>
      <c r="Q28" s="28"/>
      <c r="R28" s="28"/>
      <c r="S28" s="28"/>
    </row>
    <row r="29" spans="2:19" ht="18.75" customHeight="1">
      <c r="B29" s="258" t="s">
        <v>849</v>
      </c>
      <c r="C29" s="61">
        <v>4</v>
      </c>
      <c r="D29" s="259" t="s">
        <v>850</v>
      </c>
      <c r="E29" s="260">
        <v>70750</v>
      </c>
      <c r="F29" s="61" t="s">
        <v>32</v>
      </c>
      <c r="G29" s="198">
        <f t="shared" si="0"/>
        <v>57.16016966269441</v>
      </c>
      <c r="H29" s="227">
        <v>123775</v>
      </c>
      <c r="I29" s="261">
        <v>172518</v>
      </c>
      <c r="J29" s="22">
        <f t="shared" si="1"/>
        <v>45.65731737655285</v>
      </c>
      <c r="K29" s="203">
        <f t="shared" si="2"/>
        <v>0.00255842222050943</v>
      </c>
      <c r="L29" s="227">
        <v>377854</v>
      </c>
      <c r="N29" s="28"/>
      <c r="O29" s="28"/>
      <c r="P29" s="28"/>
      <c r="Q29" s="28"/>
      <c r="R29" s="28"/>
      <c r="S29" s="28"/>
    </row>
    <row r="30" spans="2:19" ht="18.75" customHeight="1">
      <c r="B30" s="258" t="s">
        <v>851</v>
      </c>
      <c r="C30" s="61">
        <v>4</v>
      </c>
      <c r="D30" s="259" t="s">
        <v>852</v>
      </c>
      <c r="E30" s="260">
        <v>18610646</v>
      </c>
      <c r="F30" s="61" t="s">
        <v>32</v>
      </c>
      <c r="G30" s="198">
        <f t="shared" si="0"/>
        <v>97.14637597610188</v>
      </c>
      <c r="H30" s="227">
        <v>19157324</v>
      </c>
      <c r="I30" s="261">
        <v>16003827</v>
      </c>
      <c r="J30" s="22">
        <f t="shared" si="1"/>
        <v>91.75664503256581</v>
      </c>
      <c r="K30" s="203">
        <f t="shared" si="2"/>
        <v>0.23733492510919882</v>
      </c>
      <c r="L30" s="227">
        <v>17441600</v>
      </c>
      <c r="N30" s="28"/>
      <c r="O30" s="28"/>
      <c r="P30" s="28"/>
      <c r="Q30" s="28"/>
      <c r="R30" s="28"/>
      <c r="S30" s="28"/>
    </row>
    <row r="31" spans="2:19" ht="18.75" customHeight="1">
      <c r="B31" s="258" t="s">
        <v>853</v>
      </c>
      <c r="C31" s="61">
        <v>5</v>
      </c>
      <c r="D31" s="259" t="s">
        <v>854</v>
      </c>
      <c r="E31" s="260">
        <v>10052330</v>
      </c>
      <c r="F31" s="61" t="s">
        <v>32</v>
      </c>
      <c r="G31" s="198">
        <f t="shared" si="0"/>
        <v>95.09465069472063</v>
      </c>
      <c r="H31" s="227">
        <v>10570868</v>
      </c>
      <c r="I31" s="261">
        <v>10029101</v>
      </c>
      <c r="J31" s="22">
        <f t="shared" si="1"/>
        <v>87.20721552660619</v>
      </c>
      <c r="K31" s="203">
        <f t="shared" si="2"/>
        <v>0.1487304214640405</v>
      </c>
      <c r="L31" s="227">
        <v>11500311</v>
      </c>
      <c r="N31" s="28"/>
      <c r="O31" s="28"/>
      <c r="P31" s="28"/>
      <c r="Q31" s="28"/>
      <c r="R31" s="28"/>
      <c r="S31" s="28"/>
    </row>
    <row r="32" spans="2:19" ht="18.75" customHeight="1">
      <c r="B32" s="263" t="s">
        <v>855</v>
      </c>
      <c r="C32" s="188">
        <v>5</v>
      </c>
      <c r="D32" s="264" t="s">
        <v>856</v>
      </c>
      <c r="E32" s="260">
        <v>0</v>
      </c>
      <c r="F32" s="61" t="s">
        <v>32</v>
      </c>
      <c r="G32" s="198" t="s">
        <v>924</v>
      </c>
      <c r="H32" s="227">
        <v>68150</v>
      </c>
      <c r="I32" s="261">
        <v>0</v>
      </c>
      <c r="J32" s="22" t="s">
        <v>924</v>
      </c>
      <c r="K32" s="203">
        <f t="shared" si="2"/>
        <v>0</v>
      </c>
      <c r="L32" s="227">
        <v>71482</v>
      </c>
      <c r="N32" s="28"/>
      <c r="O32" s="28"/>
      <c r="P32" s="28"/>
      <c r="Q32" s="28"/>
      <c r="R32" s="28"/>
      <c r="S32" s="28"/>
    </row>
    <row r="33" spans="2:19" ht="18.75" customHeight="1">
      <c r="B33" s="258" t="s">
        <v>857</v>
      </c>
      <c r="C33" s="61">
        <v>5</v>
      </c>
      <c r="D33" s="259" t="s">
        <v>858</v>
      </c>
      <c r="E33" s="260">
        <v>371865</v>
      </c>
      <c r="F33" s="61" t="s">
        <v>32</v>
      </c>
      <c r="G33" s="198">
        <f t="shared" si="0"/>
        <v>69.00394133277912</v>
      </c>
      <c r="H33" s="227">
        <v>538904</v>
      </c>
      <c r="I33" s="261">
        <v>1055206</v>
      </c>
      <c r="J33" s="22">
        <f t="shared" si="1"/>
        <v>70.98216778253963</v>
      </c>
      <c r="K33" s="203">
        <f t="shared" si="2"/>
        <v>0.01564858436577559</v>
      </c>
      <c r="L33" s="227">
        <v>1486579</v>
      </c>
      <c r="N33" s="28"/>
      <c r="O33" s="28"/>
      <c r="P33" s="28"/>
      <c r="Q33" s="28"/>
      <c r="R33" s="28"/>
      <c r="S33" s="28"/>
    </row>
    <row r="34" spans="2:19" ht="18.75" customHeight="1">
      <c r="B34" s="258" t="s">
        <v>859</v>
      </c>
      <c r="C34" s="61">
        <v>5</v>
      </c>
      <c r="D34" s="259" t="s">
        <v>860</v>
      </c>
      <c r="E34" s="260">
        <v>3398181</v>
      </c>
      <c r="F34" s="61" t="s">
        <v>32</v>
      </c>
      <c r="G34" s="198">
        <f t="shared" si="0"/>
        <v>130.4057559677219</v>
      </c>
      <c r="H34" s="227">
        <v>2605852</v>
      </c>
      <c r="I34" s="261">
        <v>1356347</v>
      </c>
      <c r="J34" s="22">
        <f t="shared" si="1"/>
        <v>155.71938646644162</v>
      </c>
      <c r="K34" s="203">
        <f t="shared" si="2"/>
        <v>0.020114470974166774</v>
      </c>
      <c r="L34" s="227">
        <v>871020</v>
      </c>
      <c r="N34" s="28"/>
      <c r="O34" s="28"/>
      <c r="P34" s="28"/>
      <c r="Q34" s="28"/>
      <c r="R34" s="28"/>
      <c r="S34" s="28"/>
    </row>
    <row r="35" spans="2:19" ht="18.75" customHeight="1">
      <c r="B35" s="258" t="s">
        <v>861</v>
      </c>
      <c r="C35" s="61">
        <v>5</v>
      </c>
      <c r="D35" s="259" t="s">
        <v>862</v>
      </c>
      <c r="E35" s="260">
        <v>3134776</v>
      </c>
      <c r="F35" s="61" t="s">
        <v>32</v>
      </c>
      <c r="G35" s="198">
        <f t="shared" si="0"/>
        <v>80.15320968146091</v>
      </c>
      <c r="H35" s="227">
        <v>3910980</v>
      </c>
      <c r="I35" s="261">
        <v>2674509</v>
      </c>
      <c r="J35" s="22">
        <f t="shared" si="1"/>
        <v>95.97408977431722</v>
      </c>
      <c r="K35" s="203">
        <f t="shared" si="2"/>
        <v>0.039662662763030265</v>
      </c>
      <c r="L35" s="227">
        <v>2786699</v>
      </c>
      <c r="N35" s="28"/>
      <c r="O35" s="28"/>
      <c r="P35" s="28"/>
      <c r="Q35" s="28"/>
      <c r="R35" s="28"/>
      <c r="S35" s="28"/>
    </row>
    <row r="36" spans="2:19" ht="18.75" customHeight="1">
      <c r="B36" s="258" t="s">
        <v>863</v>
      </c>
      <c r="C36" s="61">
        <v>4</v>
      </c>
      <c r="D36" s="259" t="s">
        <v>864</v>
      </c>
      <c r="E36" s="260">
        <v>1277288</v>
      </c>
      <c r="F36" s="61" t="s">
        <v>32</v>
      </c>
      <c r="G36" s="198">
        <f t="shared" si="0"/>
        <v>93.89131058005425</v>
      </c>
      <c r="H36" s="227">
        <v>1360390</v>
      </c>
      <c r="I36" s="261">
        <v>525453</v>
      </c>
      <c r="J36" s="22">
        <f t="shared" si="1"/>
        <v>95.74999635552575</v>
      </c>
      <c r="K36" s="203">
        <f t="shared" si="2"/>
        <v>0.007792407928641309</v>
      </c>
      <c r="L36" s="227">
        <v>548776</v>
      </c>
      <c r="N36" s="28"/>
      <c r="O36" s="28"/>
      <c r="P36" s="28"/>
      <c r="Q36" s="28"/>
      <c r="R36" s="28"/>
      <c r="S36" s="28"/>
    </row>
    <row r="37" spans="2:19" ht="18.75" customHeight="1">
      <c r="B37" s="258" t="s">
        <v>865</v>
      </c>
      <c r="C37" s="61">
        <v>3</v>
      </c>
      <c r="D37" s="259" t="s">
        <v>36</v>
      </c>
      <c r="E37" s="260">
        <v>12173</v>
      </c>
      <c r="F37" s="61" t="s">
        <v>15</v>
      </c>
      <c r="G37" s="198">
        <f t="shared" si="0"/>
        <v>104.44444444444446</v>
      </c>
      <c r="H37" s="227">
        <v>11655</v>
      </c>
      <c r="I37" s="261">
        <v>7199776</v>
      </c>
      <c r="J37" s="22">
        <f t="shared" si="1"/>
        <v>114.91042692945797</v>
      </c>
      <c r="K37" s="203">
        <f t="shared" si="2"/>
        <v>0.10677185511709213</v>
      </c>
      <c r="L37" s="227">
        <v>6265555</v>
      </c>
      <c r="N37" s="28"/>
      <c r="O37" s="28"/>
      <c r="P37" s="28"/>
      <c r="Q37" s="28"/>
      <c r="R37" s="28"/>
      <c r="S37" s="28"/>
    </row>
    <row r="38" spans="2:19" ht="18.75" customHeight="1">
      <c r="B38" s="254" t="s">
        <v>43</v>
      </c>
      <c r="C38" s="60">
        <v>2</v>
      </c>
      <c r="D38" s="255" t="s">
        <v>44</v>
      </c>
      <c r="E38" s="256">
        <v>3493265</v>
      </c>
      <c r="F38" s="60" t="s">
        <v>15</v>
      </c>
      <c r="G38" s="18">
        <f t="shared" si="0"/>
        <v>101.8776674146267</v>
      </c>
      <c r="H38" s="221">
        <v>3428882</v>
      </c>
      <c r="I38" s="257">
        <v>92780150</v>
      </c>
      <c r="J38" s="19">
        <f t="shared" si="1"/>
        <v>107.29191966755425</v>
      </c>
      <c r="K38" s="202">
        <f t="shared" si="2"/>
        <v>1.3759190193614463</v>
      </c>
      <c r="L38" s="221">
        <v>86474499</v>
      </c>
      <c r="N38" s="28"/>
      <c r="O38" s="28"/>
      <c r="P38" s="28"/>
      <c r="Q38" s="28"/>
      <c r="R38" s="28"/>
      <c r="S38" s="28"/>
    </row>
    <row r="39" spans="2:19" ht="18.75" customHeight="1">
      <c r="B39" s="258" t="s">
        <v>45</v>
      </c>
      <c r="C39" s="61">
        <v>3</v>
      </c>
      <c r="D39" s="259" t="s">
        <v>866</v>
      </c>
      <c r="E39" s="260">
        <v>605323</v>
      </c>
      <c r="F39" s="61" t="s">
        <v>15</v>
      </c>
      <c r="G39" s="198">
        <f t="shared" si="0"/>
        <v>105.39509033894734</v>
      </c>
      <c r="H39" s="227">
        <v>574337</v>
      </c>
      <c r="I39" s="261">
        <v>18165212</v>
      </c>
      <c r="J39" s="22">
        <f t="shared" si="1"/>
        <v>115.18200287783615</v>
      </c>
      <c r="K39" s="203">
        <f t="shared" si="2"/>
        <v>0.2693880176043343</v>
      </c>
      <c r="L39" s="227">
        <v>15770877</v>
      </c>
      <c r="N39" s="28"/>
      <c r="O39" s="28"/>
      <c r="P39" s="28"/>
      <c r="Q39" s="28"/>
      <c r="R39" s="28"/>
      <c r="S39" s="28"/>
    </row>
    <row r="40" spans="2:19" ht="18.75" customHeight="1">
      <c r="B40" s="258" t="s">
        <v>47</v>
      </c>
      <c r="C40" s="61">
        <v>3</v>
      </c>
      <c r="D40" s="259" t="s">
        <v>48</v>
      </c>
      <c r="E40" s="260">
        <v>59012</v>
      </c>
      <c r="F40" s="61" t="s">
        <v>15</v>
      </c>
      <c r="G40" s="198">
        <f t="shared" si="0"/>
        <v>173.29457022876105</v>
      </c>
      <c r="H40" s="227">
        <v>34053</v>
      </c>
      <c r="I40" s="261">
        <v>3551029</v>
      </c>
      <c r="J40" s="22">
        <f t="shared" si="1"/>
        <v>147.079333140874</v>
      </c>
      <c r="K40" s="203">
        <f t="shared" si="2"/>
        <v>0.05266135417332325</v>
      </c>
      <c r="L40" s="227">
        <v>2414363</v>
      </c>
      <c r="N40" s="28"/>
      <c r="O40" s="28"/>
      <c r="P40" s="28"/>
      <c r="Q40" s="28"/>
      <c r="R40" s="28"/>
      <c r="S40" s="28"/>
    </row>
    <row r="41" spans="2:19" ht="18.75" customHeight="1">
      <c r="B41" s="258" t="s">
        <v>867</v>
      </c>
      <c r="C41" s="61">
        <v>3</v>
      </c>
      <c r="D41" s="259" t="s">
        <v>868</v>
      </c>
      <c r="E41" s="260">
        <v>79036</v>
      </c>
      <c r="F41" s="61" t="s">
        <v>15</v>
      </c>
      <c r="G41" s="198">
        <f t="shared" si="0"/>
        <v>92.73913451609876</v>
      </c>
      <c r="H41" s="227">
        <v>85224</v>
      </c>
      <c r="I41" s="261">
        <v>1876100</v>
      </c>
      <c r="J41" s="22">
        <f t="shared" si="1"/>
        <v>92.80080251597464</v>
      </c>
      <c r="K41" s="203">
        <f t="shared" si="2"/>
        <v>0.027822348554340657</v>
      </c>
      <c r="L41" s="227">
        <v>2021642</v>
      </c>
      <c r="N41" s="28"/>
      <c r="O41" s="28"/>
      <c r="P41" s="28"/>
      <c r="Q41" s="28"/>
      <c r="R41" s="28"/>
      <c r="S41" s="28"/>
    </row>
    <row r="42" spans="2:19" ht="18.75" customHeight="1">
      <c r="B42" s="258" t="s">
        <v>869</v>
      </c>
      <c r="C42" s="61">
        <v>3</v>
      </c>
      <c r="D42" s="259" t="s">
        <v>870</v>
      </c>
      <c r="E42" s="260">
        <v>2630227</v>
      </c>
      <c r="F42" s="61" t="s">
        <v>15</v>
      </c>
      <c r="G42" s="198">
        <f t="shared" si="0"/>
        <v>100.4317812043824</v>
      </c>
      <c r="H42" s="227">
        <v>2618919</v>
      </c>
      <c r="I42" s="261">
        <v>59433236</v>
      </c>
      <c r="J42" s="22">
        <f t="shared" si="1"/>
        <v>103.72454689692879</v>
      </c>
      <c r="K42" s="203">
        <f t="shared" si="2"/>
        <v>0.88138809642577</v>
      </c>
      <c r="L42" s="227">
        <v>57299104</v>
      </c>
      <c r="N42" s="28"/>
      <c r="O42" s="28"/>
      <c r="P42" s="28"/>
      <c r="Q42" s="28"/>
      <c r="R42" s="28"/>
      <c r="S42" s="28"/>
    </row>
    <row r="43" spans="2:19" ht="18.75" customHeight="1">
      <c r="B43" s="258" t="s">
        <v>871</v>
      </c>
      <c r="C43" s="61">
        <v>4</v>
      </c>
      <c r="D43" s="259" t="s">
        <v>872</v>
      </c>
      <c r="E43" s="260">
        <v>963263</v>
      </c>
      <c r="F43" s="61" t="s">
        <v>15</v>
      </c>
      <c r="G43" s="198">
        <f t="shared" si="0"/>
        <v>102.21620199113306</v>
      </c>
      <c r="H43" s="227">
        <v>942378</v>
      </c>
      <c r="I43" s="261">
        <v>21368735</v>
      </c>
      <c r="J43" s="22">
        <f t="shared" si="1"/>
        <v>106.89210246702268</v>
      </c>
      <c r="K43" s="203">
        <f t="shared" si="2"/>
        <v>0.31689589751896946</v>
      </c>
      <c r="L43" s="227">
        <v>19990939</v>
      </c>
      <c r="N43" s="28"/>
      <c r="O43" s="28"/>
      <c r="P43" s="28"/>
      <c r="Q43" s="28"/>
      <c r="R43" s="28"/>
      <c r="S43" s="28"/>
    </row>
    <row r="44" spans="2:19" ht="18.75" customHeight="1">
      <c r="B44" s="258" t="s">
        <v>873</v>
      </c>
      <c r="C44" s="61">
        <v>3</v>
      </c>
      <c r="D44" s="259" t="s">
        <v>874</v>
      </c>
      <c r="E44" s="260">
        <v>2442</v>
      </c>
      <c r="F44" s="61" t="s">
        <v>15</v>
      </c>
      <c r="G44" s="198">
        <f t="shared" si="0"/>
        <v>109.70350404312667</v>
      </c>
      <c r="H44" s="227">
        <v>2226</v>
      </c>
      <c r="I44" s="261">
        <v>118772</v>
      </c>
      <c r="J44" s="22">
        <f t="shared" si="1"/>
        <v>107.41112527921719</v>
      </c>
      <c r="K44" s="203">
        <f t="shared" si="2"/>
        <v>0.0017613751838900635</v>
      </c>
      <c r="L44" s="227">
        <v>110577</v>
      </c>
      <c r="N44" s="28"/>
      <c r="O44" s="28"/>
      <c r="P44" s="28"/>
      <c r="Q44" s="28"/>
      <c r="R44" s="28"/>
      <c r="S44" s="28"/>
    </row>
    <row r="45" spans="2:19" ht="18.75" customHeight="1">
      <c r="B45" s="258" t="s">
        <v>875</v>
      </c>
      <c r="C45" s="61">
        <v>3</v>
      </c>
      <c r="D45" s="259" t="s">
        <v>876</v>
      </c>
      <c r="E45" s="260">
        <v>25209</v>
      </c>
      <c r="F45" s="61" t="s">
        <v>15</v>
      </c>
      <c r="G45" s="198">
        <f t="shared" si="0"/>
        <v>85.09654334323521</v>
      </c>
      <c r="H45" s="227">
        <v>29624</v>
      </c>
      <c r="I45" s="261">
        <v>549286</v>
      </c>
      <c r="J45" s="22">
        <f t="shared" si="1"/>
        <v>88.06597821782496</v>
      </c>
      <c r="K45" s="203">
        <f t="shared" si="2"/>
        <v>0.00814584859443503</v>
      </c>
      <c r="L45" s="227">
        <v>623721</v>
      </c>
      <c r="N45" s="28"/>
      <c r="O45" s="28"/>
      <c r="P45" s="28"/>
      <c r="Q45" s="28"/>
      <c r="R45" s="28"/>
      <c r="S45" s="28"/>
    </row>
    <row r="46" spans="2:19" ht="18.75" customHeight="1">
      <c r="B46" s="258" t="s">
        <v>877</v>
      </c>
      <c r="C46" s="61">
        <v>3</v>
      </c>
      <c r="D46" s="259" t="s">
        <v>878</v>
      </c>
      <c r="E46" s="260">
        <v>51712</v>
      </c>
      <c r="F46" s="61" t="s">
        <v>15</v>
      </c>
      <c r="G46" s="198">
        <f t="shared" si="0"/>
        <v>110.40608053290065</v>
      </c>
      <c r="H46" s="227">
        <v>46838</v>
      </c>
      <c r="I46" s="261">
        <v>2860791</v>
      </c>
      <c r="J46" s="22">
        <f t="shared" si="1"/>
        <v>104.75979654388259</v>
      </c>
      <c r="K46" s="203">
        <f t="shared" si="2"/>
        <v>0.04242520353025998</v>
      </c>
      <c r="L46" s="227">
        <v>2730810</v>
      </c>
      <c r="N46" s="28"/>
      <c r="O46" s="28"/>
      <c r="P46" s="28"/>
      <c r="Q46" s="28"/>
      <c r="R46" s="28"/>
      <c r="S46" s="28"/>
    </row>
    <row r="47" spans="2:19" ht="18.75" customHeight="1">
      <c r="B47" s="254" t="s">
        <v>49</v>
      </c>
      <c r="C47" s="60">
        <v>2</v>
      </c>
      <c r="D47" s="255" t="s">
        <v>50</v>
      </c>
      <c r="E47" s="256">
        <v>406374793</v>
      </c>
      <c r="F47" s="60" t="s">
        <v>32</v>
      </c>
      <c r="G47" s="18">
        <f t="shared" si="0"/>
        <v>104.45974244531591</v>
      </c>
      <c r="H47" s="221">
        <v>389025268</v>
      </c>
      <c r="I47" s="257">
        <v>75579494</v>
      </c>
      <c r="J47" s="19">
        <f t="shared" si="1"/>
        <v>107.87752573088191</v>
      </c>
      <c r="K47" s="202">
        <f t="shared" si="2"/>
        <v>1.1208352569845415</v>
      </c>
      <c r="L47" s="221">
        <v>70060463</v>
      </c>
      <c r="N47" s="28"/>
      <c r="O47" s="28"/>
      <c r="P47" s="28"/>
      <c r="Q47" s="28"/>
      <c r="R47" s="28"/>
      <c r="S47" s="28"/>
    </row>
    <row r="48" spans="2:19" ht="18.75" customHeight="1">
      <c r="B48" s="258" t="s">
        <v>51</v>
      </c>
      <c r="C48" s="61">
        <v>3</v>
      </c>
      <c r="D48" s="259" t="s">
        <v>52</v>
      </c>
      <c r="E48" s="260">
        <v>173079675</v>
      </c>
      <c r="F48" s="61" t="s">
        <v>32</v>
      </c>
      <c r="G48" s="198">
        <f t="shared" si="0"/>
        <v>102.77106962593909</v>
      </c>
      <c r="H48" s="227">
        <v>168412838</v>
      </c>
      <c r="I48" s="261">
        <v>35653779</v>
      </c>
      <c r="J48" s="22">
        <f t="shared" si="1"/>
        <v>106.12451548057136</v>
      </c>
      <c r="K48" s="203">
        <f t="shared" si="2"/>
        <v>0.5287414672018715</v>
      </c>
      <c r="L48" s="227">
        <v>33596176</v>
      </c>
      <c r="N48" s="28"/>
      <c r="O48" s="28"/>
      <c r="P48" s="28"/>
      <c r="Q48" s="28"/>
      <c r="R48" s="28"/>
      <c r="S48" s="28"/>
    </row>
    <row r="49" spans="2:19" ht="18.75" customHeight="1">
      <c r="B49" s="258" t="s">
        <v>53</v>
      </c>
      <c r="C49" s="61">
        <v>4</v>
      </c>
      <c r="D49" s="259" t="s">
        <v>879</v>
      </c>
      <c r="E49" s="260">
        <v>2535</v>
      </c>
      <c r="F49" s="61" t="s">
        <v>15</v>
      </c>
      <c r="G49" s="198">
        <f t="shared" si="0"/>
        <v>78.02400738688827</v>
      </c>
      <c r="H49" s="227">
        <v>3249</v>
      </c>
      <c r="I49" s="261">
        <v>439551</v>
      </c>
      <c r="J49" s="22">
        <f t="shared" si="1"/>
        <v>83.80397293417147</v>
      </c>
      <c r="K49" s="203">
        <f t="shared" si="2"/>
        <v>0.00651849108758008</v>
      </c>
      <c r="L49" s="227">
        <v>524499</v>
      </c>
      <c r="N49" s="28"/>
      <c r="O49" s="28"/>
      <c r="P49" s="28"/>
      <c r="Q49" s="28"/>
      <c r="R49" s="28"/>
      <c r="S49" s="28"/>
    </row>
    <row r="50" spans="2:19" ht="18.75" customHeight="1">
      <c r="B50" s="263" t="s">
        <v>880</v>
      </c>
      <c r="C50" s="188">
        <v>5</v>
      </c>
      <c r="D50" s="264" t="s">
        <v>881</v>
      </c>
      <c r="E50" s="260">
        <v>0</v>
      </c>
      <c r="F50" s="61" t="s">
        <v>32</v>
      </c>
      <c r="G50" s="198" t="s">
        <v>924</v>
      </c>
      <c r="H50" s="227">
        <v>1282</v>
      </c>
      <c r="I50" s="261">
        <v>0</v>
      </c>
      <c r="J50" s="22" t="s">
        <v>924</v>
      </c>
      <c r="K50" s="203">
        <f t="shared" si="2"/>
        <v>0</v>
      </c>
      <c r="L50" s="227">
        <v>529</v>
      </c>
      <c r="N50" s="28"/>
      <c r="O50" s="28"/>
      <c r="P50" s="28"/>
      <c r="Q50" s="28"/>
      <c r="R50" s="28"/>
      <c r="S50" s="28"/>
    </row>
    <row r="51" spans="2:19" ht="18.75" customHeight="1">
      <c r="B51" s="258" t="s">
        <v>882</v>
      </c>
      <c r="C51" s="61">
        <v>5</v>
      </c>
      <c r="D51" s="259" t="s">
        <v>883</v>
      </c>
      <c r="E51" s="260">
        <v>2116877</v>
      </c>
      <c r="F51" s="61" t="s">
        <v>32</v>
      </c>
      <c r="G51" s="198">
        <f t="shared" si="0"/>
        <v>79.10861792166558</v>
      </c>
      <c r="H51" s="227">
        <v>2675912</v>
      </c>
      <c r="I51" s="261">
        <v>374270</v>
      </c>
      <c r="J51" s="22">
        <f t="shared" si="1"/>
        <v>88.59992377381181</v>
      </c>
      <c r="K51" s="203">
        <f t="shared" si="2"/>
        <v>0.005550381319456892</v>
      </c>
      <c r="L51" s="227">
        <v>422427</v>
      </c>
      <c r="N51" s="28"/>
      <c r="O51" s="28"/>
      <c r="P51" s="28"/>
      <c r="Q51" s="28"/>
      <c r="R51" s="28"/>
      <c r="S51" s="28"/>
    </row>
    <row r="52" spans="2:19" ht="18.75" customHeight="1">
      <c r="B52" s="258" t="s">
        <v>884</v>
      </c>
      <c r="C52" s="61">
        <v>5</v>
      </c>
      <c r="D52" s="259" t="s">
        <v>885</v>
      </c>
      <c r="E52" s="260">
        <v>339376</v>
      </c>
      <c r="F52" s="61" t="s">
        <v>32</v>
      </c>
      <c r="G52" s="198">
        <f t="shared" si="0"/>
        <v>79.91033586377078</v>
      </c>
      <c r="H52" s="227">
        <v>424696</v>
      </c>
      <c r="I52" s="261">
        <v>50251</v>
      </c>
      <c r="J52" s="22">
        <f t="shared" si="1"/>
        <v>75.28465272367711</v>
      </c>
      <c r="K52" s="203">
        <f t="shared" si="2"/>
        <v>0.0007452165861117063</v>
      </c>
      <c r="L52" s="227">
        <v>66748</v>
      </c>
      <c r="N52" s="28"/>
      <c r="O52" s="28"/>
      <c r="P52" s="28"/>
      <c r="Q52" s="28"/>
      <c r="R52" s="28"/>
      <c r="S52" s="28"/>
    </row>
    <row r="53" spans="2:19" ht="18.75" customHeight="1">
      <c r="B53" s="258" t="s">
        <v>55</v>
      </c>
      <c r="C53" s="61">
        <v>4</v>
      </c>
      <c r="D53" s="259" t="s">
        <v>886</v>
      </c>
      <c r="E53" s="260">
        <v>70558</v>
      </c>
      <c r="F53" s="61" t="s">
        <v>15</v>
      </c>
      <c r="G53" s="198">
        <f t="shared" si="0"/>
        <v>109.22121948576647</v>
      </c>
      <c r="H53" s="227">
        <v>64601</v>
      </c>
      <c r="I53" s="261">
        <v>6628417</v>
      </c>
      <c r="J53" s="22">
        <f t="shared" si="1"/>
        <v>97.01970072739707</v>
      </c>
      <c r="K53" s="203">
        <f t="shared" si="2"/>
        <v>0.09829866645568841</v>
      </c>
      <c r="L53" s="227">
        <v>6832032</v>
      </c>
      <c r="N53" s="28"/>
      <c r="O53" s="28"/>
      <c r="P53" s="28"/>
      <c r="Q53" s="28"/>
      <c r="R53" s="28"/>
      <c r="S53" s="28"/>
    </row>
    <row r="54" spans="2:19" ht="18.75" customHeight="1">
      <c r="B54" s="258" t="s">
        <v>57</v>
      </c>
      <c r="C54" s="61">
        <v>4</v>
      </c>
      <c r="D54" s="259" t="s">
        <v>887</v>
      </c>
      <c r="E54" s="260">
        <v>164</v>
      </c>
      <c r="F54" s="61" t="s">
        <v>15</v>
      </c>
      <c r="G54" s="198">
        <f t="shared" si="0"/>
        <v>68.90756302521008</v>
      </c>
      <c r="H54" s="227">
        <v>238</v>
      </c>
      <c r="I54" s="261">
        <v>64598</v>
      </c>
      <c r="J54" s="22">
        <f t="shared" si="1"/>
        <v>74.87279344437103</v>
      </c>
      <c r="K54" s="203">
        <f t="shared" si="2"/>
        <v>0.0009579809561927922</v>
      </c>
      <c r="L54" s="227">
        <v>86277</v>
      </c>
      <c r="N54" s="28"/>
      <c r="O54" s="28"/>
      <c r="P54" s="28"/>
      <c r="Q54" s="28"/>
      <c r="R54" s="28"/>
      <c r="S54" s="28"/>
    </row>
    <row r="55" spans="2:19" ht="18.75" customHeight="1">
      <c r="B55" s="263" t="s">
        <v>888</v>
      </c>
      <c r="C55" s="188">
        <v>4</v>
      </c>
      <c r="D55" s="264" t="s">
        <v>889</v>
      </c>
      <c r="E55" s="260">
        <v>0</v>
      </c>
      <c r="F55" s="61" t="s">
        <v>15</v>
      </c>
      <c r="G55" s="198" t="s">
        <v>924</v>
      </c>
      <c r="H55" s="227">
        <v>4758</v>
      </c>
      <c r="I55" s="261">
        <v>0</v>
      </c>
      <c r="J55" s="22" t="s">
        <v>924</v>
      </c>
      <c r="K55" s="203">
        <f t="shared" si="2"/>
        <v>0</v>
      </c>
      <c r="L55" s="227">
        <v>1316470</v>
      </c>
      <c r="N55" s="28"/>
      <c r="O55" s="28"/>
      <c r="P55" s="28"/>
      <c r="Q55" s="28"/>
      <c r="R55" s="28"/>
      <c r="S55" s="28"/>
    </row>
    <row r="56" spans="2:19" ht="18.75" customHeight="1">
      <c r="B56" s="265" t="s">
        <v>1296</v>
      </c>
      <c r="C56" s="266">
        <v>4</v>
      </c>
      <c r="D56" s="267" t="s">
        <v>1297</v>
      </c>
      <c r="E56" s="260">
        <v>6159427</v>
      </c>
      <c r="F56" s="61" t="s">
        <v>32</v>
      </c>
      <c r="G56" s="198" t="s">
        <v>925</v>
      </c>
      <c r="H56" s="227">
        <v>0</v>
      </c>
      <c r="I56" s="261">
        <v>1464051</v>
      </c>
      <c r="J56" s="22" t="s">
        <v>925</v>
      </c>
      <c r="K56" s="203">
        <f t="shared" si="2"/>
        <v>0.021711708983173067</v>
      </c>
      <c r="L56" s="227">
        <v>0</v>
      </c>
      <c r="N56" s="28"/>
      <c r="O56" s="28"/>
      <c r="P56" s="28"/>
      <c r="Q56" s="28"/>
      <c r="R56" s="28"/>
      <c r="S56" s="28"/>
    </row>
    <row r="57" spans="2:19" ht="18.75" customHeight="1">
      <c r="B57" s="263" t="s">
        <v>890</v>
      </c>
      <c r="C57" s="188">
        <v>4</v>
      </c>
      <c r="D57" s="264" t="s">
        <v>891</v>
      </c>
      <c r="E57" s="260">
        <v>0</v>
      </c>
      <c r="F57" s="61" t="s">
        <v>15</v>
      </c>
      <c r="G57" s="198" t="s">
        <v>924</v>
      </c>
      <c r="H57" s="227">
        <v>2792</v>
      </c>
      <c r="I57" s="261">
        <v>0</v>
      </c>
      <c r="J57" s="22" t="s">
        <v>924</v>
      </c>
      <c r="K57" s="203">
        <f t="shared" si="2"/>
        <v>0</v>
      </c>
      <c r="L57" s="227">
        <v>385033</v>
      </c>
      <c r="N57" s="28"/>
      <c r="O57" s="28"/>
      <c r="P57" s="28"/>
      <c r="Q57" s="28"/>
      <c r="R57" s="28"/>
      <c r="S57" s="28"/>
    </row>
    <row r="58" spans="2:19" ht="18.75" customHeight="1">
      <c r="B58" s="258" t="s">
        <v>59</v>
      </c>
      <c r="C58" s="61">
        <v>3</v>
      </c>
      <c r="D58" s="259" t="s">
        <v>60</v>
      </c>
      <c r="E58" s="260">
        <v>233295118</v>
      </c>
      <c r="F58" s="61" t="s">
        <v>32</v>
      </c>
      <c r="G58" s="198">
        <f t="shared" si="0"/>
        <v>105.74885467695543</v>
      </c>
      <c r="H58" s="227">
        <v>220612430</v>
      </c>
      <c r="I58" s="261">
        <v>39925715</v>
      </c>
      <c r="J58" s="22">
        <f t="shared" si="1"/>
        <v>109.49265235873116</v>
      </c>
      <c r="K58" s="203">
        <f t="shared" si="2"/>
        <v>0.5920937897826699</v>
      </c>
      <c r="L58" s="227">
        <v>36464287</v>
      </c>
      <c r="N58" s="63"/>
      <c r="O58" s="28"/>
      <c r="P58" s="28"/>
      <c r="Q58" s="28"/>
      <c r="R58" s="28"/>
      <c r="S58" s="28"/>
    </row>
    <row r="59" spans="2:19" ht="18.75" customHeight="1">
      <c r="B59" s="258" t="s">
        <v>61</v>
      </c>
      <c r="C59" s="61">
        <v>4</v>
      </c>
      <c r="D59" s="259" t="s">
        <v>892</v>
      </c>
      <c r="E59" s="260">
        <v>46446</v>
      </c>
      <c r="F59" s="61" t="s">
        <v>15</v>
      </c>
      <c r="G59" s="198">
        <f t="shared" si="0"/>
        <v>105.2004530011325</v>
      </c>
      <c r="H59" s="227">
        <v>44150</v>
      </c>
      <c r="I59" s="261">
        <v>2933144</v>
      </c>
      <c r="J59" s="22">
        <f t="shared" si="1"/>
        <v>93.10560348863821</v>
      </c>
      <c r="K59" s="203">
        <f t="shared" si="2"/>
        <v>0.04349819025002557</v>
      </c>
      <c r="L59" s="227">
        <v>3150341</v>
      </c>
      <c r="N59" s="28"/>
      <c r="O59" s="28"/>
      <c r="P59" s="28"/>
      <c r="Q59" s="28"/>
      <c r="R59" s="28"/>
      <c r="S59" s="28"/>
    </row>
    <row r="60" spans="2:19" ht="18.75" customHeight="1">
      <c r="B60" s="258" t="s">
        <v>893</v>
      </c>
      <c r="C60" s="61">
        <v>4</v>
      </c>
      <c r="D60" s="259" t="s">
        <v>894</v>
      </c>
      <c r="E60" s="260">
        <v>55553678</v>
      </c>
      <c r="F60" s="61" t="s">
        <v>32</v>
      </c>
      <c r="G60" s="198">
        <f t="shared" si="0"/>
        <v>107.35412274956306</v>
      </c>
      <c r="H60" s="227">
        <v>51748062</v>
      </c>
      <c r="I60" s="261">
        <v>8131317</v>
      </c>
      <c r="J60" s="22">
        <f t="shared" si="1"/>
        <v>110.16543002403738</v>
      </c>
      <c r="K60" s="203">
        <f t="shared" si="2"/>
        <v>0.12058650166826693</v>
      </c>
      <c r="L60" s="227">
        <v>7381006</v>
      </c>
      <c r="N60" s="28"/>
      <c r="O60" s="28"/>
      <c r="P60" s="28"/>
      <c r="Q60" s="28"/>
      <c r="R60" s="28"/>
      <c r="S60" s="28"/>
    </row>
    <row r="61" spans="2:19" ht="18.75" customHeight="1">
      <c r="B61" s="258" t="s">
        <v>895</v>
      </c>
      <c r="C61" s="61">
        <v>4</v>
      </c>
      <c r="D61" s="259" t="s">
        <v>896</v>
      </c>
      <c r="E61" s="260">
        <v>18408</v>
      </c>
      <c r="F61" s="61" t="s">
        <v>15</v>
      </c>
      <c r="G61" s="198">
        <f t="shared" si="0"/>
        <v>97.39682539682539</v>
      </c>
      <c r="H61" s="227">
        <v>18900</v>
      </c>
      <c r="I61" s="261">
        <v>3165298</v>
      </c>
      <c r="J61" s="22">
        <f t="shared" si="1"/>
        <v>105.872723867118</v>
      </c>
      <c r="K61" s="203">
        <f t="shared" si="2"/>
        <v>0.04694100753390404</v>
      </c>
      <c r="L61" s="227">
        <v>2989720</v>
      </c>
      <c r="N61" s="28"/>
      <c r="O61" s="28"/>
      <c r="P61" s="28"/>
      <c r="Q61" s="28"/>
      <c r="R61" s="28"/>
      <c r="S61" s="28"/>
    </row>
    <row r="62" spans="2:19" ht="18.75" customHeight="1">
      <c r="B62" s="254" t="s">
        <v>63</v>
      </c>
      <c r="C62" s="60">
        <v>2</v>
      </c>
      <c r="D62" s="255" t="s">
        <v>64</v>
      </c>
      <c r="E62" s="256">
        <v>90666</v>
      </c>
      <c r="F62" s="60" t="s">
        <v>15</v>
      </c>
      <c r="G62" s="18">
        <f t="shared" si="0"/>
        <v>166.09144867003738</v>
      </c>
      <c r="H62" s="221">
        <v>54588</v>
      </c>
      <c r="I62" s="257">
        <v>10308815</v>
      </c>
      <c r="J62" s="19">
        <f t="shared" si="1"/>
        <v>116.04659778342406</v>
      </c>
      <c r="K62" s="202">
        <f t="shared" si="2"/>
        <v>0.15287854811162266</v>
      </c>
      <c r="L62" s="221">
        <v>8883341</v>
      </c>
      <c r="N62" s="28"/>
      <c r="O62" s="28"/>
      <c r="P62" s="28"/>
      <c r="Q62" s="28"/>
      <c r="R62" s="28"/>
      <c r="S62" s="28"/>
    </row>
    <row r="63" spans="2:19" ht="18.75" customHeight="1">
      <c r="B63" s="258" t="s">
        <v>897</v>
      </c>
      <c r="C63" s="61">
        <v>3</v>
      </c>
      <c r="D63" s="259" t="s">
        <v>898</v>
      </c>
      <c r="E63" s="260">
        <v>37991</v>
      </c>
      <c r="F63" s="61" t="s">
        <v>15</v>
      </c>
      <c r="G63" s="198">
        <f t="shared" si="0"/>
        <v>1899.55</v>
      </c>
      <c r="H63" s="227">
        <v>2000</v>
      </c>
      <c r="I63" s="261">
        <v>1940151</v>
      </c>
      <c r="J63" s="22">
        <f t="shared" si="1"/>
        <v>869.7420563764165</v>
      </c>
      <c r="K63" s="203">
        <f t="shared" si="2"/>
        <v>0.028772217563057714</v>
      </c>
      <c r="L63" s="227">
        <v>223072</v>
      </c>
      <c r="N63" s="28"/>
      <c r="O63" s="28"/>
      <c r="P63" s="28"/>
      <c r="Q63" s="28"/>
      <c r="R63" s="28"/>
      <c r="S63" s="28"/>
    </row>
    <row r="64" spans="2:19" ht="18.75" customHeight="1">
      <c r="B64" s="258" t="s">
        <v>899</v>
      </c>
      <c r="C64" s="61">
        <v>4</v>
      </c>
      <c r="D64" s="259" t="s">
        <v>900</v>
      </c>
      <c r="E64" s="260">
        <v>2032</v>
      </c>
      <c r="F64" s="61" t="s">
        <v>15</v>
      </c>
      <c r="G64" s="198">
        <f t="shared" si="0"/>
        <v>101.85463659147868</v>
      </c>
      <c r="H64" s="227">
        <v>1995</v>
      </c>
      <c r="I64" s="261">
        <v>244674</v>
      </c>
      <c r="J64" s="22">
        <f t="shared" si="1"/>
        <v>110.35319480964645</v>
      </c>
      <c r="K64" s="203">
        <f t="shared" si="2"/>
        <v>0.0036284874527928923</v>
      </c>
      <c r="L64" s="227">
        <v>221719</v>
      </c>
      <c r="N64" s="28"/>
      <c r="O64" s="28"/>
      <c r="P64" s="28"/>
      <c r="Q64" s="28"/>
      <c r="R64" s="28"/>
      <c r="S64" s="28"/>
    </row>
    <row r="65" spans="2:19" ht="18.75" customHeight="1">
      <c r="B65" s="265" t="s">
        <v>1298</v>
      </c>
      <c r="C65" s="266">
        <v>4</v>
      </c>
      <c r="D65" s="268" t="s">
        <v>1299</v>
      </c>
      <c r="E65" s="260">
        <v>9957</v>
      </c>
      <c r="F65" s="61" t="s">
        <v>15</v>
      </c>
      <c r="G65" s="198" t="s">
        <v>925</v>
      </c>
      <c r="H65" s="227">
        <v>0</v>
      </c>
      <c r="I65" s="261">
        <v>440346</v>
      </c>
      <c r="J65" s="22" t="s">
        <v>925</v>
      </c>
      <c r="K65" s="203">
        <f t="shared" si="2"/>
        <v>0.006530280846708433</v>
      </c>
      <c r="L65" s="227">
        <v>0</v>
      </c>
      <c r="N65" s="28"/>
      <c r="O65" s="28"/>
      <c r="P65" s="28"/>
      <c r="Q65" s="28"/>
      <c r="R65" s="28"/>
      <c r="S65" s="28"/>
    </row>
    <row r="66" spans="2:19" ht="18.75" customHeight="1">
      <c r="B66" s="258" t="s">
        <v>901</v>
      </c>
      <c r="C66" s="61">
        <v>3</v>
      </c>
      <c r="D66" s="259" t="s">
        <v>902</v>
      </c>
      <c r="E66" s="260">
        <v>26731</v>
      </c>
      <c r="F66" s="61" t="s">
        <v>15</v>
      </c>
      <c r="G66" s="198">
        <f t="shared" si="0"/>
        <v>117.72659209019642</v>
      </c>
      <c r="H66" s="227">
        <v>22706</v>
      </c>
      <c r="I66" s="261">
        <v>650619</v>
      </c>
      <c r="J66" s="22">
        <f t="shared" si="1"/>
        <v>136.29781858632327</v>
      </c>
      <c r="K66" s="203">
        <f t="shared" si="2"/>
        <v>0.009648605401671853</v>
      </c>
      <c r="L66" s="227">
        <v>477351</v>
      </c>
      <c r="N66" s="28"/>
      <c r="O66" s="28"/>
      <c r="P66" s="28"/>
      <c r="Q66" s="28"/>
      <c r="R66" s="28"/>
      <c r="S66" s="28"/>
    </row>
    <row r="67" spans="2:19" ht="18.75" customHeight="1">
      <c r="B67" s="258" t="s">
        <v>903</v>
      </c>
      <c r="C67" s="61">
        <v>3</v>
      </c>
      <c r="D67" s="259" t="s">
        <v>904</v>
      </c>
      <c r="E67" s="260">
        <v>7028</v>
      </c>
      <c r="F67" s="61" t="s">
        <v>15</v>
      </c>
      <c r="G67" s="198">
        <f t="shared" si="0"/>
        <v>89.21045950748922</v>
      </c>
      <c r="H67" s="227">
        <v>7878</v>
      </c>
      <c r="I67" s="261">
        <v>1211768</v>
      </c>
      <c r="J67" s="22">
        <f t="shared" si="1"/>
        <v>133.79677987099168</v>
      </c>
      <c r="K67" s="203">
        <f t="shared" si="2"/>
        <v>0.017970380930119004</v>
      </c>
      <c r="L67" s="227">
        <v>905678</v>
      </c>
      <c r="N67" s="28"/>
      <c r="O67" s="28"/>
      <c r="P67" s="28"/>
      <c r="Q67" s="28"/>
      <c r="R67" s="28"/>
      <c r="S67" s="28"/>
    </row>
    <row r="68" spans="2:19" ht="18.75" customHeight="1">
      <c r="B68" s="254" t="s">
        <v>65</v>
      </c>
      <c r="C68" s="60">
        <v>2</v>
      </c>
      <c r="D68" s="255" t="s">
        <v>66</v>
      </c>
      <c r="E68" s="256">
        <v>56008</v>
      </c>
      <c r="F68" s="60" t="s">
        <v>15</v>
      </c>
      <c r="G68" s="18">
        <f t="shared" si="0"/>
        <v>99.46544957289242</v>
      </c>
      <c r="H68" s="221">
        <v>56309</v>
      </c>
      <c r="I68" s="257">
        <v>20503383</v>
      </c>
      <c r="J68" s="19">
        <f t="shared" si="1"/>
        <v>108.33678324652057</v>
      </c>
      <c r="K68" s="202">
        <f t="shared" si="2"/>
        <v>0.3040628262721298</v>
      </c>
      <c r="L68" s="221">
        <v>18925597</v>
      </c>
      <c r="N68" s="28"/>
      <c r="O68" s="28"/>
      <c r="P68" s="28"/>
      <c r="Q68" s="28"/>
      <c r="R68" s="28"/>
      <c r="S68" s="28"/>
    </row>
    <row r="69" spans="2:19" ht="18.75" customHeight="1">
      <c r="B69" s="258" t="s">
        <v>67</v>
      </c>
      <c r="C69" s="61">
        <v>3</v>
      </c>
      <c r="D69" s="259" t="s">
        <v>905</v>
      </c>
      <c r="E69" s="260">
        <v>41484520</v>
      </c>
      <c r="F69" s="61" t="s">
        <v>32</v>
      </c>
      <c r="G69" s="198">
        <f t="shared" si="0"/>
        <v>98.8089742595178</v>
      </c>
      <c r="H69" s="227">
        <v>41984567</v>
      </c>
      <c r="I69" s="261">
        <v>15257421</v>
      </c>
      <c r="J69" s="22">
        <f t="shared" si="1"/>
        <v>110.74751895601587</v>
      </c>
      <c r="K69" s="203">
        <f t="shared" si="2"/>
        <v>0.22626580944636038</v>
      </c>
      <c r="L69" s="227">
        <v>13776761</v>
      </c>
      <c r="N69" s="28"/>
      <c r="O69" s="28"/>
      <c r="P69" s="28"/>
      <c r="Q69" s="28"/>
      <c r="R69" s="28"/>
      <c r="S69" s="28"/>
    </row>
    <row r="70" spans="2:19" ht="18.75" customHeight="1">
      <c r="B70" s="258" t="s">
        <v>906</v>
      </c>
      <c r="C70" s="61">
        <v>4</v>
      </c>
      <c r="D70" s="259" t="s">
        <v>907</v>
      </c>
      <c r="E70" s="260">
        <v>40634556</v>
      </c>
      <c r="F70" s="61" t="s">
        <v>32</v>
      </c>
      <c r="G70" s="198">
        <f t="shared" si="0"/>
        <v>98.63990267131962</v>
      </c>
      <c r="H70" s="227">
        <v>41194846</v>
      </c>
      <c r="I70" s="261">
        <v>14542368</v>
      </c>
      <c r="J70" s="22">
        <f t="shared" si="1"/>
        <v>110.20704182593184</v>
      </c>
      <c r="K70" s="203">
        <f t="shared" si="2"/>
        <v>0.21566165518974992</v>
      </c>
      <c r="L70" s="227">
        <v>13195498</v>
      </c>
      <c r="N70" s="28"/>
      <c r="O70" s="28"/>
      <c r="P70" s="28"/>
      <c r="Q70" s="28"/>
      <c r="R70" s="28"/>
      <c r="S70" s="28"/>
    </row>
    <row r="71" spans="2:19" ht="18.75" customHeight="1">
      <c r="B71" s="258" t="s">
        <v>908</v>
      </c>
      <c r="C71" s="61">
        <v>4</v>
      </c>
      <c r="D71" s="259" t="s">
        <v>909</v>
      </c>
      <c r="E71" s="260">
        <v>23909</v>
      </c>
      <c r="F71" s="61" t="s">
        <v>32</v>
      </c>
      <c r="G71" s="198">
        <f t="shared" si="0"/>
        <v>68.51697950995845</v>
      </c>
      <c r="H71" s="227">
        <v>34895</v>
      </c>
      <c r="I71" s="261">
        <v>19994</v>
      </c>
      <c r="J71" s="22">
        <f t="shared" si="1"/>
        <v>72.17268887846082</v>
      </c>
      <c r="K71" s="203">
        <f t="shared" si="2"/>
        <v>0.00029650873460662386</v>
      </c>
      <c r="L71" s="227">
        <v>27703</v>
      </c>
      <c r="N71" s="28"/>
      <c r="O71" s="28"/>
      <c r="P71" s="28"/>
      <c r="Q71" s="28"/>
      <c r="R71" s="28"/>
      <c r="S71" s="28"/>
    </row>
    <row r="72" spans="2:19" ht="18.75" customHeight="1">
      <c r="B72" s="258" t="s">
        <v>910</v>
      </c>
      <c r="C72" s="61">
        <v>3</v>
      </c>
      <c r="D72" s="259" t="s">
        <v>911</v>
      </c>
      <c r="E72" s="260">
        <v>2356647</v>
      </c>
      <c r="F72" s="61" t="s">
        <v>32</v>
      </c>
      <c r="G72" s="198">
        <f aca="true" t="shared" si="3" ref="G72:G135">IF(F72="","",E72/H72*100)</f>
        <v>115.76945409743774</v>
      </c>
      <c r="H72" s="227">
        <v>2035638</v>
      </c>
      <c r="I72" s="261">
        <v>1008252</v>
      </c>
      <c r="J72" s="22">
        <f aca="true" t="shared" si="4" ref="J72:J135">I72/L72*100</f>
        <v>102.61072930055903</v>
      </c>
      <c r="K72" s="203">
        <f t="shared" si="2"/>
        <v>0.014952261912803726</v>
      </c>
      <c r="L72" s="227">
        <v>982599</v>
      </c>
      <c r="N72" s="28"/>
      <c r="O72" s="28"/>
      <c r="P72" s="28"/>
      <c r="Q72" s="28"/>
      <c r="R72" s="28"/>
      <c r="S72" s="28"/>
    </row>
    <row r="73" spans="2:19" ht="18.75" customHeight="1">
      <c r="B73" s="258" t="s">
        <v>912</v>
      </c>
      <c r="C73" s="61">
        <v>4</v>
      </c>
      <c r="D73" s="259" t="s">
        <v>913</v>
      </c>
      <c r="E73" s="260">
        <v>1003352</v>
      </c>
      <c r="F73" s="61" t="s">
        <v>32</v>
      </c>
      <c r="G73" s="198">
        <f t="shared" si="3"/>
        <v>114.5192051982382</v>
      </c>
      <c r="H73" s="227">
        <v>876143</v>
      </c>
      <c r="I73" s="261">
        <v>350480</v>
      </c>
      <c r="J73" s="22">
        <f t="shared" si="4"/>
        <v>108.00117097822906</v>
      </c>
      <c r="K73" s="203">
        <f aca="true" t="shared" si="5" ref="K73:K136">I73/6743140308*100</f>
        <v>0.005197578338748101</v>
      </c>
      <c r="L73" s="227">
        <v>324515</v>
      </c>
      <c r="N73" s="28"/>
      <c r="O73" s="28"/>
      <c r="P73" s="28"/>
      <c r="Q73" s="28"/>
      <c r="R73" s="28"/>
      <c r="S73" s="28"/>
    </row>
    <row r="74" spans="2:19" ht="18.75" customHeight="1">
      <c r="B74" s="258" t="s">
        <v>914</v>
      </c>
      <c r="C74" s="61">
        <v>4</v>
      </c>
      <c r="D74" s="259" t="s">
        <v>915</v>
      </c>
      <c r="E74" s="260">
        <v>562925</v>
      </c>
      <c r="F74" s="61" t="s">
        <v>32</v>
      </c>
      <c r="G74" s="198">
        <f t="shared" si="3"/>
        <v>96.47386461011139</v>
      </c>
      <c r="H74" s="227">
        <v>583500</v>
      </c>
      <c r="I74" s="261">
        <v>365557</v>
      </c>
      <c r="J74" s="22">
        <f t="shared" si="4"/>
        <v>91.95454053795709</v>
      </c>
      <c r="K74" s="203">
        <f t="shared" si="5"/>
        <v>0.005421168525387297</v>
      </c>
      <c r="L74" s="227">
        <v>397541</v>
      </c>
      <c r="N74" s="28"/>
      <c r="O74" s="28"/>
      <c r="P74" s="28"/>
      <c r="Q74" s="28"/>
      <c r="R74" s="28"/>
      <c r="S74" s="28"/>
    </row>
    <row r="75" spans="2:19" ht="18.75" customHeight="1">
      <c r="B75" s="258" t="s">
        <v>916</v>
      </c>
      <c r="C75" s="61">
        <v>3</v>
      </c>
      <c r="D75" s="259" t="s">
        <v>917</v>
      </c>
      <c r="E75" s="260">
        <v>1355</v>
      </c>
      <c r="F75" s="61" t="s">
        <v>15</v>
      </c>
      <c r="G75" s="198">
        <f t="shared" si="3"/>
        <v>94.0319222761971</v>
      </c>
      <c r="H75" s="227">
        <v>1441</v>
      </c>
      <c r="I75" s="261">
        <v>1032928</v>
      </c>
      <c r="J75" s="22">
        <f t="shared" si="4"/>
        <v>107.00124929817618</v>
      </c>
      <c r="K75" s="203">
        <f t="shared" si="5"/>
        <v>0.015318204172239211</v>
      </c>
      <c r="L75" s="227">
        <v>965342</v>
      </c>
      <c r="N75" s="28"/>
      <c r="O75" s="28"/>
      <c r="P75" s="28"/>
      <c r="Q75" s="28"/>
      <c r="R75" s="28"/>
      <c r="S75" s="28"/>
    </row>
    <row r="76" spans="2:19" ht="18.75" customHeight="1">
      <c r="B76" s="258" t="s">
        <v>918</v>
      </c>
      <c r="C76" s="61">
        <v>4</v>
      </c>
      <c r="D76" s="259" t="s">
        <v>919</v>
      </c>
      <c r="E76" s="260">
        <v>195634</v>
      </c>
      <c r="F76" s="61" t="s">
        <v>32</v>
      </c>
      <c r="G76" s="198">
        <f t="shared" si="3"/>
        <v>117.57133584941946</v>
      </c>
      <c r="H76" s="227">
        <v>166396</v>
      </c>
      <c r="I76" s="261">
        <v>317447</v>
      </c>
      <c r="J76" s="22">
        <f t="shared" si="4"/>
        <v>115.5769069732727</v>
      </c>
      <c r="K76" s="203">
        <f t="shared" si="5"/>
        <v>0.004707702724550812</v>
      </c>
      <c r="L76" s="227">
        <v>274663</v>
      </c>
      <c r="N76" s="28"/>
      <c r="O76" s="28"/>
      <c r="P76" s="28"/>
      <c r="Q76" s="28"/>
      <c r="R76" s="28"/>
      <c r="S76" s="28"/>
    </row>
    <row r="77" spans="2:19" ht="18.75" customHeight="1">
      <c r="B77" s="258" t="s">
        <v>920</v>
      </c>
      <c r="C77" s="61">
        <v>4</v>
      </c>
      <c r="D77" s="259" t="s">
        <v>921</v>
      </c>
      <c r="E77" s="260">
        <v>428873</v>
      </c>
      <c r="F77" s="61" t="s">
        <v>32</v>
      </c>
      <c r="G77" s="198">
        <f t="shared" si="3"/>
        <v>121.9522112871901</v>
      </c>
      <c r="H77" s="227">
        <v>351673</v>
      </c>
      <c r="I77" s="261">
        <v>386521</v>
      </c>
      <c r="J77" s="22">
        <f t="shared" si="4"/>
        <v>130.83911894034534</v>
      </c>
      <c r="K77" s="203">
        <f t="shared" si="5"/>
        <v>0.005732062249119079</v>
      </c>
      <c r="L77" s="227">
        <v>295417</v>
      </c>
      <c r="N77" s="28"/>
      <c r="O77" s="28"/>
      <c r="P77" s="28"/>
      <c r="Q77" s="28"/>
      <c r="R77" s="28"/>
      <c r="S77" s="28"/>
    </row>
    <row r="78" spans="2:19" ht="18.75" customHeight="1">
      <c r="B78" s="258" t="s">
        <v>922</v>
      </c>
      <c r="C78" s="61">
        <v>4</v>
      </c>
      <c r="D78" s="259" t="s">
        <v>923</v>
      </c>
      <c r="E78" s="260">
        <v>734972</v>
      </c>
      <c r="F78" s="61" t="s">
        <v>32</v>
      </c>
      <c r="G78" s="198">
        <f t="shared" si="3"/>
        <v>79.87853652598814</v>
      </c>
      <c r="H78" s="227">
        <v>920112</v>
      </c>
      <c r="I78" s="261">
        <v>328960</v>
      </c>
      <c r="J78" s="22">
        <f t="shared" si="4"/>
        <v>83.585305491892</v>
      </c>
      <c r="K78" s="203">
        <f t="shared" si="5"/>
        <v>0.004878439198569321</v>
      </c>
      <c r="L78" s="227">
        <v>393562</v>
      </c>
      <c r="N78" s="28"/>
      <c r="O78" s="28"/>
      <c r="P78" s="28"/>
      <c r="Q78" s="28"/>
      <c r="R78" s="28"/>
      <c r="S78" s="28"/>
    </row>
    <row r="79" spans="2:19" ht="18.75" customHeight="1">
      <c r="B79" s="254" t="s">
        <v>69</v>
      </c>
      <c r="C79" s="60">
        <v>2</v>
      </c>
      <c r="D79" s="255" t="s">
        <v>70</v>
      </c>
      <c r="E79" s="256">
        <v>465105</v>
      </c>
      <c r="F79" s="60" t="s">
        <v>15</v>
      </c>
      <c r="G79" s="18">
        <f t="shared" si="3"/>
        <v>105.81727094026428</v>
      </c>
      <c r="H79" s="221">
        <v>439536</v>
      </c>
      <c r="I79" s="257">
        <v>25266046</v>
      </c>
      <c r="J79" s="19">
        <f t="shared" si="4"/>
        <v>104.75078305897767</v>
      </c>
      <c r="K79" s="202">
        <f t="shared" si="5"/>
        <v>0.3746925741708888</v>
      </c>
      <c r="L79" s="221">
        <v>24120150</v>
      </c>
      <c r="N79" s="28"/>
      <c r="O79" s="28"/>
      <c r="P79" s="28"/>
      <c r="Q79" s="28"/>
      <c r="R79" s="28"/>
      <c r="S79" s="28"/>
    </row>
    <row r="80" spans="2:19" ht="18.75" customHeight="1">
      <c r="B80" s="269" t="s">
        <v>926</v>
      </c>
      <c r="C80" s="64">
        <v>3</v>
      </c>
      <c r="D80" s="270" t="s">
        <v>927</v>
      </c>
      <c r="E80" s="260">
        <v>3</v>
      </c>
      <c r="F80" s="61" t="s">
        <v>15</v>
      </c>
      <c r="G80" s="198">
        <f t="shared" si="3"/>
        <v>12.5</v>
      </c>
      <c r="H80" s="227">
        <v>24</v>
      </c>
      <c r="I80" s="261">
        <v>237</v>
      </c>
      <c r="J80" s="22">
        <f t="shared" si="4"/>
        <v>13.043478260869565</v>
      </c>
      <c r="K80" s="203">
        <f t="shared" si="5"/>
        <v>3.5146829099614812E-06</v>
      </c>
      <c r="L80" s="227">
        <v>1817</v>
      </c>
      <c r="N80" s="28"/>
      <c r="O80" s="28"/>
      <c r="P80" s="28"/>
      <c r="Q80" s="28"/>
      <c r="R80" s="28"/>
      <c r="S80" s="28"/>
    </row>
    <row r="81" spans="2:19" ht="18.75" customHeight="1">
      <c r="B81" s="258" t="s">
        <v>71</v>
      </c>
      <c r="C81" s="61">
        <v>3</v>
      </c>
      <c r="D81" s="259" t="s">
        <v>928</v>
      </c>
      <c r="E81" s="260">
        <v>72877</v>
      </c>
      <c r="F81" s="61" t="s">
        <v>15</v>
      </c>
      <c r="G81" s="198">
        <f t="shared" si="3"/>
        <v>114.79585407346732</v>
      </c>
      <c r="H81" s="227">
        <v>63484</v>
      </c>
      <c r="I81" s="261">
        <v>3032650</v>
      </c>
      <c r="J81" s="22">
        <f t="shared" si="4"/>
        <v>93.01759931687205</v>
      </c>
      <c r="K81" s="203">
        <f t="shared" si="5"/>
        <v>0.044973852856095724</v>
      </c>
      <c r="L81" s="227">
        <v>3260297</v>
      </c>
      <c r="N81" s="28"/>
      <c r="O81" s="28"/>
      <c r="P81" s="28"/>
      <c r="Q81" s="28"/>
      <c r="R81" s="28"/>
      <c r="S81" s="28"/>
    </row>
    <row r="82" spans="2:19" ht="18.75" customHeight="1">
      <c r="B82" s="258" t="s">
        <v>929</v>
      </c>
      <c r="C82" s="61">
        <v>3</v>
      </c>
      <c r="D82" s="259" t="s">
        <v>930</v>
      </c>
      <c r="E82" s="260">
        <v>29827</v>
      </c>
      <c r="F82" s="61" t="s">
        <v>15</v>
      </c>
      <c r="G82" s="198">
        <f t="shared" si="3"/>
        <v>103.47255949490044</v>
      </c>
      <c r="H82" s="227">
        <v>28826</v>
      </c>
      <c r="I82" s="261">
        <v>5774757</v>
      </c>
      <c r="J82" s="22">
        <f t="shared" si="4"/>
        <v>99.58302702719482</v>
      </c>
      <c r="K82" s="203">
        <f t="shared" si="5"/>
        <v>0.0856389862324069</v>
      </c>
      <c r="L82" s="227">
        <v>5798937</v>
      </c>
      <c r="N82" s="28"/>
      <c r="O82" s="28"/>
      <c r="P82" s="28"/>
      <c r="Q82" s="28"/>
      <c r="R82" s="28"/>
      <c r="S82" s="28"/>
    </row>
    <row r="83" spans="2:19" ht="18.75" customHeight="1">
      <c r="B83" s="254" t="s">
        <v>73</v>
      </c>
      <c r="C83" s="60">
        <v>2</v>
      </c>
      <c r="D83" s="255" t="s">
        <v>74</v>
      </c>
      <c r="E83" s="256"/>
      <c r="F83" s="60"/>
      <c r="G83" s="18">
        <f t="shared" si="3"/>
      </c>
      <c r="H83" s="221"/>
      <c r="I83" s="257">
        <v>15388589</v>
      </c>
      <c r="J83" s="19">
        <f t="shared" si="4"/>
        <v>107.91029006687616</v>
      </c>
      <c r="K83" s="202">
        <f t="shared" si="5"/>
        <v>0.2282110158933386</v>
      </c>
      <c r="L83" s="221">
        <v>14260539</v>
      </c>
      <c r="N83" s="28"/>
      <c r="O83" s="28"/>
      <c r="P83" s="28"/>
      <c r="Q83" s="28"/>
      <c r="R83" s="28"/>
      <c r="S83" s="28"/>
    </row>
    <row r="84" spans="2:19" ht="18.75" customHeight="1">
      <c r="B84" s="249" t="s">
        <v>75</v>
      </c>
      <c r="C84" s="59">
        <v>1</v>
      </c>
      <c r="D84" s="250" t="s">
        <v>76</v>
      </c>
      <c r="E84" s="251"/>
      <c r="F84" s="59"/>
      <c r="G84" s="16">
        <f t="shared" si="3"/>
      </c>
      <c r="H84" s="215"/>
      <c r="I84" s="252">
        <v>14006448</v>
      </c>
      <c r="J84" s="17">
        <f t="shared" si="4"/>
        <v>89.84744192192709</v>
      </c>
      <c r="K84" s="201">
        <f t="shared" si="5"/>
        <v>0.20771402284752816</v>
      </c>
      <c r="L84" s="215">
        <v>15589145</v>
      </c>
      <c r="N84" s="28"/>
      <c r="O84" s="28"/>
      <c r="P84" s="28"/>
      <c r="Q84" s="28"/>
      <c r="R84" s="28"/>
      <c r="S84" s="28"/>
    </row>
    <row r="85" spans="2:19" ht="18.75" customHeight="1">
      <c r="B85" s="254" t="s">
        <v>77</v>
      </c>
      <c r="C85" s="60">
        <v>2</v>
      </c>
      <c r="D85" s="255" t="s">
        <v>78</v>
      </c>
      <c r="E85" s="256">
        <v>64568</v>
      </c>
      <c r="F85" s="60" t="s">
        <v>79</v>
      </c>
      <c r="G85" s="18">
        <f t="shared" si="3"/>
        <v>95.66905216991896</v>
      </c>
      <c r="H85" s="221">
        <v>67491</v>
      </c>
      <c r="I85" s="257">
        <v>7845836</v>
      </c>
      <c r="J85" s="19">
        <f t="shared" si="4"/>
        <v>90.9419633025396</v>
      </c>
      <c r="K85" s="202">
        <f t="shared" si="5"/>
        <v>0.11635285106987574</v>
      </c>
      <c r="L85" s="221">
        <v>8627300</v>
      </c>
      <c r="N85" s="28"/>
      <c r="O85" s="28"/>
      <c r="P85" s="28"/>
      <c r="Q85" s="28"/>
      <c r="R85" s="28"/>
      <c r="S85" s="28"/>
    </row>
    <row r="86" spans="2:19" ht="18.75" customHeight="1">
      <c r="B86" s="258" t="s">
        <v>931</v>
      </c>
      <c r="C86" s="61">
        <v>3</v>
      </c>
      <c r="D86" s="259" t="s">
        <v>932</v>
      </c>
      <c r="E86" s="260">
        <v>26721007</v>
      </c>
      <c r="F86" s="61" t="s">
        <v>933</v>
      </c>
      <c r="G86" s="198">
        <f t="shared" si="3"/>
        <v>93.25012817919655</v>
      </c>
      <c r="H86" s="227">
        <v>28655196</v>
      </c>
      <c r="I86" s="261">
        <v>5475885</v>
      </c>
      <c r="J86" s="22">
        <f t="shared" si="4"/>
        <v>89.17314919896371</v>
      </c>
      <c r="K86" s="203">
        <f t="shared" si="5"/>
        <v>0.08120674863466003</v>
      </c>
      <c r="L86" s="227">
        <v>6140733</v>
      </c>
      <c r="N86" s="28"/>
      <c r="O86" s="28"/>
      <c r="P86" s="28"/>
      <c r="Q86" s="28"/>
      <c r="R86" s="28"/>
      <c r="S86" s="28"/>
    </row>
    <row r="87" spans="2:19" ht="18.75" customHeight="1">
      <c r="B87" s="258" t="s">
        <v>934</v>
      </c>
      <c r="C87" s="61">
        <v>4</v>
      </c>
      <c r="D87" s="259" t="s">
        <v>935</v>
      </c>
      <c r="E87" s="260">
        <v>6513510</v>
      </c>
      <c r="F87" s="61" t="s">
        <v>933</v>
      </c>
      <c r="G87" s="198">
        <f t="shared" si="3"/>
        <v>81.24479786497456</v>
      </c>
      <c r="H87" s="227">
        <v>8017141</v>
      </c>
      <c r="I87" s="261">
        <v>1555381</v>
      </c>
      <c r="J87" s="22">
        <f t="shared" si="4"/>
        <v>66.33753396566733</v>
      </c>
      <c r="K87" s="203">
        <f t="shared" si="5"/>
        <v>0.0230661224437924</v>
      </c>
      <c r="L87" s="227">
        <v>2344647</v>
      </c>
      <c r="N87" s="28"/>
      <c r="O87" s="28"/>
      <c r="P87" s="28"/>
      <c r="Q87" s="28"/>
      <c r="R87" s="28"/>
      <c r="S87" s="28"/>
    </row>
    <row r="88" spans="2:19" ht="18.75" customHeight="1">
      <c r="B88" s="258" t="s">
        <v>936</v>
      </c>
      <c r="C88" s="61">
        <v>5</v>
      </c>
      <c r="D88" s="259" t="s">
        <v>937</v>
      </c>
      <c r="E88" s="260">
        <v>1606720</v>
      </c>
      <c r="F88" s="61" t="s">
        <v>933</v>
      </c>
      <c r="G88" s="198">
        <f t="shared" si="3"/>
        <v>55.451711675396</v>
      </c>
      <c r="H88" s="227">
        <v>2897512</v>
      </c>
      <c r="I88" s="261">
        <v>683105</v>
      </c>
      <c r="J88" s="22">
        <f t="shared" si="4"/>
        <v>52.357888960085354</v>
      </c>
      <c r="K88" s="203">
        <f t="shared" si="5"/>
        <v>0.010130369068393407</v>
      </c>
      <c r="L88" s="227">
        <v>1304684</v>
      </c>
      <c r="N88" s="28"/>
      <c r="O88" s="28"/>
      <c r="P88" s="28"/>
      <c r="Q88" s="28"/>
      <c r="R88" s="28"/>
      <c r="S88" s="28"/>
    </row>
    <row r="89" spans="2:19" ht="18.75" customHeight="1">
      <c r="B89" s="258" t="s">
        <v>938</v>
      </c>
      <c r="C89" s="61">
        <v>5</v>
      </c>
      <c r="D89" s="259" t="s">
        <v>939</v>
      </c>
      <c r="E89" s="260">
        <v>2047</v>
      </c>
      <c r="F89" s="61" t="s">
        <v>933</v>
      </c>
      <c r="G89" s="198">
        <f t="shared" si="3"/>
        <v>49.9755859375</v>
      </c>
      <c r="H89" s="227">
        <v>4096</v>
      </c>
      <c r="I89" s="261">
        <v>4310</v>
      </c>
      <c r="J89" s="22">
        <f t="shared" si="4"/>
        <v>40.99296176526536</v>
      </c>
      <c r="K89" s="203">
        <f t="shared" si="5"/>
        <v>6.391680734993243E-05</v>
      </c>
      <c r="L89" s="227">
        <v>10514</v>
      </c>
      <c r="N89" s="28"/>
      <c r="O89" s="28"/>
      <c r="P89" s="28"/>
      <c r="Q89" s="28"/>
      <c r="R89" s="28"/>
      <c r="S89" s="28"/>
    </row>
    <row r="90" spans="2:19" ht="18.75" customHeight="1">
      <c r="B90" s="258" t="s">
        <v>940</v>
      </c>
      <c r="C90" s="61">
        <v>4</v>
      </c>
      <c r="D90" s="259" t="s">
        <v>941</v>
      </c>
      <c r="E90" s="260">
        <v>3689166</v>
      </c>
      <c r="F90" s="61" t="s">
        <v>933</v>
      </c>
      <c r="G90" s="198">
        <f t="shared" si="3"/>
        <v>91.83337112877776</v>
      </c>
      <c r="H90" s="227">
        <v>4017239</v>
      </c>
      <c r="I90" s="261">
        <v>2483690</v>
      </c>
      <c r="J90" s="22">
        <f t="shared" si="4"/>
        <v>103.48126251231702</v>
      </c>
      <c r="K90" s="203">
        <f t="shared" si="5"/>
        <v>0.036832838804397604</v>
      </c>
      <c r="L90" s="227">
        <v>2400135</v>
      </c>
      <c r="N90" s="28"/>
      <c r="O90" s="28"/>
      <c r="P90" s="28"/>
      <c r="Q90" s="28"/>
      <c r="R90" s="28"/>
      <c r="S90" s="28"/>
    </row>
    <row r="91" spans="2:19" ht="18.75" customHeight="1">
      <c r="B91" s="258" t="s">
        <v>942</v>
      </c>
      <c r="C91" s="61">
        <v>4</v>
      </c>
      <c r="D91" s="259" t="s">
        <v>943</v>
      </c>
      <c r="E91" s="260">
        <v>331616</v>
      </c>
      <c r="F91" s="61" t="s">
        <v>933</v>
      </c>
      <c r="G91" s="198">
        <f t="shared" si="3"/>
        <v>110.00660140454004</v>
      </c>
      <c r="H91" s="227">
        <v>301451</v>
      </c>
      <c r="I91" s="261">
        <v>44222</v>
      </c>
      <c r="J91" s="22">
        <f t="shared" si="4"/>
        <v>111.0993869962818</v>
      </c>
      <c r="K91" s="203">
        <f t="shared" si="5"/>
        <v>0.0006558072052502811</v>
      </c>
      <c r="L91" s="227">
        <v>39804</v>
      </c>
      <c r="N91" s="28"/>
      <c r="O91" s="28"/>
      <c r="P91" s="28"/>
      <c r="Q91" s="28"/>
      <c r="R91" s="28"/>
      <c r="S91" s="28"/>
    </row>
    <row r="92" spans="2:19" ht="18.75" customHeight="1">
      <c r="B92" s="254" t="s">
        <v>80</v>
      </c>
      <c r="C92" s="60">
        <v>2</v>
      </c>
      <c r="D92" s="255" t="s">
        <v>81</v>
      </c>
      <c r="E92" s="256"/>
      <c r="F92" s="60"/>
      <c r="G92" s="18">
        <f t="shared" si="3"/>
      </c>
      <c r="H92" s="221"/>
      <c r="I92" s="257">
        <v>6160612</v>
      </c>
      <c r="J92" s="19">
        <f t="shared" si="4"/>
        <v>88.49108246449038</v>
      </c>
      <c r="K92" s="202">
        <f t="shared" si="5"/>
        <v>0.09136117177765242</v>
      </c>
      <c r="L92" s="221">
        <v>6961845</v>
      </c>
      <c r="N92" s="28"/>
      <c r="O92" s="28"/>
      <c r="P92" s="28"/>
      <c r="Q92" s="28"/>
      <c r="R92" s="28"/>
      <c r="S92" s="28"/>
    </row>
    <row r="93" spans="2:19" ht="18.75" customHeight="1">
      <c r="B93" s="258" t="s">
        <v>82</v>
      </c>
      <c r="C93" s="61">
        <v>3</v>
      </c>
      <c r="D93" s="259" t="s">
        <v>83</v>
      </c>
      <c r="E93" s="260">
        <v>7914560</v>
      </c>
      <c r="F93" s="61" t="s">
        <v>32</v>
      </c>
      <c r="G93" s="198">
        <f t="shared" si="3"/>
        <v>86.02361840996909</v>
      </c>
      <c r="H93" s="227">
        <v>9200450</v>
      </c>
      <c r="I93" s="261">
        <v>4747951</v>
      </c>
      <c r="J93" s="22">
        <f t="shared" si="4"/>
        <v>86.46872506121895</v>
      </c>
      <c r="K93" s="203">
        <f t="shared" si="5"/>
        <v>0.07041157062039885</v>
      </c>
      <c r="L93" s="227">
        <v>5490946</v>
      </c>
      <c r="N93" s="28"/>
      <c r="O93" s="28"/>
      <c r="P93" s="28"/>
      <c r="Q93" s="28"/>
      <c r="R93" s="28"/>
      <c r="S93" s="28"/>
    </row>
    <row r="94" spans="2:19" ht="18.75" customHeight="1">
      <c r="B94" s="258" t="s">
        <v>944</v>
      </c>
      <c r="C94" s="61">
        <v>3</v>
      </c>
      <c r="D94" s="259" t="s">
        <v>945</v>
      </c>
      <c r="E94" s="260"/>
      <c r="F94" s="61"/>
      <c r="G94" s="198">
        <f t="shared" si="3"/>
      </c>
      <c r="H94" s="227">
        <v>0</v>
      </c>
      <c r="I94" s="261">
        <v>1412661</v>
      </c>
      <c r="J94" s="22">
        <f t="shared" si="4"/>
        <v>96.0406526892737</v>
      </c>
      <c r="K94" s="203">
        <f t="shared" si="5"/>
        <v>0.02094960115725357</v>
      </c>
      <c r="L94" s="227">
        <v>1470899</v>
      </c>
      <c r="N94" s="28"/>
      <c r="O94" s="28"/>
      <c r="P94" s="28"/>
      <c r="Q94" s="28"/>
      <c r="R94" s="28"/>
      <c r="S94" s="28"/>
    </row>
    <row r="95" spans="2:19" ht="18.75" customHeight="1">
      <c r="B95" s="249" t="s">
        <v>84</v>
      </c>
      <c r="C95" s="59">
        <v>1</v>
      </c>
      <c r="D95" s="250" t="s">
        <v>85</v>
      </c>
      <c r="E95" s="251"/>
      <c r="F95" s="59"/>
      <c r="G95" s="16">
        <f t="shared" si="3"/>
      </c>
      <c r="H95" s="215">
        <v>0</v>
      </c>
      <c r="I95" s="252">
        <v>227420574</v>
      </c>
      <c r="J95" s="17">
        <f t="shared" si="4"/>
        <v>117.1711489644445</v>
      </c>
      <c r="K95" s="201">
        <f t="shared" si="5"/>
        <v>3.372621117347808</v>
      </c>
      <c r="L95" s="215">
        <v>194092638</v>
      </c>
      <c r="N95" s="28"/>
      <c r="O95" s="28"/>
      <c r="P95" s="28"/>
      <c r="Q95" s="28"/>
      <c r="R95" s="28"/>
      <c r="S95" s="28"/>
    </row>
    <row r="96" spans="2:19" ht="18.75" customHeight="1">
      <c r="B96" s="254" t="s">
        <v>86</v>
      </c>
      <c r="C96" s="60">
        <v>2</v>
      </c>
      <c r="D96" s="255" t="s">
        <v>87</v>
      </c>
      <c r="E96" s="256">
        <v>13</v>
      </c>
      <c r="F96" s="60" t="s">
        <v>15</v>
      </c>
      <c r="G96" s="18">
        <f t="shared" si="3"/>
        <v>20.634920634920633</v>
      </c>
      <c r="H96" s="221">
        <v>63</v>
      </c>
      <c r="I96" s="257">
        <v>171829</v>
      </c>
      <c r="J96" s="19">
        <f t="shared" si="4"/>
        <v>75.58238761326648</v>
      </c>
      <c r="K96" s="202">
        <f t="shared" si="5"/>
        <v>0.002548204429264858</v>
      </c>
      <c r="L96" s="221">
        <v>227340</v>
      </c>
      <c r="N96" s="28"/>
      <c r="O96" s="28"/>
      <c r="P96" s="28"/>
      <c r="Q96" s="28"/>
      <c r="R96" s="28"/>
      <c r="S96" s="28"/>
    </row>
    <row r="97" spans="2:19" ht="18.75" customHeight="1">
      <c r="B97" s="271" t="s">
        <v>946</v>
      </c>
      <c r="C97" s="272">
        <v>3</v>
      </c>
      <c r="D97" s="273" t="s">
        <v>947</v>
      </c>
      <c r="E97" s="260">
        <v>0</v>
      </c>
      <c r="F97" s="65" t="s">
        <v>15</v>
      </c>
      <c r="G97" s="198" t="s">
        <v>924</v>
      </c>
      <c r="H97" s="227">
        <v>40</v>
      </c>
      <c r="I97" s="261">
        <v>0</v>
      </c>
      <c r="J97" s="22" t="s">
        <v>924</v>
      </c>
      <c r="K97" s="203">
        <f t="shared" si="5"/>
        <v>0</v>
      </c>
      <c r="L97" s="227">
        <v>1774</v>
      </c>
      <c r="N97" s="28"/>
      <c r="O97" s="28"/>
      <c r="P97" s="28"/>
      <c r="Q97" s="28"/>
      <c r="R97" s="28"/>
      <c r="S97" s="28"/>
    </row>
    <row r="98" spans="2:19" ht="18.75" customHeight="1">
      <c r="B98" s="258" t="s">
        <v>948</v>
      </c>
      <c r="C98" s="61">
        <v>3</v>
      </c>
      <c r="D98" s="259" t="s">
        <v>949</v>
      </c>
      <c r="E98" s="260">
        <v>14379</v>
      </c>
      <c r="F98" s="61" t="s">
        <v>32</v>
      </c>
      <c r="G98" s="198">
        <f t="shared" si="3"/>
        <v>58.80260090786407</v>
      </c>
      <c r="H98" s="227">
        <v>24453</v>
      </c>
      <c r="I98" s="261">
        <v>171829</v>
      </c>
      <c r="J98" s="22">
        <f t="shared" si="4"/>
        <v>76.1768174281585</v>
      </c>
      <c r="K98" s="203">
        <f t="shared" si="5"/>
        <v>0.002548204429264858</v>
      </c>
      <c r="L98" s="227">
        <v>225566</v>
      </c>
      <c r="N98" s="28"/>
      <c r="O98" s="28"/>
      <c r="P98" s="28"/>
      <c r="Q98" s="28"/>
      <c r="R98" s="28"/>
      <c r="S98" s="28"/>
    </row>
    <row r="99" spans="2:19" ht="18.75" customHeight="1">
      <c r="B99" s="254" t="s">
        <v>88</v>
      </c>
      <c r="C99" s="60">
        <v>2</v>
      </c>
      <c r="D99" s="255" t="s">
        <v>89</v>
      </c>
      <c r="E99" s="256">
        <v>948271</v>
      </c>
      <c r="F99" s="60" t="s">
        <v>15</v>
      </c>
      <c r="G99" s="18">
        <f t="shared" si="3"/>
        <v>99.83302749782335</v>
      </c>
      <c r="H99" s="221">
        <v>949857</v>
      </c>
      <c r="I99" s="257">
        <v>56865650</v>
      </c>
      <c r="J99" s="19">
        <f t="shared" si="4"/>
        <v>101.3390971480209</v>
      </c>
      <c r="K99" s="202">
        <f t="shared" si="5"/>
        <v>0.8433110895310174</v>
      </c>
      <c r="L99" s="221">
        <v>56114226</v>
      </c>
      <c r="N99" s="28"/>
      <c r="O99" s="28"/>
      <c r="P99" s="28"/>
      <c r="Q99" s="28"/>
      <c r="R99" s="28"/>
      <c r="S99" s="28"/>
    </row>
    <row r="100" spans="2:19" ht="18.75" customHeight="1">
      <c r="B100" s="258" t="s">
        <v>950</v>
      </c>
      <c r="C100" s="61">
        <v>3</v>
      </c>
      <c r="D100" s="259" t="s">
        <v>951</v>
      </c>
      <c r="E100" s="260">
        <v>3288</v>
      </c>
      <c r="F100" s="61" t="s">
        <v>15</v>
      </c>
      <c r="G100" s="198">
        <f t="shared" si="3"/>
        <v>102.78211941231635</v>
      </c>
      <c r="H100" s="227">
        <v>3199</v>
      </c>
      <c r="I100" s="261">
        <v>707578</v>
      </c>
      <c r="J100" s="22">
        <f t="shared" si="4"/>
        <v>116.781317049018</v>
      </c>
      <c r="K100" s="203">
        <f t="shared" si="5"/>
        <v>0.010493300861032596</v>
      </c>
      <c r="L100" s="227">
        <v>605900</v>
      </c>
      <c r="N100" s="28"/>
      <c r="O100" s="28"/>
      <c r="P100" s="28"/>
      <c r="Q100" s="28"/>
      <c r="R100" s="28"/>
      <c r="S100" s="28"/>
    </row>
    <row r="101" spans="2:19" ht="18.75" customHeight="1">
      <c r="B101" s="258" t="s">
        <v>952</v>
      </c>
      <c r="C101" s="61">
        <v>3</v>
      </c>
      <c r="D101" s="259" t="s">
        <v>953</v>
      </c>
      <c r="E101" s="260">
        <v>547856</v>
      </c>
      <c r="F101" s="61" t="s">
        <v>15</v>
      </c>
      <c r="G101" s="198">
        <f t="shared" si="3"/>
        <v>105.87305421622719</v>
      </c>
      <c r="H101" s="227">
        <v>517465</v>
      </c>
      <c r="I101" s="261">
        <v>30450027</v>
      </c>
      <c r="J101" s="22">
        <f t="shared" si="4"/>
        <v>106.71372042494941</v>
      </c>
      <c r="K101" s="203">
        <f t="shared" si="5"/>
        <v>0.451570419851332</v>
      </c>
      <c r="L101" s="227">
        <v>28534313</v>
      </c>
      <c r="N101" s="28"/>
      <c r="O101" s="28"/>
      <c r="P101" s="28"/>
      <c r="Q101" s="28"/>
      <c r="R101" s="28"/>
      <c r="S101" s="28"/>
    </row>
    <row r="102" spans="2:19" ht="18.75" customHeight="1">
      <c r="B102" s="258" t="s">
        <v>954</v>
      </c>
      <c r="C102" s="61">
        <v>3</v>
      </c>
      <c r="D102" s="259" t="s">
        <v>955</v>
      </c>
      <c r="E102" s="260">
        <v>397127</v>
      </c>
      <c r="F102" s="61" t="s">
        <v>15</v>
      </c>
      <c r="G102" s="198">
        <f t="shared" si="3"/>
        <v>92.52876910853625</v>
      </c>
      <c r="H102" s="227">
        <v>429193</v>
      </c>
      <c r="I102" s="261">
        <v>25708045</v>
      </c>
      <c r="J102" s="22">
        <f t="shared" si="4"/>
        <v>95.30671242725359</v>
      </c>
      <c r="K102" s="203">
        <f t="shared" si="5"/>
        <v>0.3812473688186528</v>
      </c>
      <c r="L102" s="227">
        <v>26974013</v>
      </c>
      <c r="N102" s="28"/>
      <c r="O102" s="28"/>
      <c r="P102" s="28"/>
      <c r="Q102" s="28"/>
      <c r="R102" s="28"/>
      <c r="S102" s="28"/>
    </row>
    <row r="103" spans="2:19" ht="18.75" customHeight="1">
      <c r="B103" s="258" t="s">
        <v>956</v>
      </c>
      <c r="C103" s="61">
        <v>4</v>
      </c>
      <c r="D103" s="259" t="s">
        <v>957</v>
      </c>
      <c r="E103" s="260">
        <v>4225</v>
      </c>
      <c r="F103" s="61" t="s">
        <v>15</v>
      </c>
      <c r="G103" s="198">
        <f t="shared" si="3"/>
        <v>110.54421768707483</v>
      </c>
      <c r="H103" s="227">
        <v>3822</v>
      </c>
      <c r="I103" s="261">
        <v>227910</v>
      </c>
      <c r="J103" s="22">
        <f t="shared" si="4"/>
        <v>115.48108250530764</v>
      </c>
      <c r="K103" s="203">
        <f t="shared" si="5"/>
        <v>0.0033798792489844777</v>
      </c>
      <c r="L103" s="227">
        <v>197357</v>
      </c>
      <c r="N103" s="28"/>
      <c r="O103" s="28"/>
      <c r="P103" s="28"/>
      <c r="Q103" s="28"/>
      <c r="R103" s="28"/>
      <c r="S103" s="28"/>
    </row>
    <row r="104" spans="2:19" ht="18.75" customHeight="1">
      <c r="B104" s="258" t="s">
        <v>958</v>
      </c>
      <c r="C104" s="61">
        <v>4</v>
      </c>
      <c r="D104" s="259" t="s">
        <v>959</v>
      </c>
      <c r="E104" s="260">
        <v>7899</v>
      </c>
      <c r="F104" s="61" t="s">
        <v>15</v>
      </c>
      <c r="G104" s="198">
        <f t="shared" si="3"/>
        <v>101.42526964560862</v>
      </c>
      <c r="H104" s="227">
        <v>7788</v>
      </c>
      <c r="I104" s="261">
        <v>298486</v>
      </c>
      <c r="J104" s="22">
        <f t="shared" si="4"/>
        <v>99.77737070118201</v>
      </c>
      <c r="K104" s="203">
        <f t="shared" si="5"/>
        <v>0.004426513261868197</v>
      </c>
      <c r="L104" s="227">
        <v>299152</v>
      </c>
      <c r="N104" s="28"/>
      <c r="O104" s="28"/>
      <c r="P104" s="28"/>
      <c r="Q104" s="28"/>
      <c r="R104" s="28"/>
      <c r="S104" s="28"/>
    </row>
    <row r="105" spans="2:19" ht="18.75" customHeight="1">
      <c r="B105" s="258" t="s">
        <v>960</v>
      </c>
      <c r="C105" s="61">
        <v>4</v>
      </c>
      <c r="D105" s="259" t="s">
        <v>961</v>
      </c>
      <c r="E105" s="260">
        <v>326021</v>
      </c>
      <c r="F105" s="61" t="s">
        <v>15</v>
      </c>
      <c r="G105" s="198">
        <f t="shared" si="3"/>
        <v>93.05845749843009</v>
      </c>
      <c r="H105" s="227">
        <v>350340</v>
      </c>
      <c r="I105" s="261">
        <v>17023259</v>
      </c>
      <c r="J105" s="22">
        <f t="shared" si="4"/>
        <v>100.6002534262839</v>
      </c>
      <c r="K105" s="203">
        <f t="shared" si="5"/>
        <v>0.2524529851440843</v>
      </c>
      <c r="L105" s="227">
        <v>16921686</v>
      </c>
      <c r="N105" s="28"/>
      <c r="O105" s="28"/>
      <c r="P105" s="28"/>
      <c r="Q105" s="28"/>
      <c r="R105" s="28"/>
      <c r="S105" s="28"/>
    </row>
    <row r="106" spans="2:19" ht="18.75" customHeight="1">
      <c r="B106" s="258" t="s">
        <v>962</v>
      </c>
      <c r="C106" s="61">
        <v>4</v>
      </c>
      <c r="D106" s="259" t="s">
        <v>963</v>
      </c>
      <c r="E106" s="260">
        <v>56123</v>
      </c>
      <c r="F106" s="61" t="s">
        <v>15</v>
      </c>
      <c r="G106" s="198">
        <f t="shared" si="3"/>
        <v>87.04209187629888</v>
      </c>
      <c r="H106" s="227">
        <v>64478</v>
      </c>
      <c r="I106" s="261">
        <v>7838784</v>
      </c>
      <c r="J106" s="22">
        <f t="shared" si="4"/>
        <v>84.77476209906753</v>
      </c>
      <c r="K106" s="203">
        <f t="shared" si="5"/>
        <v>0.11624827071594725</v>
      </c>
      <c r="L106" s="227">
        <v>9246601</v>
      </c>
      <c r="N106" s="28"/>
      <c r="O106" s="28"/>
      <c r="P106" s="28"/>
      <c r="Q106" s="28"/>
      <c r="R106" s="28"/>
      <c r="S106" s="28"/>
    </row>
    <row r="107" spans="2:19" ht="18.75" customHeight="1">
      <c r="B107" s="258" t="s">
        <v>964</v>
      </c>
      <c r="C107" s="61">
        <v>4</v>
      </c>
      <c r="D107" s="259" t="s">
        <v>965</v>
      </c>
      <c r="E107" s="260">
        <v>72</v>
      </c>
      <c r="F107" s="61" t="s">
        <v>15</v>
      </c>
      <c r="G107" s="198">
        <f t="shared" si="3"/>
        <v>112.5</v>
      </c>
      <c r="H107" s="227">
        <v>64</v>
      </c>
      <c r="I107" s="261">
        <v>4195</v>
      </c>
      <c r="J107" s="22">
        <f t="shared" si="4"/>
        <v>120.20057306590257</v>
      </c>
      <c r="K107" s="203">
        <f t="shared" si="5"/>
        <v>6.221137049488783E-05</v>
      </c>
      <c r="L107" s="227">
        <v>3490</v>
      </c>
      <c r="N107" s="28"/>
      <c r="O107" s="28"/>
      <c r="P107" s="28"/>
      <c r="Q107" s="28"/>
      <c r="R107" s="28"/>
      <c r="S107" s="28"/>
    </row>
    <row r="108" spans="2:19" ht="18.75" customHeight="1">
      <c r="B108" s="254" t="s">
        <v>90</v>
      </c>
      <c r="C108" s="60">
        <v>2</v>
      </c>
      <c r="D108" s="255" t="s">
        <v>91</v>
      </c>
      <c r="E108" s="256">
        <v>99974</v>
      </c>
      <c r="F108" s="60" t="s">
        <v>15</v>
      </c>
      <c r="G108" s="18">
        <f t="shared" si="3"/>
        <v>100.5774647887324</v>
      </c>
      <c r="H108" s="221">
        <v>99400</v>
      </c>
      <c r="I108" s="257">
        <v>23766868</v>
      </c>
      <c r="J108" s="19">
        <f t="shared" si="4"/>
        <v>129.64482564427843</v>
      </c>
      <c r="K108" s="202">
        <f t="shared" si="5"/>
        <v>0.35245993579287094</v>
      </c>
      <c r="L108" s="221">
        <v>18332292</v>
      </c>
      <c r="N108" s="28"/>
      <c r="O108" s="28"/>
      <c r="P108" s="28"/>
      <c r="Q108" s="28"/>
      <c r="R108" s="28"/>
      <c r="S108" s="28"/>
    </row>
    <row r="109" spans="2:19" ht="18.75" customHeight="1">
      <c r="B109" s="258" t="s">
        <v>92</v>
      </c>
      <c r="C109" s="61">
        <v>3</v>
      </c>
      <c r="D109" s="259" t="s">
        <v>966</v>
      </c>
      <c r="E109" s="260">
        <v>70684</v>
      </c>
      <c r="F109" s="61" t="s">
        <v>15</v>
      </c>
      <c r="G109" s="198">
        <f t="shared" si="3"/>
        <v>104.41539256961372</v>
      </c>
      <c r="H109" s="227">
        <v>67695</v>
      </c>
      <c r="I109" s="261">
        <v>14700280</v>
      </c>
      <c r="J109" s="22">
        <f t="shared" si="4"/>
        <v>146.5056769370173</v>
      </c>
      <c r="K109" s="203">
        <f t="shared" si="5"/>
        <v>0.218003472099783</v>
      </c>
      <c r="L109" s="227">
        <v>10033932</v>
      </c>
      <c r="N109" s="28"/>
      <c r="O109" s="28"/>
      <c r="P109" s="28"/>
      <c r="Q109" s="28"/>
      <c r="R109" s="28"/>
      <c r="S109" s="28"/>
    </row>
    <row r="110" spans="2:19" ht="18.75" customHeight="1">
      <c r="B110" s="258" t="s">
        <v>967</v>
      </c>
      <c r="C110" s="61">
        <v>3</v>
      </c>
      <c r="D110" s="259" t="s">
        <v>968</v>
      </c>
      <c r="E110" s="260">
        <v>410</v>
      </c>
      <c r="F110" s="61" t="s">
        <v>15</v>
      </c>
      <c r="G110" s="198">
        <f t="shared" si="3"/>
        <v>138.98305084745763</v>
      </c>
      <c r="H110" s="227">
        <v>295</v>
      </c>
      <c r="I110" s="261">
        <v>85536</v>
      </c>
      <c r="J110" s="22">
        <f t="shared" si="4"/>
        <v>182.81219944858836</v>
      </c>
      <c r="K110" s="203">
        <f t="shared" si="5"/>
        <v>0.001268489102896478</v>
      </c>
      <c r="L110" s="227">
        <v>46789</v>
      </c>
      <c r="N110" s="28"/>
      <c r="O110" s="28"/>
      <c r="P110" s="28"/>
      <c r="Q110" s="28"/>
      <c r="R110" s="28"/>
      <c r="S110" s="28"/>
    </row>
    <row r="111" spans="2:19" ht="18.75" customHeight="1">
      <c r="B111" s="258" t="s">
        <v>969</v>
      </c>
      <c r="C111" s="61">
        <v>3</v>
      </c>
      <c r="D111" s="259" t="s">
        <v>93</v>
      </c>
      <c r="E111" s="260">
        <v>27432</v>
      </c>
      <c r="F111" s="61" t="s">
        <v>15</v>
      </c>
      <c r="G111" s="198">
        <f t="shared" si="3"/>
        <v>89.82024164238237</v>
      </c>
      <c r="H111" s="227">
        <v>30541</v>
      </c>
      <c r="I111" s="261">
        <v>8830497</v>
      </c>
      <c r="J111" s="22">
        <f t="shared" si="4"/>
        <v>108.31127570990795</v>
      </c>
      <c r="K111" s="203">
        <f t="shared" si="5"/>
        <v>0.13095526114922418</v>
      </c>
      <c r="L111" s="227">
        <v>8152888</v>
      </c>
      <c r="N111" s="28"/>
      <c r="O111" s="28"/>
      <c r="P111" s="28"/>
      <c r="Q111" s="28"/>
      <c r="R111" s="28"/>
      <c r="S111" s="28"/>
    </row>
    <row r="112" spans="2:19" ht="18.75" customHeight="1">
      <c r="B112" s="258" t="s">
        <v>970</v>
      </c>
      <c r="C112" s="61">
        <v>4</v>
      </c>
      <c r="D112" s="259" t="s">
        <v>971</v>
      </c>
      <c r="E112" s="260">
        <v>82</v>
      </c>
      <c r="F112" s="61" t="s">
        <v>15</v>
      </c>
      <c r="G112" s="198">
        <f t="shared" si="3"/>
        <v>15.769230769230768</v>
      </c>
      <c r="H112" s="227">
        <v>520</v>
      </c>
      <c r="I112" s="261">
        <v>16842</v>
      </c>
      <c r="J112" s="22">
        <f t="shared" si="4"/>
        <v>17.09309760379982</v>
      </c>
      <c r="K112" s="203">
        <f t="shared" si="5"/>
        <v>0.0002497649348927058</v>
      </c>
      <c r="L112" s="227">
        <v>98531</v>
      </c>
      <c r="N112" s="28"/>
      <c r="O112" s="28"/>
      <c r="P112" s="28"/>
      <c r="Q112" s="28"/>
      <c r="R112" s="28"/>
      <c r="S112" s="28"/>
    </row>
    <row r="113" spans="2:19" ht="18.75" customHeight="1">
      <c r="B113" s="258" t="s">
        <v>972</v>
      </c>
      <c r="C113" s="61">
        <v>4</v>
      </c>
      <c r="D113" s="259" t="s">
        <v>973</v>
      </c>
      <c r="E113" s="260">
        <v>27350</v>
      </c>
      <c r="F113" s="61" t="s">
        <v>15</v>
      </c>
      <c r="G113" s="198">
        <f t="shared" si="3"/>
        <v>91.10289464041837</v>
      </c>
      <c r="H113" s="227">
        <v>30021</v>
      </c>
      <c r="I113" s="261">
        <v>8813655</v>
      </c>
      <c r="J113" s="22">
        <f t="shared" si="4"/>
        <v>109.42717090886336</v>
      </c>
      <c r="K113" s="203">
        <f t="shared" si="5"/>
        <v>0.13070549621433147</v>
      </c>
      <c r="L113" s="227">
        <v>8054357</v>
      </c>
      <c r="N113" s="28"/>
      <c r="O113" s="28"/>
      <c r="P113" s="28"/>
      <c r="Q113" s="28"/>
      <c r="R113" s="28"/>
      <c r="S113" s="28"/>
    </row>
    <row r="114" spans="2:19" ht="18.75" customHeight="1">
      <c r="B114" s="258" t="s">
        <v>974</v>
      </c>
      <c r="C114" s="61">
        <v>5</v>
      </c>
      <c r="D114" s="259" t="s">
        <v>975</v>
      </c>
      <c r="E114" s="260">
        <v>166</v>
      </c>
      <c r="F114" s="61" t="s">
        <v>15</v>
      </c>
      <c r="G114" s="198">
        <f t="shared" si="3"/>
        <v>102.46913580246914</v>
      </c>
      <c r="H114" s="227">
        <v>162</v>
      </c>
      <c r="I114" s="261">
        <v>66595</v>
      </c>
      <c r="J114" s="22">
        <f t="shared" si="4"/>
        <v>107.11930383310009</v>
      </c>
      <c r="K114" s="203">
        <f t="shared" si="5"/>
        <v>0.0009875962379277841</v>
      </c>
      <c r="L114" s="227">
        <v>62169</v>
      </c>
      <c r="N114" s="28"/>
      <c r="O114" s="28"/>
      <c r="P114" s="28"/>
      <c r="Q114" s="28"/>
      <c r="R114" s="28"/>
      <c r="S114" s="28"/>
    </row>
    <row r="115" spans="2:19" ht="18.75" customHeight="1">
      <c r="B115" s="258" t="s">
        <v>976</v>
      </c>
      <c r="C115" s="61">
        <v>5</v>
      </c>
      <c r="D115" s="259" t="s">
        <v>977</v>
      </c>
      <c r="E115" s="260">
        <v>122</v>
      </c>
      <c r="F115" s="61" t="s">
        <v>15</v>
      </c>
      <c r="G115" s="198">
        <f t="shared" si="3"/>
        <v>18.020679468242246</v>
      </c>
      <c r="H115" s="227">
        <v>677</v>
      </c>
      <c r="I115" s="261">
        <v>49245</v>
      </c>
      <c r="J115" s="22">
        <f t="shared" si="4"/>
        <v>23.562764659441612</v>
      </c>
      <c r="K115" s="203">
        <f t="shared" si="5"/>
        <v>0.0007302977211014901</v>
      </c>
      <c r="L115" s="227">
        <v>208995</v>
      </c>
      <c r="N115" s="28"/>
      <c r="O115" s="28"/>
      <c r="P115" s="28"/>
      <c r="Q115" s="28"/>
      <c r="R115" s="28"/>
      <c r="S115" s="28"/>
    </row>
    <row r="116" spans="2:19" ht="18.75" customHeight="1">
      <c r="B116" s="258" t="s">
        <v>978</v>
      </c>
      <c r="C116" s="61">
        <v>5</v>
      </c>
      <c r="D116" s="259" t="s">
        <v>979</v>
      </c>
      <c r="E116" s="260">
        <v>1155</v>
      </c>
      <c r="F116" s="61" t="s">
        <v>15</v>
      </c>
      <c r="G116" s="198">
        <f t="shared" si="3"/>
        <v>98.54948805460751</v>
      </c>
      <c r="H116" s="227">
        <v>1172</v>
      </c>
      <c r="I116" s="261">
        <v>324845</v>
      </c>
      <c r="J116" s="22">
        <f t="shared" si="4"/>
        <v>108.6721619686741</v>
      </c>
      <c r="K116" s="203">
        <f t="shared" si="5"/>
        <v>0.004817414218930115</v>
      </c>
      <c r="L116" s="227">
        <v>298922</v>
      </c>
      <c r="N116" s="28"/>
      <c r="O116" s="28"/>
      <c r="P116" s="28"/>
      <c r="Q116" s="28"/>
      <c r="R116" s="28"/>
      <c r="S116" s="28"/>
    </row>
    <row r="117" spans="2:19" ht="18.75" customHeight="1">
      <c r="B117" s="254" t="s">
        <v>94</v>
      </c>
      <c r="C117" s="60">
        <v>2</v>
      </c>
      <c r="D117" s="255" t="s">
        <v>95</v>
      </c>
      <c r="E117" s="256"/>
      <c r="F117" s="60"/>
      <c r="G117" s="18">
        <f t="shared" si="3"/>
      </c>
      <c r="H117" s="221"/>
      <c r="I117" s="257">
        <v>45695608</v>
      </c>
      <c r="J117" s="19">
        <f t="shared" si="4"/>
        <v>104.33214071224101</v>
      </c>
      <c r="K117" s="202">
        <f t="shared" si="5"/>
        <v>0.6776606434510513</v>
      </c>
      <c r="L117" s="221">
        <v>43798208</v>
      </c>
      <c r="N117" s="28"/>
      <c r="O117" s="28"/>
      <c r="P117" s="28"/>
      <c r="Q117" s="28"/>
      <c r="R117" s="28"/>
      <c r="S117" s="28"/>
    </row>
    <row r="118" spans="2:19" ht="18.75" customHeight="1">
      <c r="B118" s="258" t="s">
        <v>96</v>
      </c>
      <c r="C118" s="61">
        <v>3</v>
      </c>
      <c r="D118" s="259" t="s">
        <v>97</v>
      </c>
      <c r="E118" s="260"/>
      <c r="F118" s="61"/>
      <c r="G118" s="198">
        <f t="shared" si="3"/>
      </c>
      <c r="H118" s="227"/>
      <c r="I118" s="261">
        <v>42492870</v>
      </c>
      <c r="J118" s="22">
        <f t="shared" si="4"/>
        <v>102.17531927450372</v>
      </c>
      <c r="K118" s="203">
        <f t="shared" si="5"/>
        <v>0.6301644049966875</v>
      </c>
      <c r="L118" s="227">
        <v>41588194</v>
      </c>
      <c r="N118" s="28"/>
      <c r="O118" s="28"/>
      <c r="P118" s="28"/>
      <c r="Q118" s="28"/>
      <c r="R118" s="28"/>
      <c r="S118" s="28"/>
    </row>
    <row r="119" spans="2:19" ht="18.75" customHeight="1">
      <c r="B119" s="258" t="s">
        <v>98</v>
      </c>
      <c r="C119" s="61">
        <v>4</v>
      </c>
      <c r="D119" s="259" t="s">
        <v>980</v>
      </c>
      <c r="E119" s="260">
        <v>49934</v>
      </c>
      <c r="F119" s="61" t="s">
        <v>981</v>
      </c>
      <c r="G119" s="198">
        <f t="shared" si="3"/>
        <v>87.04610825416195</v>
      </c>
      <c r="H119" s="227">
        <v>57365</v>
      </c>
      <c r="I119" s="261">
        <v>1756517</v>
      </c>
      <c r="J119" s="22">
        <f t="shared" si="4"/>
        <v>92.88659008775093</v>
      </c>
      <c r="K119" s="203">
        <f t="shared" si="5"/>
        <v>0.026048946333151104</v>
      </c>
      <c r="L119" s="227">
        <v>1891034</v>
      </c>
      <c r="N119" s="28"/>
      <c r="O119" s="28"/>
      <c r="P119" s="28"/>
      <c r="Q119" s="28"/>
      <c r="R119" s="28"/>
      <c r="S119" s="28"/>
    </row>
    <row r="120" spans="2:19" ht="18.75" customHeight="1">
      <c r="B120" s="263" t="s">
        <v>982</v>
      </c>
      <c r="C120" s="188">
        <v>5</v>
      </c>
      <c r="D120" s="264" t="s">
        <v>983</v>
      </c>
      <c r="E120" s="260">
        <v>0</v>
      </c>
      <c r="F120" s="61" t="s">
        <v>981</v>
      </c>
      <c r="G120" s="198" t="s">
        <v>924</v>
      </c>
      <c r="H120" s="227">
        <v>13035</v>
      </c>
      <c r="I120" s="261">
        <v>0</v>
      </c>
      <c r="J120" s="198" t="s">
        <v>924</v>
      </c>
      <c r="K120" s="203">
        <f t="shared" si="5"/>
        <v>0</v>
      </c>
      <c r="L120" s="227">
        <v>500428</v>
      </c>
      <c r="N120" s="28"/>
      <c r="O120" s="28"/>
      <c r="P120" s="28"/>
      <c r="Q120" s="28"/>
      <c r="R120" s="28"/>
      <c r="S120" s="28"/>
    </row>
    <row r="121" spans="2:19" ht="18.75" customHeight="1">
      <c r="B121" s="263" t="s">
        <v>984</v>
      </c>
      <c r="C121" s="188">
        <v>5</v>
      </c>
      <c r="D121" s="264" t="s">
        <v>985</v>
      </c>
      <c r="E121" s="260">
        <v>0</v>
      </c>
      <c r="F121" s="61" t="s">
        <v>981</v>
      </c>
      <c r="G121" s="198" t="s">
        <v>924</v>
      </c>
      <c r="H121" s="227">
        <v>10626</v>
      </c>
      <c r="I121" s="261">
        <v>0</v>
      </c>
      <c r="J121" s="198" t="s">
        <v>924</v>
      </c>
      <c r="K121" s="203">
        <f t="shared" si="5"/>
        <v>0</v>
      </c>
      <c r="L121" s="227">
        <v>342700</v>
      </c>
      <c r="N121" s="28"/>
      <c r="O121" s="28"/>
      <c r="P121" s="28"/>
      <c r="Q121" s="28"/>
      <c r="R121" s="28"/>
      <c r="S121" s="28"/>
    </row>
    <row r="122" spans="2:19" ht="18.75" customHeight="1">
      <c r="B122" s="263" t="s">
        <v>986</v>
      </c>
      <c r="C122" s="188">
        <v>5</v>
      </c>
      <c r="D122" s="264" t="s">
        <v>987</v>
      </c>
      <c r="E122" s="260">
        <v>0</v>
      </c>
      <c r="F122" s="61" t="s">
        <v>981</v>
      </c>
      <c r="G122" s="198" t="s">
        <v>924</v>
      </c>
      <c r="H122" s="227">
        <v>7703</v>
      </c>
      <c r="I122" s="261">
        <v>0</v>
      </c>
      <c r="J122" s="198" t="s">
        <v>924</v>
      </c>
      <c r="K122" s="203">
        <f t="shared" si="5"/>
        <v>0</v>
      </c>
      <c r="L122" s="227">
        <v>253335</v>
      </c>
      <c r="N122" s="28"/>
      <c r="O122" s="28"/>
      <c r="P122" s="28"/>
      <c r="Q122" s="28"/>
      <c r="R122" s="28"/>
      <c r="S122" s="28"/>
    </row>
    <row r="123" spans="2:19" ht="18.75" customHeight="1">
      <c r="B123" s="263" t="s">
        <v>988</v>
      </c>
      <c r="C123" s="188">
        <v>5</v>
      </c>
      <c r="D123" s="264" t="s">
        <v>989</v>
      </c>
      <c r="E123" s="260">
        <v>0</v>
      </c>
      <c r="F123" s="61" t="s">
        <v>981</v>
      </c>
      <c r="G123" s="198" t="s">
        <v>924</v>
      </c>
      <c r="H123" s="227">
        <v>6991</v>
      </c>
      <c r="I123" s="261">
        <v>0</v>
      </c>
      <c r="J123" s="198" t="s">
        <v>924</v>
      </c>
      <c r="K123" s="203">
        <f t="shared" si="5"/>
        <v>0</v>
      </c>
      <c r="L123" s="227">
        <v>173086</v>
      </c>
      <c r="N123" s="28"/>
      <c r="O123" s="28"/>
      <c r="P123" s="28"/>
      <c r="Q123" s="28"/>
      <c r="R123" s="28"/>
      <c r="S123" s="28"/>
    </row>
    <row r="124" spans="2:19" ht="18.75" customHeight="1">
      <c r="B124" s="258" t="s">
        <v>990</v>
      </c>
      <c r="C124" s="61">
        <v>5</v>
      </c>
      <c r="D124" s="259" t="s">
        <v>991</v>
      </c>
      <c r="E124" s="260">
        <v>11565</v>
      </c>
      <c r="F124" s="61" t="s">
        <v>981</v>
      </c>
      <c r="G124" s="198">
        <f t="shared" si="3"/>
        <v>70.75991189427313</v>
      </c>
      <c r="H124" s="227">
        <v>16344</v>
      </c>
      <c r="I124" s="261">
        <v>389363</v>
      </c>
      <c r="J124" s="22">
        <f t="shared" si="4"/>
        <v>77.10585933477499</v>
      </c>
      <c r="K124" s="203">
        <f t="shared" si="5"/>
        <v>0.005774208784267224</v>
      </c>
      <c r="L124" s="227">
        <v>504972</v>
      </c>
      <c r="N124" s="28"/>
      <c r="O124" s="28"/>
      <c r="P124" s="28"/>
      <c r="Q124" s="28"/>
      <c r="R124" s="28"/>
      <c r="S124" s="28"/>
    </row>
    <row r="125" spans="2:19" ht="18.75" customHeight="1">
      <c r="B125" s="274" t="s">
        <v>1300</v>
      </c>
      <c r="C125" s="266">
        <v>5</v>
      </c>
      <c r="D125" s="268" t="s">
        <v>985</v>
      </c>
      <c r="E125" s="260">
        <v>19175</v>
      </c>
      <c r="F125" s="61" t="s">
        <v>981</v>
      </c>
      <c r="G125" s="198" t="s">
        <v>925</v>
      </c>
      <c r="H125" s="227">
        <v>0</v>
      </c>
      <c r="I125" s="261">
        <v>733898</v>
      </c>
      <c r="J125" s="22" t="s">
        <v>925</v>
      </c>
      <c r="K125" s="203">
        <f t="shared" si="5"/>
        <v>0.010883623452552369</v>
      </c>
      <c r="L125" s="227">
        <v>0</v>
      </c>
      <c r="N125" s="28"/>
      <c r="O125" s="28"/>
      <c r="P125" s="28"/>
      <c r="Q125" s="28"/>
      <c r="R125" s="28"/>
      <c r="S125" s="28"/>
    </row>
    <row r="126" spans="2:19" ht="18.75" customHeight="1">
      <c r="B126" s="263" t="s">
        <v>992</v>
      </c>
      <c r="C126" s="188">
        <v>4</v>
      </c>
      <c r="D126" s="264" t="s">
        <v>993</v>
      </c>
      <c r="E126" s="260">
        <v>7048</v>
      </c>
      <c r="F126" s="61" t="s">
        <v>981</v>
      </c>
      <c r="G126" s="198">
        <f t="shared" si="3"/>
        <v>68.40062111801242</v>
      </c>
      <c r="H126" s="227">
        <v>10304</v>
      </c>
      <c r="I126" s="261">
        <v>1000832</v>
      </c>
      <c r="J126" s="22">
        <f t="shared" si="4"/>
        <v>98.64495653373811</v>
      </c>
      <c r="K126" s="203">
        <f t="shared" si="5"/>
        <v>0.01484222416093911</v>
      </c>
      <c r="L126" s="227">
        <v>1014580</v>
      </c>
      <c r="N126" s="28"/>
      <c r="O126" s="28"/>
      <c r="P126" s="28"/>
      <c r="Q126" s="28"/>
      <c r="R126" s="28"/>
      <c r="S126" s="28"/>
    </row>
    <row r="127" spans="2:19" ht="18.75" customHeight="1">
      <c r="B127" s="263" t="s">
        <v>994</v>
      </c>
      <c r="C127" s="188">
        <v>4</v>
      </c>
      <c r="D127" s="264" t="s">
        <v>99</v>
      </c>
      <c r="E127" s="260">
        <v>0</v>
      </c>
      <c r="F127" s="61"/>
      <c r="G127" s="198">
        <f t="shared" si="3"/>
      </c>
      <c r="H127" s="227"/>
      <c r="I127" s="261">
        <v>39219198</v>
      </c>
      <c r="J127" s="22">
        <f t="shared" si="4"/>
        <v>103.26845824517024</v>
      </c>
      <c r="K127" s="203">
        <f t="shared" si="5"/>
        <v>0.5816162234303608</v>
      </c>
      <c r="L127" s="227">
        <v>37977906</v>
      </c>
      <c r="N127" s="28"/>
      <c r="O127" s="28"/>
      <c r="P127" s="28"/>
      <c r="Q127" s="28"/>
      <c r="R127" s="28"/>
      <c r="S127" s="28"/>
    </row>
    <row r="128" spans="2:19" ht="18.75" customHeight="1">
      <c r="B128" s="263" t="s">
        <v>995</v>
      </c>
      <c r="C128" s="188">
        <v>5</v>
      </c>
      <c r="D128" s="264" t="s">
        <v>983</v>
      </c>
      <c r="E128" s="260">
        <v>0</v>
      </c>
      <c r="F128" s="61" t="s">
        <v>981</v>
      </c>
      <c r="G128" s="198" t="s">
        <v>924</v>
      </c>
      <c r="H128" s="227">
        <v>963</v>
      </c>
      <c r="I128" s="261">
        <v>0</v>
      </c>
      <c r="J128" s="22" t="s">
        <v>924</v>
      </c>
      <c r="K128" s="203">
        <f t="shared" si="5"/>
        <v>0</v>
      </c>
      <c r="L128" s="227">
        <v>134183</v>
      </c>
      <c r="N128" s="28"/>
      <c r="O128" s="28"/>
      <c r="P128" s="28"/>
      <c r="Q128" s="28"/>
      <c r="R128" s="28"/>
      <c r="S128" s="28"/>
    </row>
    <row r="129" spans="2:19" ht="18.75" customHeight="1">
      <c r="B129" s="263" t="s">
        <v>996</v>
      </c>
      <c r="C129" s="188">
        <v>5</v>
      </c>
      <c r="D129" s="264" t="s">
        <v>987</v>
      </c>
      <c r="E129" s="260">
        <v>6014</v>
      </c>
      <c r="F129" s="61" t="s">
        <v>981</v>
      </c>
      <c r="G129" s="198">
        <f t="shared" si="3"/>
        <v>72.95887419628777</v>
      </c>
      <c r="H129" s="227">
        <v>8243</v>
      </c>
      <c r="I129" s="261">
        <v>441012</v>
      </c>
      <c r="J129" s="22">
        <f t="shared" si="4"/>
        <v>86.11413229192092</v>
      </c>
      <c r="K129" s="203">
        <f t="shared" si="5"/>
        <v>0.006540157550581995</v>
      </c>
      <c r="L129" s="227">
        <v>512125</v>
      </c>
      <c r="N129" s="28"/>
      <c r="O129" s="28"/>
      <c r="P129" s="28"/>
      <c r="Q129" s="28"/>
      <c r="R129" s="28"/>
      <c r="S129" s="28"/>
    </row>
    <row r="130" spans="2:19" ht="18.75" customHeight="1">
      <c r="B130" s="263" t="s">
        <v>997</v>
      </c>
      <c r="C130" s="188">
        <v>5</v>
      </c>
      <c r="D130" s="264" t="s">
        <v>989</v>
      </c>
      <c r="E130" s="260">
        <v>21460</v>
      </c>
      <c r="F130" s="61" t="s">
        <v>981</v>
      </c>
      <c r="G130" s="198">
        <f t="shared" si="3"/>
        <v>196.9891683495502</v>
      </c>
      <c r="H130" s="227">
        <v>10894</v>
      </c>
      <c r="I130" s="261">
        <v>1262587</v>
      </c>
      <c r="J130" s="22">
        <f t="shared" si="4"/>
        <v>163.89017972808438</v>
      </c>
      <c r="K130" s="203">
        <f t="shared" si="5"/>
        <v>0.01872402089130606</v>
      </c>
      <c r="L130" s="227">
        <v>770386</v>
      </c>
      <c r="N130" s="28"/>
      <c r="O130" s="28"/>
      <c r="P130" s="28"/>
      <c r="Q130" s="28"/>
      <c r="R130" s="28"/>
      <c r="S130" s="28"/>
    </row>
    <row r="131" spans="2:19" ht="18.75" customHeight="1">
      <c r="B131" s="263" t="s">
        <v>998</v>
      </c>
      <c r="C131" s="188">
        <v>5</v>
      </c>
      <c r="D131" s="264" t="s">
        <v>991</v>
      </c>
      <c r="E131" s="260">
        <v>0</v>
      </c>
      <c r="F131" s="61" t="s">
        <v>981</v>
      </c>
      <c r="G131" s="198" t="s">
        <v>924</v>
      </c>
      <c r="H131" s="227">
        <v>13070</v>
      </c>
      <c r="I131" s="261">
        <v>0</v>
      </c>
      <c r="J131" s="22" t="s">
        <v>924</v>
      </c>
      <c r="K131" s="203">
        <f t="shared" si="5"/>
        <v>0</v>
      </c>
      <c r="L131" s="227">
        <v>695464</v>
      </c>
      <c r="N131" s="28"/>
      <c r="O131" s="28"/>
      <c r="P131" s="28"/>
      <c r="Q131" s="28"/>
      <c r="R131" s="28"/>
      <c r="S131" s="28"/>
    </row>
    <row r="132" spans="2:19" ht="18.75" customHeight="1">
      <c r="B132" s="274" t="s">
        <v>1301</v>
      </c>
      <c r="C132" s="266">
        <v>5</v>
      </c>
      <c r="D132" s="268" t="s">
        <v>985</v>
      </c>
      <c r="E132" s="260">
        <v>279139</v>
      </c>
      <c r="F132" s="61" t="s">
        <v>981</v>
      </c>
      <c r="G132" s="198" t="s">
        <v>925</v>
      </c>
      <c r="H132" s="227">
        <v>0</v>
      </c>
      <c r="I132" s="261">
        <v>10659274</v>
      </c>
      <c r="J132" s="22" t="s">
        <v>925</v>
      </c>
      <c r="K132" s="203">
        <f t="shared" si="5"/>
        <v>0.15807581502277113</v>
      </c>
      <c r="L132" s="227">
        <v>0</v>
      </c>
      <c r="N132" s="28"/>
      <c r="O132" s="28"/>
      <c r="P132" s="28"/>
      <c r="Q132" s="28"/>
      <c r="R132" s="28"/>
      <c r="S132" s="28"/>
    </row>
    <row r="133" spans="2:19" ht="18.75" customHeight="1">
      <c r="B133" s="258" t="s">
        <v>999</v>
      </c>
      <c r="C133" s="61">
        <v>4</v>
      </c>
      <c r="D133" s="259" t="s">
        <v>1000</v>
      </c>
      <c r="E133" s="260">
        <v>953</v>
      </c>
      <c r="F133" s="61" t="s">
        <v>981</v>
      </c>
      <c r="G133" s="198">
        <f t="shared" si="3"/>
        <v>34.52898550724638</v>
      </c>
      <c r="H133" s="227">
        <v>2760</v>
      </c>
      <c r="I133" s="261">
        <v>37806</v>
      </c>
      <c r="J133" s="22">
        <f t="shared" si="4"/>
        <v>36.75624173601929</v>
      </c>
      <c r="K133" s="203">
        <f t="shared" si="5"/>
        <v>0.0005606586586244885</v>
      </c>
      <c r="L133" s="227">
        <v>102856</v>
      </c>
      <c r="N133" s="28"/>
      <c r="O133" s="28"/>
      <c r="P133" s="28"/>
      <c r="Q133" s="28"/>
      <c r="R133" s="28"/>
      <c r="S133" s="28"/>
    </row>
    <row r="134" spans="2:19" ht="18.75" customHeight="1">
      <c r="B134" s="254" t="s">
        <v>100</v>
      </c>
      <c r="C134" s="60">
        <v>2</v>
      </c>
      <c r="D134" s="255" t="s">
        <v>101</v>
      </c>
      <c r="E134" s="256">
        <v>85730</v>
      </c>
      <c r="F134" s="60" t="s">
        <v>15</v>
      </c>
      <c r="G134" s="18">
        <f t="shared" si="3"/>
        <v>113.6279291697593</v>
      </c>
      <c r="H134" s="221">
        <v>75448</v>
      </c>
      <c r="I134" s="257">
        <v>6609886</v>
      </c>
      <c r="J134" s="19">
        <f t="shared" si="4"/>
        <v>124.17236097246106</v>
      </c>
      <c r="K134" s="202">
        <f t="shared" si="5"/>
        <v>0.09802385384385509</v>
      </c>
      <c r="L134" s="221">
        <v>5323154</v>
      </c>
      <c r="N134" s="28"/>
      <c r="O134" s="28"/>
      <c r="P134" s="28"/>
      <c r="Q134" s="28"/>
      <c r="R134" s="28"/>
      <c r="S134" s="28"/>
    </row>
    <row r="135" spans="2:19" ht="18.75" customHeight="1">
      <c r="B135" s="258" t="s">
        <v>1001</v>
      </c>
      <c r="C135" s="61">
        <v>3</v>
      </c>
      <c r="D135" s="259" t="s">
        <v>1002</v>
      </c>
      <c r="E135" s="260">
        <v>85710</v>
      </c>
      <c r="F135" s="61" t="s">
        <v>15</v>
      </c>
      <c r="G135" s="198">
        <f t="shared" si="3"/>
        <v>113.72653088303588</v>
      </c>
      <c r="H135" s="227">
        <v>75365</v>
      </c>
      <c r="I135" s="261">
        <v>6608336</v>
      </c>
      <c r="J135" s="22">
        <f t="shared" si="4"/>
        <v>124.19944951317908</v>
      </c>
      <c r="K135" s="203">
        <f t="shared" si="5"/>
        <v>0.09800086752102624</v>
      </c>
      <c r="L135" s="227">
        <v>5320745</v>
      </c>
      <c r="N135" s="28"/>
      <c r="O135" s="28"/>
      <c r="P135" s="28"/>
      <c r="Q135" s="28"/>
      <c r="R135" s="28"/>
      <c r="S135" s="28"/>
    </row>
    <row r="136" spans="2:19" ht="18.75" customHeight="1">
      <c r="B136" s="258" t="s">
        <v>1003</v>
      </c>
      <c r="C136" s="61">
        <v>4</v>
      </c>
      <c r="D136" s="259" t="s">
        <v>1004</v>
      </c>
      <c r="E136" s="260">
        <v>3730</v>
      </c>
      <c r="F136" s="61" t="s">
        <v>15</v>
      </c>
      <c r="G136" s="198">
        <f aca="true" t="shared" si="6" ref="G136:G199">IF(F136="","",E136/H136*100)</f>
        <v>87.59981211836543</v>
      </c>
      <c r="H136" s="227">
        <v>4258</v>
      </c>
      <c r="I136" s="261">
        <v>404405</v>
      </c>
      <c r="J136" s="22">
        <f aca="true" t="shared" si="7" ref="J136:J199">I136/L136*100</f>
        <v>94.33572746549346</v>
      </c>
      <c r="K136" s="203">
        <f t="shared" si="5"/>
        <v>0.005997279924907058</v>
      </c>
      <c r="L136" s="227">
        <v>428687</v>
      </c>
      <c r="N136" s="28"/>
      <c r="O136" s="28"/>
      <c r="P136" s="28"/>
      <c r="Q136" s="28"/>
      <c r="R136" s="28"/>
      <c r="S136" s="28"/>
    </row>
    <row r="137" spans="2:19" ht="18.75" customHeight="1">
      <c r="B137" s="258" t="s">
        <v>1005</v>
      </c>
      <c r="C137" s="61">
        <v>4</v>
      </c>
      <c r="D137" s="259" t="s">
        <v>1006</v>
      </c>
      <c r="E137" s="260">
        <v>81922</v>
      </c>
      <c r="F137" s="61" t="s">
        <v>15</v>
      </c>
      <c r="G137" s="198">
        <f t="shared" si="6"/>
        <v>115.20947304766057</v>
      </c>
      <c r="H137" s="227">
        <v>71107</v>
      </c>
      <c r="I137" s="261">
        <v>6189117</v>
      </c>
      <c r="J137" s="22">
        <f t="shared" si="7"/>
        <v>126.5199275851157</v>
      </c>
      <c r="K137" s="203">
        <f aca="true" t="shared" si="8" ref="K137:K200">I137/6743140308*100</f>
        <v>0.09178389766941804</v>
      </c>
      <c r="L137" s="227">
        <v>4891812</v>
      </c>
      <c r="N137" s="28"/>
      <c r="O137" s="28"/>
      <c r="P137" s="28"/>
      <c r="Q137" s="28"/>
      <c r="R137" s="28"/>
      <c r="S137" s="28"/>
    </row>
    <row r="138" spans="2:19" ht="18.75" customHeight="1">
      <c r="B138" s="254" t="s">
        <v>102</v>
      </c>
      <c r="C138" s="60">
        <v>2</v>
      </c>
      <c r="D138" s="255" t="s">
        <v>103</v>
      </c>
      <c r="E138" s="256">
        <v>53479</v>
      </c>
      <c r="F138" s="60" t="s">
        <v>15</v>
      </c>
      <c r="G138" s="18">
        <f t="shared" si="6"/>
        <v>99.58474544709695</v>
      </c>
      <c r="H138" s="221">
        <v>53702</v>
      </c>
      <c r="I138" s="257">
        <v>15446051</v>
      </c>
      <c r="J138" s="19">
        <f t="shared" si="7"/>
        <v>102.017086319472</v>
      </c>
      <c r="K138" s="202">
        <f t="shared" si="8"/>
        <v>0.22906317078520444</v>
      </c>
      <c r="L138" s="221">
        <v>15140651</v>
      </c>
      <c r="N138" s="28"/>
      <c r="O138" s="28"/>
      <c r="P138" s="28"/>
      <c r="Q138" s="28"/>
      <c r="R138" s="28"/>
      <c r="S138" s="28"/>
    </row>
    <row r="139" spans="2:19" ht="18.75" customHeight="1">
      <c r="B139" s="258" t="s">
        <v>1007</v>
      </c>
      <c r="C139" s="61">
        <v>3</v>
      </c>
      <c r="D139" s="259" t="s">
        <v>1008</v>
      </c>
      <c r="E139" s="260">
        <v>26080</v>
      </c>
      <c r="F139" s="61" t="s">
        <v>32</v>
      </c>
      <c r="G139" s="198">
        <f t="shared" si="6"/>
        <v>43.6521884676542</v>
      </c>
      <c r="H139" s="227">
        <v>59745</v>
      </c>
      <c r="I139" s="261">
        <v>78564</v>
      </c>
      <c r="J139" s="22">
        <f t="shared" si="7"/>
        <v>55.88561673068715</v>
      </c>
      <c r="K139" s="203">
        <f t="shared" si="8"/>
        <v>0.001165095139823687</v>
      </c>
      <c r="L139" s="227">
        <v>140580</v>
      </c>
      <c r="N139" s="28"/>
      <c r="O139" s="28"/>
      <c r="P139" s="28"/>
      <c r="Q139" s="28"/>
      <c r="R139" s="28"/>
      <c r="S139" s="28"/>
    </row>
    <row r="140" spans="2:19" ht="18.75" customHeight="1">
      <c r="B140" s="258" t="s">
        <v>1009</v>
      </c>
      <c r="C140" s="61">
        <v>3</v>
      </c>
      <c r="D140" s="259" t="s">
        <v>1010</v>
      </c>
      <c r="E140" s="260">
        <v>4726</v>
      </c>
      <c r="F140" s="61" t="s">
        <v>15</v>
      </c>
      <c r="G140" s="198">
        <f t="shared" si="6"/>
        <v>94.0497512437811</v>
      </c>
      <c r="H140" s="227">
        <v>5025</v>
      </c>
      <c r="I140" s="261">
        <v>6731224</v>
      </c>
      <c r="J140" s="22">
        <f t="shared" si="7"/>
        <v>104.91597026352343</v>
      </c>
      <c r="K140" s="203">
        <f t="shared" si="8"/>
        <v>0.0998232825144412</v>
      </c>
      <c r="L140" s="227">
        <v>6415824</v>
      </c>
      <c r="N140" s="28"/>
      <c r="O140" s="28"/>
      <c r="P140" s="28"/>
      <c r="Q140" s="28"/>
      <c r="R140" s="28"/>
      <c r="S140" s="28"/>
    </row>
    <row r="141" spans="2:19" ht="18.75" customHeight="1">
      <c r="B141" s="258" t="s">
        <v>1011</v>
      </c>
      <c r="C141" s="61">
        <v>4</v>
      </c>
      <c r="D141" s="259" t="s">
        <v>1012</v>
      </c>
      <c r="E141" s="260">
        <v>308</v>
      </c>
      <c r="F141" s="61" t="s">
        <v>15</v>
      </c>
      <c r="G141" s="198">
        <f t="shared" si="6"/>
        <v>89.53488372093024</v>
      </c>
      <c r="H141" s="227">
        <v>344</v>
      </c>
      <c r="I141" s="261">
        <v>205827</v>
      </c>
      <c r="J141" s="22">
        <f t="shared" si="7"/>
        <v>65.25944996480636</v>
      </c>
      <c r="K141" s="203">
        <f t="shared" si="8"/>
        <v>0.003052390883158826</v>
      </c>
      <c r="L141" s="227">
        <v>315398</v>
      </c>
      <c r="N141" s="28"/>
      <c r="O141" s="28"/>
      <c r="P141" s="28"/>
      <c r="Q141" s="28"/>
      <c r="R141" s="28"/>
      <c r="S141" s="28"/>
    </row>
    <row r="142" spans="2:19" ht="18.75" customHeight="1">
      <c r="B142" s="258" t="s">
        <v>104</v>
      </c>
      <c r="C142" s="61">
        <v>3</v>
      </c>
      <c r="D142" s="259" t="s">
        <v>1013</v>
      </c>
      <c r="E142" s="260">
        <v>47</v>
      </c>
      <c r="F142" s="61" t="s">
        <v>15</v>
      </c>
      <c r="G142" s="198">
        <f t="shared" si="6"/>
        <v>77.04918032786885</v>
      </c>
      <c r="H142" s="227">
        <v>61</v>
      </c>
      <c r="I142" s="261">
        <v>176356</v>
      </c>
      <c r="J142" s="22">
        <f t="shared" si="7"/>
        <v>85.63714588169024</v>
      </c>
      <c r="K142" s="203">
        <f t="shared" si="8"/>
        <v>0.0026153393218108314</v>
      </c>
      <c r="L142" s="227">
        <v>205934</v>
      </c>
      <c r="N142" s="28"/>
      <c r="O142" s="28"/>
      <c r="P142" s="28"/>
      <c r="Q142" s="28"/>
      <c r="R142" s="28"/>
      <c r="S142" s="28"/>
    </row>
    <row r="143" spans="2:19" ht="18.75" customHeight="1">
      <c r="B143" s="258" t="s">
        <v>1014</v>
      </c>
      <c r="C143" s="61">
        <v>3</v>
      </c>
      <c r="D143" s="259" t="s">
        <v>1015</v>
      </c>
      <c r="E143" s="260">
        <v>96</v>
      </c>
      <c r="F143" s="61" t="s">
        <v>15</v>
      </c>
      <c r="G143" s="198">
        <f t="shared" si="6"/>
        <v>97.95918367346938</v>
      </c>
      <c r="H143" s="227">
        <v>98</v>
      </c>
      <c r="I143" s="261">
        <v>226772</v>
      </c>
      <c r="J143" s="22">
        <f t="shared" si="7"/>
        <v>78.06480040758437</v>
      </c>
      <c r="K143" s="203">
        <f t="shared" si="8"/>
        <v>0.0033630028390623846</v>
      </c>
      <c r="L143" s="227">
        <v>290492</v>
      </c>
      <c r="N143" s="28"/>
      <c r="O143" s="28"/>
      <c r="P143" s="28"/>
      <c r="Q143" s="28"/>
      <c r="R143" s="28"/>
      <c r="S143" s="28"/>
    </row>
    <row r="144" spans="2:19" ht="18.75" customHeight="1">
      <c r="B144" s="258" t="s">
        <v>1016</v>
      </c>
      <c r="C144" s="61">
        <v>3</v>
      </c>
      <c r="D144" s="259" t="s">
        <v>1017</v>
      </c>
      <c r="E144" s="260">
        <v>8246</v>
      </c>
      <c r="F144" s="61" t="s">
        <v>15</v>
      </c>
      <c r="G144" s="198">
        <f t="shared" si="6"/>
        <v>75.29218407596787</v>
      </c>
      <c r="H144" s="227">
        <v>10952</v>
      </c>
      <c r="I144" s="261">
        <v>1979436</v>
      </c>
      <c r="J144" s="22">
        <f t="shared" si="7"/>
        <v>84.25451603058374</v>
      </c>
      <c r="K144" s="203">
        <f t="shared" si="8"/>
        <v>0.029354809622626647</v>
      </c>
      <c r="L144" s="227">
        <v>2349353</v>
      </c>
      <c r="N144" s="28"/>
      <c r="O144" s="28"/>
      <c r="P144" s="28"/>
      <c r="Q144" s="28"/>
      <c r="R144" s="28"/>
      <c r="S144" s="28"/>
    </row>
    <row r="145" spans="2:19" ht="18.75" customHeight="1">
      <c r="B145" s="258" t="s">
        <v>1018</v>
      </c>
      <c r="C145" s="61">
        <v>4</v>
      </c>
      <c r="D145" s="259" t="s">
        <v>1019</v>
      </c>
      <c r="E145" s="260">
        <v>7494</v>
      </c>
      <c r="F145" s="61" t="s">
        <v>15</v>
      </c>
      <c r="G145" s="198">
        <f t="shared" si="6"/>
        <v>74.60428073668491</v>
      </c>
      <c r="H145" s="227">
        <v>10045</v>
      </c>
      <c r="I145" s="261">
        <v>1751910</v>
      </c>
      <c r="J145" s="22">
        <f t="shared" si="7"/>
        <v>83.32873543099151</v>
      </c>
      <c r="K145" s="203">
        <f t="shared" si="8"/>
        <v>0.025980625049749444</v>
      </c>
      <c r="L145" s="227">
        <v>2102408</v>
      </c>
      <c r="N145" s="28"/>
      <c r="O145" s="28"/>
      <c r="P145" s="28"/>
      <c r="Q145" s="28"/>
      <c r="R145" s="28"/>
      <c r="S145" s="28"/>
    </row>
    <row r="146" spans="2:19" ht="18.75" customHeight="1">
      <c r="B146" s="263" t="s">
        <v>1020</v>
      </c>
      <c r="C146" s="188">
        <v>4</v>
      </c>
      <c r="D146" s="275" t="s">
        <v>1021</v>
      </c>
      <c r="E146" s="260">
        <v>0</v>
      </c>
      <c r="F146" s="61" t="s">
        <v>15</v>
      </c>
      <c r="G146" s="198" t="s">
        <v>924</v>
      </c>
      <c r="H146" s="227">
        <v>244</v>
      </c>
      <c r="I146" s="261">
        <v>0</v>
      </c>
      <c r="J146" s="22" t="s">
        <v>924</v>
      </c>
      <c r="K146" s="203">
        <f t="shared" si="8"/>
        <v>0</v>
      </c>
      <c r="L146" s="227">
        <v>19433</v>
      </c>
      <c r="N146" s="28"/>
      <c r="O146" s="28"/>
      <c r="P146" s="28"/>
      <c r="Q146" s="28"/>
      <c r="R146" s="28"/>
      <c r="S146" s="28"/>
    </row>
    <row r="147" spans="2:19" ht="18.75" customHeight="1">
      <c r="B147" s="258" t="s">
        <v>1022</v>
      </c>
      <c r="C147" s="61">
        <v>4</v>
      </c>
      <c r="D147" s="259" t="s">
        <v>1023</v>
      </c>
      <c r="E147" s="260">
        <v>597</v>
      </c>
      <c r="F147" s="61" t="s">
        <v>15</v>
      </c>
      <c r="G147" s="198">
        <f t="shared" si="6"/>
        <v>130.92105263157893</v>
      </c>
      <c r="H147" s="227">
        <v>456</v>
      </c>
      <c r="I147" s="261">
        <v>154867</v>
      </c>
      <c r="J147" s="22">
        <f t="shared" si="7"/>
        <v>118.2678355963527</v>
      </c>
      <c r="K147" s="203">
        <f t="shared" si="8"/>
        <v>0.0022966599080886277</v>
      </c>
      <c r="L147" s="227">
        <v>130946</v>
      </c>
      <c r="N147" s="28"/>
      <c r="O147" s="28"/>
      <c r="P147" s="28"/>
      <c r="Q147" s="28"/>
      <c r="R147" s="28"/>
      <c r="S147" s="28"/>
    </row>
    <row r="148" spans="2:19" ht="18.75" customHeight="1">
      <c r="B148" s="258" t="s">
        <v>1024</v>
      </c>
      <c r="C148" s="61">
        <v>3</v>
      </c>
      <c r="D148" s="259" t="s">
        <v>1025</v>
      </c>
      <c r="E148" s="260">
        <v>212</v>
      </c>
      <c r="F148" s="61" t="s">
        <v>15</v>
      </c>
      <c r="G148" s="198">
        <f t="shared" si="6"/>
        <v>68.83116883116884</v>
      </c>
      <c r="H148" s="227">
        <v>308</v>
      </c>
      <c r="I148" s="261">
        <v>65252</v>
      </c>
      <c r="J148" s="22">
        <f t="shared" si="7"/>
        <v>71.23036449179648</v>
      </c>
      <c r="K148" s="203">
        <f t="shared" si="8"/>
        <v>0.0009676797014380025</v>
      </c>
      <c r="L148" s="227">
        <v>91607</v>
      </c>
      <c r="N148" s="28"/>
      <c r="O148" s="28"/>
      <c r="P148" s="28"/>
      <c r="Q148" s="28"/>
      <c r="R148" s="28"/>
      <c r="S148" s="28"/>
    </row>
    <row r="149" spans="2:19" ht="18.75" customHeight="1">
      <c r="B149" s="258" t="s">
        <v>1026</v>
      </c>
      <c r="C149" s="61">
        <v>4</v>
      </c>
      <c r="D149" s="259" t="s">
        <v>1027</v>
      </c>
      <c r="E149" s="260">
        <v>60</v>
      </c>
      <c r="F149" s="61" t="s">
        <v>15</v>
      </c>
      <c r="G149" s="198">
        <f t="shared" si="6"/>
        <v>45.45454545454545</v>
      </c>
      <c r="H149" s="227">
        <v>132</v>
      </c>
      <c r="I149" s="261">
        <v>32189</v>
      </c>
      <c r="J149" s="22">
        <f t="shared" si="7"/>
        <v>60.98942741293721</v>
      </c>
      <c r="K149" s="203">
        <f t="shared" si="8"/>
        <v>0.0004773591906698317</v>
      </c>
      <c r="L149" s="227">
        <v>52778</v>
      </c>
      <c r="N149" s="28"/>
      <c r="O149" s="28"/>
      <c r="P149" s="28"/>
      <c r="Q149" s="28"/>
      <c r="R149" s="28"/>
      <c r="S149" s="28"/>
    </row>
    <row r="150" spans="2:19" ht="18.75" customHeight="1">
      <c r="B150" s="254" t="s">
        <v>110</v>
      </c>
      <c r="C150" s="60">
        <v>2</v>
      </c>
      <c r="D150" s="255" t="s">
        <v>111</v>
      </c>
      <c r="E150" s="256">
        <v>1129636</v>
      </c>
      <c r="F150" s="60" t="s">
        <v>15</v>
      </c>
      <c r="G150" s="18">
        <f t="shared" si="6"/>
        <v>111.3466243216017</v>
      </c>
      <c r="H150" s="221">
        <v>1014522</v>
      </c>
      <c r="I150" s="257">
        <v>16898282</v>
      </c>
      <c r="J150" s="19">
        <f t="shared" si="7"/>
        <v>110.70016720045075</v>
      </c>
      <c r="K150" s="202">
        <f t="shared" si="8"/>
        <v>0.2505995905194503</v>
      </c>
      <c r="L150" s="221">
        <v>15264911</v>
      </c>
      <c r="N150" s="28"/>
      <c r="O150" s="28"/>
      <c r="P150" s="28"/>
      <c r="Q150" s="28"/>
      <c r="R150" s="28"/>
      <c r="S150" s="28"/>
    </row>
    <row r="151" spans="2:19" ht="18.75" customHeight="1">
      <c r="B151" s="258" t="s">
        <v>1028</v>
      </c>
      <c r="C151" s="61">
        <v>3</v>
      </c>
      <c r="D151" s="259" t="s">
        <v>1029</v>
      </c>
      <c r="E151" s="260">
        <v>1129636</v>
      </c>
      <c r="F151" s="61" t="s">
        <v>15</v>
      </c>
      <c r="G151" s="198">
        <f t="shared" si="6"/>
        <v>111.3466243216017</v>
      </c>
      <c r="H151" s="227">
        <v>1014522</v>
      </c>
      <c r="I151" s="261">
        <v>16898282</v>
      </c>
      <c r="J151" s="22">
        <f t="shared" si="7"/>
        <v>110.70016720045075</v>
      </c>
      <c r="K151" s="203">
        <f t="shared" si="8"/>
        <v>0.2505995905194503</v>
      </c>
      <c r="L151" s="227">
        <v>15264911</v>
      </c>
      <c r="N151" s="28"/>
      <c r="O151" s="28"/>
      <c r="P151" s="28"/>
      <c r="Q151" s="28"/>
      <c r="R151" s="28"/>
      <c r="S151" s="28"/>
    </row>
    <row r="152" spans="2:19" ht="18.75" customHeight="1">
      <c r="B152" s="258" t="s">
        <v>1030</v>
      </c>
      <c r="C152" s="61">
        <v>4</v>
      </c>
      <c r="D152" s="259" t="s">
        <v>1031</v>
      </c>
      <c r="E152" s="260">
        <v>607796</v>
      </c>
      <c r="F152" s="61" t="s">
        <v>15</v>
      </c>
      <c r="G152" s="198">
        <f t="shared" si="6"/>
        <v>116.42218740302877</v>
      </c>
      <c r="H152" s="227">
        <v>522062</v>
      </c>
      <c r="I152" s="261">
        <v>4527411</v>
      </c>
      <c r="J152" s="22">
        <f t="shared" si="7"/>
        <v>108.53771708869151</v>
      </c>
      <c r="K152" s="203">
        <f t="shared" si="8"/>
        <v>0.06714098762899418</v>
      </c>
      <c r="L152" s="227">
        <v>4171279</v>
      </c>
      <c r="N152" s="28"/>
      <c r="O152" s="28"/>
      <c r="P152" s="28"/>
      <c r="Q152" s="28"/>
      <c r="R152" s="28"/>
      <c r="S152" s="28"/>
    </row>
    <row r="153" spans="2:19" ht="18.75" customHeight="1">
      <c r="B153" s="258" t="s">
        <v>1032</v>
      </c>
      <c r="C153" s="61">
        <v>5</v>
      </c>
      <c r="D153" s="259" t="s">
        <v>1033</v>
      </c>
      <c r="E153" s="260">
        <v>3808</v>
      </c>
      <c r="F153" s="61" t="s">
        <v>15</v>
      </c>
      <c r="G153" s="198">
        <f t="shared" si="6"/>
        <v>102.14592274678111</v>
      </c>
      <c r="H153" s="227">
        <v>3728</v>
      </c>
      <c r="I153" s="261">
        <v>340505</v>
      </c>
      <c r="J153" s="22">
        <f t="shared" si="7"/>
        <v>110.5851671906259</v>
      </c>
      <c r="K153" s="203">
        <f t="shared" si="8"/>
        <v>0.0050496502289301025</v>
      </c>
      <c r="L153" s="227">
        <v>307912</v>
      </c>
      <c r="N153" s="28"/>
      <c r="O153" s="28"/>
      <c r="P153" s="28"/>
      <c r="Q153" s="28"/>
      <c r="R153" s="28"/>
      <c r="S153" s="28"/>
    </row>
    <row r="154" spans="2:19" ht="18.75" customHeight="1">
      <c r="B154" s="258" t="s">
        <v>1034</v>
      </c>
      <c r="C154" s="61">
        <v>5</v>
      </c>
      <c r="D154" s="259" t="s">
        <v>1035</v>
      </c>
      <c r="E154" s="260">
        <v>211645</v>
      </c>
      <c r="F154" s="61" t="s">
        <v>15</v>
      </c>
      <c r="G154" s="198">
        <f t="shared" si="6"/>
        <v>108.47359465332731</v>
      </c>
      <c r="H154" s="227">
        <v>195112</v>
      </c>
      <c r="I154" s="261">
        <v>2466810</v>
      </c>
      <c r="J154" s="22">
        <f t="shared" si="7"/>
        <v>106.78031472101873</v>
      </c>
      <c r="K154" s="203">
        <f t="shared" si="8"/>
        <v>0.03658251033384845</v>
      </c>
      <c r="L154" s="227">
        <v>2310173</v>
      </c>
      <c r="N154" s="28"/>
      <c r="O154" s="28"/>
      <c r="P154" s="28"/>
      <c r="Q154" s="28"/>
      <c r="R154" s="28"/>
      <c r="S154" s="28"/>
    </row>
    <row r="155" spans="2:19" ht="18.75" customHeight="1">
      <c r="B155" s="258" t="s">
        <v>1036</v>
      </c>
      <c r="C155" s="61">
        <v>4</v>
      </c>
      <c r="D155" s="259" t="s">
        <v>1037</v>
      </c>
      <c r="E155" s="260">
        <v>172500</v>
      </c>
      <c r="F155" s="61" t="s">
        <v>344</v>
      </c>
      <c r="G155" s="198">
        <f t="shared" si="6"/>
        <v>48.94172388356125</v>
      </c>
      <c r="H155" s="227">
        <v>352460</v>
      </c>
      <c r="I155" s="261">
        <v>52333</v>
      </c>
      <c r="J155" s="22">
        <f t="shared" si="7"/>
        <v>97.253349686867</v>
      </c>
      <c r="K155" s="203">
        <f t="shared" si="8"/>
        <v>0.0007760924081308616</v>
      </c>
      <c r="L155" s="227">
        <v>53811</v>
      </c>
      <c r="N155" s="28"/>
      <c r="O155" s="28"/>
      <c r="P155" s="28"/>
      <c r="Q155" s="28"/>
      <c r="R155" s="28"/>
      <c r="S155" s="28"/>
    </row>
    <row r="156" spans="2:19" ht="18.75" customHeight="1">
      <c r="B156" s="258" t="s">
        <v>1038</v>
      </c>
      <c r="C156" s="61">
        <v>4</v>
      </c>
      <c r="D156" s="259" t="s">
        <v>1039</v>
      </c>
      <c r="E156" s="260">
        <v>330791</v>
      </c>
      <c r="F156" s="61" t="s">
        <v>15</v>
      </c>
      <c r="G156" s="198">
        <f t="shared" si="6"/>
        <v>103.78538305629286</v>
      </c>
      <c r="H156" s="227">
        <v>318726</v>
      </c>
      <c r="I156" s="261">
        <v>5762804</v>
      </c>
      <c r="J156" s="22">
        <f t="shared" si="7"/>
        <v>103.05342132722228</v>
      </c>
      <c r="K156" s="203">
        <f t="shared" si="8"/>
        <v>0.08546172460868212</v>
      </c>
      <c r="L156" s="227">
        <v>5592055</v>
      </c>
      <c r="N156" s="28"/>
      <c r="O156" s="28"/>
      <c r="P156" s="28"/>
      <c r="Q156" s="28"/>
      <c r="R156" s="28"/>
      <c r="S156" s="28"/>
    </row>
    <row r="157" spans="2:19" ht="18.75" customHeight="1">
      <c r="B157" s="258" t="s">
        <v>1040</v>
      </c>
      <c r="C157" s="61">
        <v>4</v>
      </c>
      <c r="D157" s="259" t="s">
        <v>1041</v>
      </c>
      <c r="E157" s="260">
        <v>27560</v>
      </c>
      <c r="F157" s="61" t="s">
        <v>15</v>
      </c>
      <c r="G157" s="198">
        <f t="shared" si="6"/>
        <v>113.79025598678778</v>
      </c>
      <c r="H157" s="227">
        <v>24220</v>
      </c>
      <c r="I157" s="261">
        <v>293522</v>
      </c>
      <c r="J157" s="22">
        <f t="shared" si="7"/>
        <v>117.84387960349612</v>
      </c>
      <c r="K157" s="203">
        <f t="shared" si="8"/>
        <v>0.004352897709273055</v>
      </c>
      <c r="L157" s="227">
        <v>249077</v>
      </c>
      <c r="N157" s="28"/>
      <c r="O157" s="28"/>
      <c r="P157" s="28"/>
      <c r="Q157" s="28"/>
      <c r="R157" s="28"/>
      <c r="S157" s="28"/>
    </row>
    <row r="158" spans="2:19" ht="18.75" customHeight="1">
      <c r="B158" s="258" t="s">
        <v>1042</v>
      </c>
      <c r="C158" s="61">
        <v>4</v>
      </c>
      <c r="D158" s="259" t="s">
        <v>1043</v>
      </c>
      <c r="E158" s="260">
        <v>32610</v>
      </c>
      <c r="F158" s="61" t="s">
        <v>15</v>
      </c>
      <c r="G158" s="198">
        <f t="shared" si="6"/>
        <v>146.6342911102118</v>
      </c>
      <c r="H158" s="227">
        <v>22239</v>
      </c>
      <c r="I158" s="261">
        <v>1232044</v>
      </c>
      <c r="J158" s="22">
        <f t="shared" si="7"/>
        <v>153.906999520307</v>
      </c>
      <c r="K158" s="203">
        <f t="shared" si="8"/>
        <v>0.018271071692491914</v>
      </c>
      <c r="L158" s="227">
        <v>800512</v>
      </c>
      <c r="N158" s="28"/>
      <c r="O158" s="28"/>
      <c r="P158" s="28"/>
      <c r="Q158" s="28"/>
      <c r="R158" s="28"/>
      <c r="S158" s="28"/>
    </row>
    <row r="159" spans="2:19" ht="18.75" customHeight="1">
      <c r="B159" s="258" t="s">
        <v>1044</v>
      </c>
      <c r="C159" s="61">
        <v>4</v>
      </c>
      <c r="D159" s="259" t="s">
        <v>1045</v>
      </c>
      <c r="E159" s="260">
        <v>3535</v>
      </c>
      <c r="F159" s="61" t="s">
        <v>15</v>
      </c>
      <c r="G159" s="198">
        <f t="shared" si="6"/>
        <v>184.11458333333331</v>
      </c>
      <c r="H159" s="227">
        <v>1920</v>
      </c>
      <c r="I159" s="261">
        <v>146919</v>
      </c>
      <c r="J159" s="22">
        <f t="shared" si="7"/>
        <v>172.37539891120704</v>
      </c>
      <c r="K159" s="203">
        <f t="shared" si="8"/>
        <v>0.0021787919765765013</v>
      </c>
      <c r="L159" s="227">
        <v>85232</v>
      </c>
      <c r="N159" s="28"/>
      <c r="O159" s="28"/>
      <c r="P159" s="28"/>
      <c r="Q159" s="28"/>
      <c r="R159" s="28"/>
      <c r="S159" s="28"/>
    </row>
    <row r="160" spans="2:19" ht="18.75" customHeight="1">
      <c r="B160" s="254" t="s">
        <v>114</v>
      </c>
      <c r="C160" s="60">
        <v>2</v>
      </c>
      <c r="D160" s="255" t="s">
        <v>115</v>
      </c>
      <c r="E160" s="256">
        <v>2628377</v>
      </c>
      <c r="F160" s="60" t="s">
        <v>15</v>
      </c>
      <c r="G160" s="18">
        <f t="shared" si="6"/>
        <v>311.7648244973098</v>
      </c>
      <c r="H160" s="221">
        <v>843064</v>
      </c>
      <c r="I160" s="257">
        <v>46324740</v>
      </c>
      <c r="J160" s="19">
        <f t="shared" si="7"/>
        <v>186.93364990433744</v>
      </c>
      <c r="K160" s="202">
        <f t="shared" si="8"/>
        <v>0.6869905990987724</v>
      </c>
      <c r="L160" s="221">
        <v>24781381</v>
      </c>
      <c r="N160" s="28"/>
      <c r="O160" s="28"/>
      <c r="P160" s="28"/>
      <c r="Q160" s="28"/>
      <c r="R160" s="28"/>
      <c r="S160" s="28"/>
    </row>
    <row r="161" spans="2:19" ht="18.75" customHeight="1">
      <c r="B161" s="258" t="s">
        <v>116</v>
      </c>
      <c r="C161" s="61">
        <v>3</v>
      </c>
      <c r="D161" s="259" t="s">
        <v>1046</v>
      </c>
      <c r="E161" s="260">
        <v>2519680</v>
      </c>
      <c r="F161" s="61" t="s">
        <v>15</v>
      </c>
      <c r="G161" s="198">
        <f t="shared" si="6"/>
        <v>324.49320473871757</v>
      </c>
      <c r="H161" s="227">
        <v>776497</v>
      </c>
      <c r="I161" s="261">
        <v>21138400</v>
      </c>
      <c r="J161" s="22">
        <f t="shared" si="7"/>
        <v>444.704190423536</v>
      </c>
      <c r="K161" s="203">
        <f t="shared" si="8"/>
        <v>0.31348005579717203</v>
      </c>
      <c r="L161" s="227">
        <v>4753362</v>
      </c>
      <c r="N161" s="28"/>
      <c r="O161" s="28"/>
      <c r="P161" s="28"/>
      <c r="Q161" s="28"/>
      <c r="R161" s="28"/>
      <c r="S161" s="28"/>
    </row>
    <row r="162" spans="2:19" ht="18.75" customHeight="1">
      <c r="B162" s="258" t="s">
        <v>1047</v>
      </c>
      <c r="C162" s="61">
        <v>3</v>
      </c>
      <c r="D162" s="259" t="s">
        <v>1048</v>
      </c>
      <c r="E162" s="260">
        <v>42046</v>
      </c>
      <c r="F162" s="61" t="s">
        <v>15</v>
      </c>
      <c r="G162" s="198">
        <f t="shared" si="6"/>
        <v>399.63881760288945</v>
      </c>
      <c r="H162" s="227">
        <v>10521</v>
      </c>
      <c r="I162" s="261">
        <v>2034018</v>
      </c>
      <c r="J162" s="22">
        <f t="shared" si="7"/>
        <v>209.9514452871788</v>
      </c>
      <c r="K162" s="203">
        <f t="shared" si="8"/>
        <v>0.0301642544436879</v>
      </c>
      <c r="L162" s="227">
        <v>968804</v>
      </c>
      <c r="N162" s="28"/>
      <c r="O162" s="28"/>
      <c r="P162" s="28"/>
      <c r="Q162" s="28"/>
      <c r="R162" s="28"/>
      <c r="S162" s="28"/>
    </row>
    <row r="163" spans="2:19" ht="18.75" customHeight="1">
      <c r="B163" s="258" t="s">
        <v>1049</v>
      </c>
      <c r="C163" s="61">
        <v>3</v>
      </c>
      <c r="D163" s="259" t="s">
        <v>1050</v>
      </c>
      <c r="E163" s="260">
        <v>27935</v>
      </c>
      <c r="F163" s="61" t="s">
        <v>15</v>
      </c>
      <c r="G163" s="198">
        <f t="shared" si="6"/>
        <v>135.40303426881877</v>
      </c>
      <c r="H163" s="227">
        <v>20631</v>
      </c>
      <c r="I163" s="261">
        <v>6349941</v>
      </c>
      <c r="J163" s="22">
        <f t="shared" si="7"/>
        <v>146.93794671864848</v>
      </c>
      <c r="K163" s="203">
        <f t="shared" si="8"/>
        <v>0.09416889920659798</v>
      </c>
      <c r="L163" s="227">
        <v>4321512</v>
      </c>
      <c r="N163" s="28"/>
      <c r="O163" s="28"/>
      <c r="P163" s="28"/>
      <c r="Q163" s="28"/>
      <c r="R163" s="28"/>
      <c r="S163" s="28"/>
    </row>
    <row r="164" spans="2:19" ht="18.75" customHeight="1">
      <c r="B164" s="258" t="s">
        <v>1051</v>
      </c>
      <c r="C164" s="61">
        <v>4</v>
      </c>
      <c r="D164" s="259" t="s">
        <v>1052</v>
      </c>
      <c r="E164" s="260">
        <v>449</v>
      </c>
      <c r="F164" s="61" t="s">
        <v>15</v>
      </c>
      <c r="G164" s="198">
        <f t="shared" si="6"/>
        <v>113.09823677581865</v>
      </c>
      <c r="H164" s="227">
        <v>397</v>
      </c>
      <c r="I164" s="261">
        <v>32956</v>
      </c>
      <c r="J164" s="22">
        <f t="shared" si="7"/>
        <v>135.15974244350573</v>
      </c>
      <c r="K164" s="203">
        <f t="shared" si="8"/>
        <v>0.0004887337129986945</v>
      </c>
      <c r="L164" s="227">
        <v>24383</v>
      </c>
      <c r="N164" s="28"/>
      <c r="O164" s="28"/>
      <c r="P164" s="28"/>
      <c r="Q164" s="28"/>
      <c r="R164" s="28"/>
      <c r="S164" s="28"/>
    </row>
    <row r="165" spans="2:19" ht="18.75" customHeight="1">
      <c r="B165" s="258" t="s">
        <v>1053</v>
      </c>
      <c r="C165" s="61">
        <v>4</v>
      </c>
      <c r="D165" s="259" t="s">
        <v>1054</v>
      </c>
      <c r="E165" s="260">
        <v>4374</v>
      </c>
      <c r="F165" s="61" t="s">
        <v>15</v>
      </c>
      <c r="G165" s="198">
        <f t="shared" si="6"/>
        <v>123.41986455981942</v>
      </c>
      <c r="H165" s="227">
        <v>3544</v>
      </c>
      <c r="I165" s="261">
        <v>241755</v>
      </c>
      <c r="J165" s="22">
        <f t="shared" si="7"/>
        <v>163.50927266086813</v>
      </c>
      <c r="K165" s="203">
        <f t="shared" si="8"/>
        <v>0.0035851990164461516</v>
      </c>
      <c r="L165" s="227">
        <v>147854</v>
      </c>
      <c r="N165" s="28"/>
      <c r="O165" s="28"/>
      <c r="P165" s="28"/>
      <c r="Q165" s="28"/>
      <c r="R165" s="28"/>
      <c r="S165" s="28"/>
    </row>
    <row r="166" spans="2:19" ht="18.75" customHeight="1">
      <c r="B166" s="258" t="s">
        <v>1055</v>
      </c>
      <c r="C166" s="61">
        <v>4</v>
      </c>
      <c r="D166" s="259" t="s">
        <v>1056</v>
      </c>
      <c r="E166" s="260">
        <v>3326</v>
      </c>
      <c r="F166" s="61" t="s">
        <v>15</v>
      </c>
      <c r="G166" s="198">
        <f t="shared" si="6"/>
        <v>129.06480403570043</v>
      </c>
      <c r="H166" s="227">
        <v>2577</v>
      </c>
      <c r="I166" s="261">
        <v>4125520</v>
      </c>
      <c r="J166" s="22">
        <f t="shared" si="7"/>
        <v>169.78964788213597</v>
      </c>
      <c r="K166" s="203">
        <f t="shared" si="8"/>
        <v>0.06118099003672696</v>
      </c>
      <c r="L166" s="227">
        <v>2429783</v>
      </c>
      <c r="N166" s="28"/>
      <c r="O166" s="28"/>
      <c r="P166" s="28"/>
      <c r="Q166" s="28"/>
      <c r="R166" s="28"/>
      <c r="S166" s="28"/>
    </row>
    <row r="167" spans="2:19" ht="18.75" customHeight="1">
      <c r="B167" s="258" t="s">
        <v>1057</v>
      </c>
      <c r="C167" s="61">
        <v>4</v>
      </c>
      <c r="D167" s="259" t="s">
        <v>1058</v>
      </c>
      <c r="E167" s="260">
        <v>242</v>
      </c>
      <c r="F167" s="61" t="s">
        <v>15</v>
      </c>
      <c r="G167" s="198">
        <f t="shared" si="6"/>
        <v>58.7378640776699</v>
      </c>
      <c r="H167" s="227">
        <v>412</v>
      </c>
      <c r="I167" s="261">
        <v>14573</v>
      </c>
      <c r="J167" s="22">
        <f t="shared" si="7"/>
        <v>43.10390724363336</v>
      </c>
      <c r="K167" s="203">
        <f t="shared" si="8"/>
        <v>0.00021611592424839102</v>
      </c>
      <c r="L167" s="227">
        <v>33809</v>
      </c>
      <c r="N167" s="28"/>
      <c r="O167" s="28"/>
      <c r="P167" s="28"/>
      <c r="Q167" s="28"/>
      <c r="R167" s="28"/>
      <c r="S167" s="28"/>
    </row>
    <row r="168" spans="2:19" ht="18.75" customHeight="1">
      <c r="B168" s="258" t="s">
        <v>1059</v>
      </c>
      <c r="C168" s="61">
        <v>4</v>
      </c>
      <c r="D168" s="259" t="s">
        <v>1060</v>
      </c>
      <c r="E168" s="260">
        <v>7632</v>
      </c>
      <c r="F168" s="61" t="s">
        <v>15</v>
      </c>
      <c r="G168" s="198">
        <f t="shared" si="6"/>
        <v>151.0987923183528</v>
      </c>
      <c r="H168" s="227">
        <v>5051</v>
      </c>
      <c r="I168" s="261">
        <v>245209</v>
      </c>
      <c r="J168" s="22">
        <f t="shared" si="7"/>
        <v>146.51676934016098</v>
      </c>
      <c r="K168" s="203">
        <f t="shared" si="8"/>
        <v>0.0036364214416402738</v>
      </c>
      <c r="L168" s="227">
        <v>167359</v>
      </c>
      <c r="N168" s="28"/>
      <c r="O168" s="28"/>
      <c r="P168" s="28"/>
      <c r="Q168" s="28"/>
      <c r="R168" s="28"/>
      <c r="S168" s="28"/>
    </row>
    <row r="169" spans="2:19" ht="18.75" customHeight="1">
      <c r="B169" s="258" t="s">
        <v>1061</v>
      </c>
      <c r="C169" s="61">
        <v>3</v>
      </c>
      <c r="D169" s="259" t="s">
        <v>1062</v>
      </c>
      <c r="E169" s="260">
        <v>37199</v>
      </c>
      <c r="F169" s="61" t="s">
        <v>15</v>
      </c>
      <c r="G169" s="198">
        <f t="shared" si="6"/>
        <v>111.97772426249249</v>
      </c>
      <c r="H169" s="227">
        <v>33220</v>
      </c>
      <c r="I169" s="261">
        <v>15721383</v>
      </c>
      <c r="J169" s="22">
        <f t="shared" si="7"/>
        <v>121.0217726882968</v>
      </c>
      <c r="K169" s="203">
        <f t="shared" si="8"/>
        <v>0.23314631287366652</v>
      </c>
      <c r="L169" s="227">
        <v>12990541</v>
      </c>
      <c r="N169" s="28"/>
      <c r="O169" s="28"/>
      <c r="P169" s="28"/>
      <c r="Q169" s="28"/>
      <c r="R169" s="28"/>
      <c r="S169" s="28"/>
    </row>
    <row r="170" spans="2:19" ht="18.75" customHeight="1">
      <c r="B170" s="258" t="s">
        <v>1063</v>
      </c>
      <c r="C170" s="61">
        <v>4</v>
      </c>
      <c r="D170" s="259" t="s">
        <v>1064</v>
      </c>
      <c r="E170" s="260">
        <v>230</v>
      </c>
      <c r="F170" s="61" t="s">
        <v>15</v>
      </c>
      <c r="G170" s="198">
        <f t="shared" si="6"/>
        <v>50</v>
      </c>
      <c r="H170" s="227">
        <v>460</v>
      </c>
      <c r="I170" s="261">
        <v>16126</v>
      </c>
      <c r="J170" s="22">
        <f t="shared" si="7"/>
        <v>94.92024250985932</v>
      </c>
      <c r="K170" s="203">
        <f t="shared" si="8"/>
        <v>0.00023914673673434115</v>
      </c>
      <c r="L170" s="227">
        <v>16989</v>
      </c>
      <c r="N170" s="28"/>
      <c r="O170" s="28"/>
      <c r="P170" s="28"/>
      <c r="Q170" s="28"/>
      <c r="R170" s="28"/>
      <c r="S170" s="28"/>
    </row>
    <row r="171" spans="2:19" ht="18.75" customHeight="1">
      <c r="B171" s="258" t="s">
        <v>1065</v>
      </c>
      <c r="C171" s="61">
        <v>4</v>
      </c>
      <c r="D171" s="259" t="s">
        <v>1066</v>
      </c>
      <c r="E171" s="260">
        <v>13975</v>
      </c>
      <c r="F171" s="61" t="s">
        <v>15</v>
      </c>
      <c r="G171" s="198">
        <f t="shared" si="6"/>
        <v>85.1770585725605</v>
      </c>
      <c r="H171" s="227">
        <v>16407</v>
      </c>
      <c r="I171" s="261">
        <v>8885279</v>
      </c>
      <c r="J171" s="22">
        <f t="shared" si="7"/>
        <v>107.27358468811532</v>
      </c>
      <c r="K171" s="203">
        <f t="shared" si="8"/>
        <v>0.13176767194742464</v>
      </c>
      <c r="L171" s="227">
        <v>8282821</v>
      </c>
      <c r="N171" s="28"/>
      <c r="O171" s="28"/>
      <c r="P171" s="28"/>
      <c r="Q171" s="28"/>
      <c r="R171" s="28"/>
      <c r="S171" s="28"/>
    </row>
    <row r="172" spans="2:19" ht="18.75" customHeight="1">
      <c r="B172" s="258" t="s">
        <v>1067</v>
      </c>
      <c r="C172" s="61">
        <v>4</v>
      </c>
      <c r="D172" s="259" t="s">
        <v>1068</v>
      </c>
      <c r="E172" s="260">
        <v>3313</v>
      </c>
      <c r="F172" s="61" t="s">
        <v>15</v>
      </c>
      <c r="G172" s="198">
        <f t="shared" si="6"/>
        <v>102.0012315270936</v>
      </c>
      <c r="H172" s="227">
        <v>3248</v>
      </c>
      <c r="I172" s="261">
        <v>1762162</v>
      </c>
      <c r="J172" s="22">
        <f t="shared" si="7"/>
        <v>126.65797440622852</v>
      </c>
      <c r="K172" s="203">
        <f t="shared" si="8"/>
        <v>0.02613266103790525</v>
      </c>
      <c r="L172" s="227">
        <v>1391276</v>
      </c>
      <c r="N172" s="28"/>
      <c r="O172" s="28"/>
      <c r="P172" s="28"/>
      <c r="Q172" s="28"/>
      <c r="R172" s="28"/>
      <c r="S172" s="28"/>
    </row>
    <row r="173" spans="2:19" ht="18.75" customHeight="1">
      <c r="B173" s="258" t="s">
        <v>1069</v>
      </c>
      <c r="C173" s="61">
        <v>4</v>
      </c>
      <c r="D173" s="259" t="s">
        <v>1070</v>
      </c>
      <c r="E173" s="260">
        <v>17166</v>
      </c>
      <c r="F173" s="61" t="s">
        <v>15</v>
      </c>
      <c r="G173" s="198">
        <f t="shared" si="6"/>
        <v>164.5356081663951</v>
      </c>
      <c r="H173" s="227">
        <v>10433</v>
      </c>
      <c r="I173" s="261">
        <v>3764673</v>
      </c>
      <c r="J173" s="22">
        <f t="shared" si="7"/>
        <v>185.5885492024915</v>
      </c>
      <c r="K173" s="203">
        <f t="shared" si="8"/>
        <v>0.055829670272968014</v>
      </c>
      <c r="L173" s="227">
        <v>2028505</v>
      </c>
      <c r="N173" s="28"/>
      <c r="O173" s="28"/>
      <c r="P173" s="28"/>
      <c r="Q173" s="28"/>
      <c r="R173" s="28"/>
      <c r="S173" s="28"/>
    </row>
    <row r="174" spans="2:19" ht="18.75" customHeight="1">
      <c r="B174" s="254" t="s">
        <v>118</v>
      </c>
      <c r="C174" s="60">
        <v>2</v>
      </c>
      <c r="D174" s="255" t="s">
        <v>119</v>
      </c>
      <c r="E174" s="256"/>
      <c r="F174" s="60"/>
      <c r="G174" s="18">
        <f t="shared" si="6"/>
      </c>
      <c r="H174" s="221"/>
      <c r="I174" s="257">
        <v>15641660</v>
      </c>
      <c r="J174" s="19">
        <f t="shared" si="7"/>
        <v>110.11873961498296</v>
      </c>
      <c r="K174" s="202">
        <f t="shared" si="8"/>
        <v>0.23196402989632114</v>
      </c>
      <c r="L174" s="221">
        <v>14204358</v>
      </c>
      <c r="N174" s="28"/>
      <c r="O174" s="28"/>
      <c r="P174" s="28"/>
      <c r="Q174" s="28"/>
      <c r="R174" s="28"/>
      <c r="S174" s="28"/>
    </row>
    <row r="175" spans="2:19" ht="18.75" customHeight="1">
      <c r="B175" s="258" t="s">
        <v>120</v>
      </c>
      <c r="C175" s="61">
        <v>3</v>
      </c>
      <c r="D175" s="259" t="s">
        <v>1071</v>
      </c>
      <c r="E175" s="260">
        <v>3364</v>
      </c>
      <c r="F175" s="61" t="s">
        <v>15</v>
      </c>
      <c r="G175" s="198">
        <f t="shared" si="6"/>
        <v>99.85158800831108</v>
      </c>
      <c r="H175" s="227">
        <v>3369</v>
      </c>
      <c r="I175" s="261">
        <v>1194764</v>
      </c>
      <c r="J175" s="22">
        <f t="shared" si="7"/>
        <v>102.83687882217755</v>
      </c>
      <c r="K175" s="203">
        <f t="shared" si="8"/>
        <v>0.017718213553743544</v>
      </c>
      <c r="L175" s="227">
        <v>1161805</v>
      </c>
      <c r="N175" s="28"/>
      <c r="O175" s="28"/>
      <c r="P175" s="28"/>
      <c r="Q175" s="28"/>
      <c r="R175" s="28"/>
      <c r="S175" s="28"/>
    </row>
    <row r="176" spans="2:19" ht="18.75" customHeight="1">
      <c r="B176" s="258" t="s">
        <v>1072</v>
      </c>
      <c r="C176" s="61">
        <v>4</v>
      </c>
      <c r="D176" s="259" t="s">
        <v>1073</v>
      </c>
      <c r="E176" s="260">
        <v>384</v>
      </c>
      <c r="F176" s="61" t="s">
        <v>15</v>
      </c>
      <c r="G176" s="198">
        <f t="shared" si="6"/>
        <v>84.21052631578947</v>
      </c>
      <c r="H176" s="227">
        <v>456</v>
      </c>
      <c r="I176" s="261">
        <v>97434</v>
      </c>
      <c r="J176" s="22">
        <f t="shared" si="7"/>
        <v>82.986117025807</v>
      </c>
      <c r="K176" s="203">
        <f t="shared" si="8"/>
        <v>0.0014449350829079618</v>
      </c>
      <c r="L176" s="227">
        <v>117410</v>
      </c>
      <c r="N176" s="28"/>
      <c r="O176" s="28"/>
      <c r="P176" s="28"/>
      <c r="Q176" s="28"/>
      <c r="R176" s="28"/>
      <c r="S176" s="28"/>
    </row>
    <row r="177" spans="2:19" ht="18.75" customHeight="1">
      <c r="B177" s="258" t="s">
        <v>1074</v>
      </c>
      <c r="C177" s="61">
        <v>3</v>
      </c>
      <c r="D177" s="259" t="s">
        <v>1075</v>
      </c>
      <c r="E177" s="260"/>
      <c r="F177" s="61"/>
      <c r="G177" s="198">
        <f t="shared" si="6"/>
      </c>
      <c r="H177" s="227"/>
      <c r="I177" s="261">
        <v>14424984</v>
      </c>
      <c r="J177" s="22">
        <f t="shared" si="7"/>
        <v>110.76842270966354</v>
      </c>
      <c r="K177" s="203">
        <f t="shared" si="8"/>
        <v>0.21392086388720594</v>
      </c>
      <c r="L177" s="227">
        <v>13022650</v>
      </c>
      <c r="N177" s="28"/>
      <c r="O177" s="28"/>
      <c r="P177" s="28"/>
      <c r="Q177" s="28"/>
      <c r="R177" s="28"/>
      <c r="S177" s="28"/>
    </row>
    <row r="178" spans="2:19" ht="18.75" customHeight="1">
      <c r="B178" s="258" t="s">
        <v>1076</v>
      </c>
      <c r="C178" s="61">
        <v>4</v>
      </c>
      <c r="D178" s="259" t="s">
        <v>1077</v>
      </c>
      <c r="E178" s="260">
        <v>878</v>
      </c>
      <c r="F178" s="61" t="s">
        <v>15</v>
      </c>
      <c r="G178" s="198">
        <f t="shared" si="6"/>
        <v>76.8153980752406</v>
      </c>
      <c r="H178" s="227">
        <v>1143</v>
      </c>
      <c r="I178" s="261">
        <v>993717</v>
      </c>
      <c r="J178" s="22">
        <f t="shared" si="7"/>
        <v>87.61483986781732</v>
      </c>
      <c r="K178" s="203">
        <f t="shared" si="8"/>
        <v>0.014736709524211787</v>
      </c>
      <c r="L178" s="227">
        <v>1134188</v>
      </c>
      <c r="N178" s="28"/>
      <c r="O178" s="28"/>
      <c r="P178" s="28"/>
      <c r="Q178" s="28"/>
      <c r="R178" s="28"/>
      <c r="S178" s="28"/>
    </row>
    <row r="179" spans="2:19" ht="18.75" customHeight="1">
      <c r="B179" s="258" t="s">
        <v>1078</v>
      </c>
      <c r="C179" s="61">
        <v>4</v>
      </c>
      <c r="D179" s="259" t="s">
        <v>1079</v>
      </c>
      <c r="E179" s="260">
        <v>871</v>
      </c>
      <c r="F179" s="61" t="s">
        <v>15</v>
      </c>
      <c r="G179" s="198">
        <f t="shared" si="6"/>
        <v>79.32604735883424</v>
      </c>
      <c r="H179" s="227">
        <v>1098</v>
      </c>
      <c r="I179" s="261">
        <v>580088</v>
      </c>
      <c r="J179" s="22">
        <f t="shared" si="7"/>
        <v>111.56589755573121</v>
      </c>
      <c r="K179" s="203">
        <f t="shared" si="8"/>
        <v>0.008602638733644455</v>
      </c>
      <c r="L179" s="227">
        <v>519951</v>
      </c>
      <c r="N179" s="28"/>
      <c r="O179" s="28"/>
      <c r="P179" s="28"/>
      <c r="Q179" s="28"/>
      <c r="R179" s="28"/>
      <c r="S179" s="28"/>
    </row>
    <row r="180" spans="2:19" ht="18.75" customHeight="1">
      <c r="B180" s="249" t="s">
        <v>122</v>
      </c>
      <c r="C180" s="59">
        <v>1</v>
      </c>
      <c r="D180" s="250" t="s">
        <v>123</v>
      </c>
      <c r="E180" s="251"/>
      <c r="F180" s="59"/>
      <c r="G180" s="16">
        <f t="shared" si="6"/>
      </c>
      <c r="H180" s="215"/>
      <c r="I180" s="252">
        <v>868961532</v>
      </c>
      <c r="J180" s="17">
        <f t="shared" si="7"/>
        <v>120.32264617988726</v>
      </c>
      <c r="K180" s="201">
        <f t="shared" si="8"/>
        <v>12.88660019381581</v>
      </c>
      <c r="L180" s="215">
        <v>722192837</v>
      </c>
      <c r="N180" s="28"/>
      <c r="O180" s="28"/>
      <c r="P180" s="28"/>
      <c r="Q180" s="28"/>
      <c r="R180" s="28"/>
      <c r="S180" s="28"/>
    </row>
    <row r="181" spans="2:19" ht="18.75" customHeight="1">
      <c r="B181" s="254" t="s">
        <v>124</v>
      </c>
      <c r="C181" s="60">
        <v>2</v>
      </c>
      <c r="D181" s="255" t="s">
        <v>1080</v>
      </c>
      <c r="E181" s="256">
        <v>11010640</v>
      </c>
      <c r="F181" s="60" t="s">
        <v>15</v>
      </c>
      <c r="G181" s="18">
        <f t="shared" si="6"/>
        <v>101.36542616160466</v>
      </c>
      <c r="H181" s="221">
        <v>10862323</v>
      </c>
      <c r="I181" s="257">
        <v>131489056</v>
      </c>
      <c r="J181" s="19">
        <f t="shared" si="7"/>
        <v>140.600872713284</v>
      </c>
      <c r="K181" s="202">
        <f t="shared" si="8"/>
        <v>1.9499676707602034</v>
      </c>
      <c r="L181" s="221">
        <v>93519374</v>
      </c>
      <c r="N181" s="28"/>
      <c r="O181" s="28"/>
      <c r="P181" s="28"/>
      <c r="Q181" s="28"/>
      <c r="R181" s="28"/>
      <c r="S181" s="28"/>
    </row>
    <row r="182" spans="2:19" ht="18.75" customHeight="1">
      <c r="B182" s="258" t="s">
        <v>126</v>
      </c>
      <c r="C182" s="61">
        <v>3</v>
      </c>
      <c r="D182" s="259" t="s">
        <v>1081</v>
      </c>
      <c r="E182" s="260">
        <v>10774197</v>
      </c>
      <c r="F182" s="61" t="s">
        <v>15</v>
      </c>
      <c r="G182" s="198">
        <f t="shared" si="6"/>
        <v>103.31922525231427</v>
      </c>
      <c r="H182" s="227">
        <v>10428066</v>
      </c>
      <c r="I182" s="261">
        <v>122265685</v>
      </c>
      <c r="J182" s="22">
        <f t="shared" si="7"/>
        <v>147.77039395258745</v>
      </c>
      <c r="K182" s="203">
        <f t="shared" si="8"/>
        <v>1.8131861330980332</v>
      </c>
      <c r="L182" s="227">
        <v>82740312</v>
      </c>
      <c r="N182" s="28"/>
      <c r="O182" s="28"/>
      <c r="P182" s="28"/>
      <c r="Q182" s="28"/>
      <c r="R182" s="28"/>
      <c r="S182" s="28"/>
    </row>
    <row r="183" spans="2:19" ht="18.75" customHeight="1">
      <c r="B183" s="258" t="s">
        <v>1082</v>
      </c>
      <c r="C183" s="61">
        <v>4</v>
      </c>
      <c r="D183" s="259" t="s">
        <v>1083</v>
      </c>
      <c r="E183" s="260">
        <v>205148</v>
      </c>
      <c r="F183" s="61" t="s">
        <v>15</v>
      </c>
      <c r="G183" s="198">
        <f t="shared" si="6"/>
        <v>88.37672156430261</v>
      </c>
      <c r="H183" s="227">
        <v>232129</v>
      </c>
      <c r="I183" s="261">
        <v>3621369</v>
      </c>
      <c r="J183" s="22">
        <f t="shared" si="7"/>
        <v>126.36229518378764</v>
      </c>
      <c r="K183" s="203">
        <f t="shared" si="8"/>
        <v>0.053704488333182705</v>
      </c>
      <c r="L183" s="227">
        <v>2865862</v>
      </c>
      <c r="N183" s="28"/>
      <c r="O183" s="28"/>
      <c r="P183" s="28"/>
      <c r="Q183" s="28"/>
      <c r="R183" s="28"/>
      <c r="S183" s="28"/>
    </row>
    <row r="184" spans="2:19" ht="18.75" customHeight="1">
      <c r="B184" s="258" t="s">
        <v>1084</v>
      </c>
      <c r="C184" s="61">
        <v>4</v>
      </c>
      <c r="D184" s="259" t="s">
        <v>1085</v>
      </c>
      <c r="E184" s="260">
        <v>4525629</v>
      </c>
      <c r="F184" s="61" t="s">
        <v>15</v>
      </c>
      <c r="G184" s="198">
        <f t="shared" si="6"/>
        <v>114.83864304711231</v>
      </c>
      <c r="H184" s="227">
        <v>3940859</v>
      </c>
      <c r="I184" s="261">
        <v>52082872</v>
      </c>
      <c r="J184" s="22">
        <f t="shared" si="7"/>
        <v>168.03066945527996</v>
      </c>
      <c r="K184" s="203">
        <f t="shared" si="8"/>
        <v>0.7723830384814825</v>
      </c>
      <c r="L184" s="227">
        <v>30996051</v>
      </c>
      <c r="N184" s="28"/>
      <c r="O184" s="28"/>
      <c r="P184" s="28"/>
      <c r="Q184" s="28"/>
      <c r="R184" s="28"/>
      <c r="S184" s="28"/>
    </row>
    <row r="185" spans="2:19" ht="18.75" customHeight="1">
      <c r="B185" s="258" t="s">
        <v>1086</v>
      </c>
      <c r="C185" s="61">
        <v>5</v>
      </c>
      <c r="D185" s="276" t="s">
        <v>1087</v>
      </c>
      <c r="E185" s="260">
        <v>222090</v>
      </c>
      <c r="F185" s="61" t="s">
        <v>15</v>
      </c>
      <c r="G185" s="198">
        <f t="shared" si="6"/>
        <v>144.19368661619768</v>
      </c>
      <c r="H185" s="227">
        <v>154022</v>
      </c>
      <c r="I185" s="261">
        <v>5178502</v>
      </c>
      <c r="J185" s="22">
        <f t="shared" si="7"/>
        <v>310.84415600006724</v>
      </c>
      <c r="K185" s="203">
        <f t="shared" si="8"/>
        <v>0.07679659273671456</v>
      </c>
      <c r="L185" s="227">
        <v>1665948</v>
      </c>
      <c r="N185" s="28"/>
      <c r="O185" s="28"/>
      <c r="P185" s="28"/>
      <c r="Q185" s="28"/>
      <c r="R185" s="28"/>
      <c r="S185" s="28"/>
    </row>
    <row r="186" spans="2:19" ht="18.75" customHeight="1">
      <c r="B186" s="258" t="s">
        <v>1088</v>
      </c>
      <c r="C186" s="61">
        <v>5</v>
      </c>
      <c r="D186" s="259" t="s">
        <v>1089</v>
      </c>
      <c r="E186" s="260">
        <v>4303539</v>
      </c>
      <c r="F186" s="61" t="s">
        <v>15</v>
      </c>
      <c r="G186" s="198">
        <f t="shared" si="6"/>
        <v>113.64468552514934</v>
      </c>
      <c r="H186" s="227">
        <v>3786837</v>
      </c>
      <c r="I186" s="261">
        <v>46904370</v>
      </c>
      <c r="J186" s="22">
        <f t="shared" si="7"/>
        <v>159.91887242946265</v>
      </c>
      <c r="K186" s="203">
        <f t="shared" si="8"/>
        <v>0.6955864457447679</v>
      </c>
      <c r="L186" s="227">
        <v>29330103</v>
      </c>
      <c r="N186" s="28"/>
      <c r="O186" s="28"/>
      <c r="P186" s="28"/>
      <c r="Q186" s="28"/>
      <c r="R186" s="28"/>
      <c r="S186" s="28"/>
    </row>
    <row r="187" spans="2:19" ht="18.75" customHeight="1">
      <c r="B187" s="258" t="s">
        <v>1090</v>
      </c>
      <c r="C187" s="61">
        <v>4</v>
      </c>
      <c r="D187" s="259" t="s">
        <v>1091</v>
      </c>
      <c r="E187" s="260">
        <v>6043420</v>
      </c>
      <c r="F187" s="61" t="s">
        <v>15</v>
      </c>
      <c r="G187" s="198">
        <f t="shared" si="6"/>
        <v>96.61622125255673</v>
      </c>
      <c r="H187" s="227">
        <v>6255078</v>
      </c>
      <c r="I187" s="261">
        <v>66561444</v>
      </c>
      <c r="J187" s="22">
        <f t="shared" si="7"/>
        <v>136.17762725820867</v>
      </c>
      <c r="K187" s="203">
        <f t="shared" si="8"/>
        <v>0.9870986062833679</v>
      </c>
      <c r="L187" s="227">
        <v>48878399</v>
      </c>
      <c r="N187" s="28"/>
      <c r="O187" s="28"/>
      <c r="P187" s="28"/>
      <c r="Q187" s="28"/>
      <c r="R187" s="28"/>
      <c r="S187" s="28"/>
    </row>
    <row r="188" spans="2:19" ht="18.75" customHeight="1">
      <c r="B188" s="254" t="s">
        <v>128</v>
      </c>
      <c r="C188" s="60">
        <v>2</v>
      </c>
      <c r="D188" s="255" t="s">
        <v>129</v>
      </c>
      <c r="E188" s="256"/>
      <c r="F188" s="60"/>
      <c r="G188" s="18">
        <f t="shared" si="6"/>
      </c>
      <c r="H188" s="221"/>
      <c r="I188" s="257">
        <v>346224630</v>
      </c>
      <c r="J188" s="19">
        <f t="shared" si="7"/>
        <v>118.41894699156963</v>
      </c>
      <c r="K188" s="202">
        <f t="shared" si="8"/>
        <v>5.134471688053743</v>
      </c>
      <c r="L188" s="221">
        <v>292372664</v>
      </c>
      <c r="N188" s="28"/>
      <c r="O188" s="28"/>
      <c r="P188" s="28"/>
      <c r="Q188" s="28"/>
      <c r="R188" s="28"/>
      <c r="S188" s="28"/>
    </row>
    <row r="189" spans="2:19" ht="18.75" customHeight="1">
      <c r="B189" s="258" t="s">
        <v>130</v>
      </c>
      <c r="C189" s="61">
        <v>3</v>
      </c>
      <c r="D189" s="259" t="s">
        <v>1092</v>
      </c>
      <c r="E189" s="260">
        <v>6765453</v>
      </c>
      <c r="F189" s="61" t="s">
        <v>79</v>
      </c>
      <c r="G189" s="198">
        <f t="shared" si="6"/>
        <v>81.44628564797047</v>
      </c>
      <c r="H189" s="227">
        <v>8306644</v>
      </c>
      <c r="I189" s="261">
        <v>253338838</v>
      </c>
      <c r="J189" s="22">
        <f t="shared" si="7"/>
        <v>108.62900197377752</v>
      </c>
      <c r="K189" s="203">
        <f t="shared" si="8"/>
        <v>3.7569860099075965</v>
      </c>
      <c r="L189" s="227">
        <v>233214734</v>
      </c>
      <c r="N189" s="28"/>
      <c r="O189" s="28"/>
      <c r="P189" s="28"/>
      <c r="Q189" s="28"/>
      <c r="R189" s="28"/>
      <c r="S189" s="28"/>
    </row>
    <row r="190" spans="2:19" ht="18.75" customHeight="1">
      <c r="B190" s="258" t="s">
        <v>1093</v>
      </c>
      <c r="C190" s="61">
        <v>3</v>
      </c>
      <c r="D190" s="259" t="s">
        <v>131</v>
      </c>
      <c r="E190" s="260">
        <v>0</v>
      </c>
      <c r="F190" s="61"/>
      <c r="G190" s="198">
        <f t="shared" si="6"/>
      </c>
      <c r="H190" s="227"/>
      <c r="I190" s="261">
        <v>92885792</v>
      </c>
      <c r="J190" s="22">
        <f t="shared" si="7"/>
        <v>157.01325587288127</v>
      </c>
      <c r="K190" s="203">
        <f t="shared" si="8"/>
        <v>1.3774856781461473</v>
      </c>
      <c r="L190" s="227">
        <v>59157930</v>
      </c>
      <c r="N190" s="28"/>
      <c r="O190" s="28"/>
      <c r="P190" s="28"/>
      <c r="Q190" s="28"/>
      <c r="R190" s="28"/>
      <c r="S190" s="28"/>
    </row>
    <row r="191" spans="2:19" ht="18.75" customHeight="1">
      <c r="B191" s="258" t="s">
        <v>1094</v>
      </c>
      <c r="C191" s="61">
        <v>4</v>
      </c>
      <c r="D191" s="259" t="s">
        <v>133</v>
      </c>
      <c r="E191" s="260">
        <v>1747687</v>
      </c>
      <c r="F191" s="61" t="s">
        <v>79</v>
      </c>
      <c r="G191" s="198">
        <f t="shared" si="6"/>
        <v>139.28511940578042</v>
      </c>
      <c r="H191" s="227">
        <v>1254755</v>
      </c>
      <c r="I191" s="261">
        <v>71955702</v>
      </c>
      <c r="J191" s="22">
        <f t="shared" si="7"/>
        <v>166.83049382665956</v>
      </c>
      <c r="K191" s="203">
        <f t="shared" si="8"/>
        <v>1.0670948358383172</v>
      </c>
      <c r="L191" s="227">
        <v>43131025</v>
      </c>
      <c r="N191" s="28"/>
      <c r="O191" s="28"/>
      <c r="P191" s="28"/>
      <c r="Q191" s="28"/>
      <c r="R191" s="28"/>
      <c r="S191" s="28"/>
    </row>
    <row r="192" spans="2:19" ht="18.75" customHeight="1">
      <c r="B192" s="258" t="s">
        <v>1095</v>
      </c>
      <c r="C192" s="61">
        <v>4</v>
      </c>
      <c r="D192" s="259" t="s">
        <v>135</v>
      </c>
      <c r="E192" s="260">
        <v>79203</v>
      </c>
      <c r="F192" s="61" t="s">
        <v>79</v>
      </c>
      <c r="G192" s="198">
        <f t="shared" si="6"/>
        <v>356.6256922869107</v>
      </c>
      <c r="H192" s="227">
        <v>22209</v>
      </c>
      <c r="I192" s="261">
        <v>4255536</v>
      </c>
      <c r="J192" s="22">
        <f t="shared" si="7"/>
        <v>326.0509893309326</v>
      </c>
      <c r="K192" s="203">
        <f t="shared" si="8"/>
        <v>0.06310911245538331</v>
      </c>
      <c r="L192" s="227">
        <v>1305175</v>
      </c>
      <c r="N192" s="28"/>
      <c r="O192" s="28"/>
      <c r="P192" s="28"/>
      <c r="Q192" s="28"/>
      <c r="R192" s="28"/>
      <c r="S192" s="28"/>
    </row>
    <row r="193" spans="2:19" ht="18.75" customHeight="1">
      <c r="B193" s="258" t="s">
        <v>1096</v>
      </c>
      <c r="C193" s="61">
        <v>4</v>
      </c>
      <c r="D193" s="259" t="s">
        <v>137</v>
      </c>
      <c r="E193" s="260">
        <v>108978</v>
      </c>
      <c r="F193" s="61" t="s">
        <v>79</v>
      </c>
      <c r="G193" s="198">
        <f t="shared" si="6"/>
        <v>106.63835450222126</v>
      </c>
      <c r="H193" s="227">
        <v>102194</v>
      </c>
      <c r="I193" s="261">
        <v>5357177</v>
      </c>
      <c r="J193" s="22">
        <f t="shared" si="7"/>
        <v>148.51463931152696</v>
      </c>
      <c r="K193" s="203">
        <f t="shared" si="8"/>
        <v>0.07944632256345452</v>
      </c>
      <c r="L193" s="227">
        <v>3607171</v>
      </c>
      <c r="N193" s="28"/>
      <c r="O193" s="28"/>
      <c r="P193" s="28"/>
      <c r="Q193" s="28"/>
      <c r="R193" s="28"/>
      <c r="S193" s="28"/>
    </row>
    <row r="194" spans="2:19" ht="18.75" customHeight="1">
      <c r="B194" s="258" t="s">
        <v>1097</v>
      </c>
      <c r="C194" s="61">
        <v>4</v>
      </c>
      <c r="D194" s="259" t="s">
        <v>1098</v>
      </c>
      <c r="E194" s="260">
        <v>63054</v>
      </c>
      <c r="F194" s="61" t="s">
        <v>79</v>
      </c>
      <c r="G194" s="198">
        <f t="shared" si="6"/>
        <v>101.5395020773616</v>
      </c>
      <c r="H194" s="227">
        <v>62098</v>
      </c>
      <c r="I194" s="261">
        <v>2614320</v>
      </c>
      <c r="J194" s="22">
        <f t="shared" si="7"/>
        <v>116.05716736200698</v>
      </c>
      <c r="K194" s="203">
        <f t="shared" si="8"/>
        <v>0.03877006677287131</v>
      </c>
      <c r="L194" s="227">
        <v>2252614</v>
      </c>
      <c r="N194" s="28"/>
      <c r="O194" s="28"/>
      <c r="P194" s="28"/>
      <c r="Q194" s="28"/>
      <c r="R194" s="28"/>
      <c r="S194" s="28"/>
    </row>
    <row r="195" spans="2:19" ht="18.75" customHeight="1">
      <c r="B195" s="258" t="s">
        <v>1099</v>
      </c>
      <c r="C195" s="61">
        <v>4</v>
      </c>
      <c r="D195" s="259" t="s">
        <v>1100</v>
      </c>
      <c r="E195" s="260">
        <v>49357103</v>
      </c>
      <c r="F195" s="61" t="s">
        <v>32</v>
      </c>
      <c r="G195" s="198">
        <f t="shared" si="6"/>
        <v>87.39815198014118</v>
      </c>
      <c r="H195" s="227">
        <v>56473852</v>
      </c>
      <c r="I195" s="261">
        <v>6323974</v>
      </c>
      <c r="J195" s="22">
        <f t="shared" si="7"/>
        <v>98.4514077877501</v>
      </c>
      <c r="K195" s="203">
        <f t="shared" si="8"/>
        <v>0.0937838115647289</v>
      </c>
      <c r="L195" s="227">
        <v>6423447</v>
      </c>
      <c r="N195" s="28"/>
      <c r="O195" s="28"/>
      <c r="P195" s="28"/>
      <c r="Q195" s="28"/>
      <c r="R195" s="28"/>
      <c r="S195" s="28"/>
    </row>
    <row r="196" spans="2:19" ht="18.75" customHeight="1">
      <c r="B196" s="258" t="s">
        <v>1101</v>
      </c>
      <c r="C196" s="61">
        <v>4</v>
      </c>
      <c r="D196" s="259" t="s">
        <v>1102</v>
      </c>
      <c r="E196" s="260">
        <v>108597</v>
      </c>
      <c r="F196" s="61" t="s">
        <v>15</v>
      </c>
      <c r="G196" s="198">
        <f t="shared" si="6"/>
        <v>63.776669779242056</v>
      </c>
      <c r="H196" s="227">
        <v>170277</v>
      </c>
      <c r="I196" s="261">
        <v>1538019</v>
      </c>
      <c r="J196" s="22">
        <f t="shared" si="7"/>
        <v>89.0549464547826</v>
      </c>
      <c r="K196" s="203">
        <f t="shared" si="8"/>
        <v>0.022808645968337753</v>
      </c>
      <c r="L196" s="227">
        <v>1727045</v>
      </c>
      <c r="N196" s="28"/>
      <c r="O196" s="28"/>
      <c r="P196" s="28"/>
      <c r="Q196" s="28"/>
      <c r="R196" s="28"/>
      <c r="S196" s="28"/>
    </row>
    <row r="197" spans="2:19" ht="18.75" customHeight="1">
      <c r="B197" s="254" t="s">
        <v>140</v>
      </c>
      <c r="C197" s="60">
        <v>2</v>
      </c>
      <c r="D197" s="255" t="s">
        <v>141</v>
      </c>
      <c r="E197" s="256">
        <v>8393088</v>
      </c>
      <c r="F197" s="60" t="s">
        <v>15</v>
      </c>
      <c r="G197" s="18">
        <f t="shared" si="6"/>
        <v>97.35506247396653</v>
      </c>
      <c r="H197" s="221">
        <v>8621111</v>
      </c>
      <c r="I197" s="257">
        <v>391247846</v>
      </c>
      <c r="J197" s="19">
        <f t="shared" si="7"/>
        <v>116.33866085462378</v>
      </c>
      <c r="K197" s="202">
        <f t="shared" si="8"/>
        <v>5.802160835001863</v>
      </c>
      <c r="L197" s="221">
        <v>336300799</v>
      </c>
      <c r="N197" s="28"/>
      <c r="O197" s="28"/>
      <c r="P197" s="28"/>
      <c r="Q197" s="28"/>
      <c r="R197" s="28"/>
      <c r="S197" s="28"/>
    </row>
    <row r="198" spans="2:19" ht="18.75" customHeight="1">
      <c r="B198" s="258" t="s">
        <v>1103</v>
      </c>
      <c r="C198" s="61">
        <v>3</v>
      </c>
      <c r="D198" s="259" t="s">
        <v>1104</v>
      </c>
      <c r="E198" s="260">
        <v>8393088</v>
      </c>
      <c r="F198" s="61" t="s">
        <v>15</v>
      </c>
      <c r="G198" s="198">
        <f t="shared" si="6"/>
        <v>97.35506247396653</v>
      </c>
      <c r="H198" s="227">
        <v>8621111</v>
      </c>
      <c r="I198" s="261">
        <v>391247846</v>
      </c>
      <c r="J198" s="22">
        <f t="shared" si="7"/>
        <v>116.33866085462378</v>
      </c>
      <c r="K198" s="203">
        <f t="shared" si="8"/>
        <v>5.802160835001863</v>
      </c>
      <c r="L198" s="227">
        <v>336300799</v>
      </c>
      <c r="N198" s="28"/>
      <c r="O198" s="28"/>
      <c r="P198" s="28"/>
      <c r="Q198" s="28"/>
      <c r="R198" s="28"/>
      <c r="S198" s="28"/>
    </row>
    <row r="199" spans="2:19" ht="18.75" customHeight="1">
      <c r="B199" s="258" t="s">
        <v>1105</v>
      </c>
      <c r="C199" s="61">
        <v>4</v>
      </c>
      <c r="D199" s="259" t="s">
        <v>1106</v>
      </c>
      <c r="E199" s="260">
        <v>976738</v>
      </c>
      <c r="F199" s="61" t="s">
        <v>15</v>
      </c>
      <c r="G199" s="198">
        <f t="shared" si="6"/>
        <v>108.49956066441315</v>
      </c>
      <c r="H199" s="227">
        <v>900223</v>
      </c>
      <c r="I199" s="261">
        <v>55758512</v>
      </c>
      <c r="J199" s="22">
        <f t="shared" si="7"/>
        <v>149.73243742824346</v>
      </c>
      <c r="K199" s="203">
        <f t="shared" si="8"/>
        <v>0.8268923595412749</v>
      </c>
      <c r="L199" s="227">
        <v>37238766</v>
      </c>
      <c r="N199" s="28"/>
      <c r="O199" s="28"/>
      <c r="P199" s="28"/>
      <c r="Q199" s="28"/>
      <c r="R199" s="28"/>
      <c r="S199" s="28"/>
    </row>
    <row r="200" spans="2:19" ht="18.75" customHeight="1">
      <c r="B200" s="258" t="s">
        <v>1107</v>
      </c>
      <c r="C200" s="61">
        <v>4</v>
      </c>
      <c r="D200" s="259" t="s">
        <v>1108</v>
      </c>
      <c r="E200" s="260">
        <v>7416350</v>
      </c>
      <c r="F200" s="61" t="s">
        <v>15</v>
      </c>
      <c r="G200" s="198">
        <f aca="true" t="shared" si="9" ref="G200:G263">IF(F200="","",E200/H200*100)</f>
        <v>96.05566095506113</v>
      </c>
      <c r="H200" s="227">
        <v>7720888</v>
      </c>
      <c r="I200" s="261">
        <v>335480619</v>
      </c>
      <c r="J200" s="22">
        <f aca="true" t="shared" si="10" ref="J200:J263">I200/L200*100</f>
        <v>112.17958768566932</v>
      </c>
      <c r="K200" s="203">
        <f t="shared" si="8"/>
        <v>4.975139233006747</v>
      </c>
      <c r="L200" s="227">
        <v>299056741</v>
      </c>
      <c r="N200" s="28"/>
      <c r="O200" s="28"/>
      <c r="P200" s="28"/>
      <c r="Q200" s="28"/>
      <c r="R200" s="28"/>
      <c r="S200" s="28"/>
    </row>
    <row r="201" spans="2:19" ht="18.75" customHeight="1">
      <c r="B201" s="249" t="s">
        <v>142</v>
      </c>
      <c r="C201" s="59">
        <v>1</v>
      </c>
      <c r="D201" s="250" t="s">
        <v>143</v>
      </c>
      <c r="E201" s="251">
        <v>55925</v>
      </c>
      <c r="F201" s="59" t="s">
        <v>15</v>
      </c>
      <c r="G201" s="16">
        <f t="shared" si="9"/>
        <v>103.96334095514285</v>
      </c>
      <c r="H201" s="215">
        <v>53793</v>
      </c>
      <c r="I201" s="252">
        <v>11846948</v>
      </c>
      <c r="J201" s="17">
        <f t="shared" si="10"/>
        <v>109.51484534923621</v>
      </c>
      <c r="K201" s="201">
        <f aca="true" t="shared" si="11" ref="K201:K264">I201/6743140308*100</f>
        <v>0.17568888468692975</v>
      </c>
      <c r="L201" s="215">
        <v>10817664</v>
      </c>
      <c r="N201" s="28"/>
      <c r="O201" s="28"/>
      <c r="P201" s="28"/>
      <c r="Q201" s="28"/>
      <c r="R201" s="28"/>
      <c r="S201" s="28"/>
    </row>
    <row r="202" spans="2:19" ht="18.75" customHeight="1">
      <c r="B202" s="254" t="s">
        <v>144</v>
      </c>
      <c r="C202" s="60">
        <v>2</v>
      </c>
      <c r="D202" s="255" t="s">
        <v>145</v>
      </c>
      <c r="E202" s="256">
        <v>620</v>
      </c>
      <c r="F202" s="60" t="s">
        <v>15</v>
      </c>
      <c r="G202" s="18">
        <f t="shared" si="9"/>
        <v>94.3683409436834</v>
      </c>
      <c r="H202" s="221">
        <v>657</v>
      </c>
      <c r="I202" s="257">
        <v>125749</v>
      </c>
      <c r="J202" s="19">
        <f t="shared" si="10"/>
        <v>102.27986270395132</v>
      </c>
      <c r="K202" s="202">
        <f t="shared" si="11"/>
        <v>0.0018648432963913346</v>
      </c>
      <c r="L202" s="221">
        <v>122946</v>
      </c>
      <c r="N202" s="28"/>
      <c r="O202" s="28"/>
      <c r="P202" s="28"/>
      <c r="Q202" s="28"/>
      <c r="R202" s="28"/>
      <c r="S202" s="28"/>
    </row>
    <row r="203" spans="2:19" ht="18.75" customHeight="1">
      <c r="B203" s="258" t="s">
        <v>1109</v>
      </c>
      <c r="C203" s="61">
        <v>3</v>
      </c>
      <c r="D203" s="259" t="s">
        <v>1110</v>
      </c>
      <c r="E203" s="260">
        <v>9</v>
      </c>
      <c r="F203" s="61" t="s">
        <v>15</v>
      </c>
      <c r="G203" s="198">
        <f t="shared" si="9"/>
        <v>69.23076923076923</v>
      </c>
      <c r="H203" s="227">
        <v>13</v>
      </c>
      <c r="I203" s="261">
        <v>2125</v>
      </c>
      <c r="J203" s="22">
        <f t="shared" si="10"/>
        <v>72.00948830904778</v>
      </c>
      <c r="K203" s="203">
        <f t="shared" si="11"/>
        <v>3.1513507104085016E-05</v>
      </c>
      <c r="L203" s="227">
        <v>2951</v>
      </c>
      <c r="N203" s="28"/>
      <c r="O203" s="28"/>
      <c r="P203" s="28"/>
      <c r="Q203" s="28"/>
      <c r="R203" s="28"/>
      <c r="S203" s="28"/>
    </row>
    <row r="204" spans="2:19" ht="18.75" customHeight="1">
      <c r="B204" s="254" t="s">
        <v>146</v>
      </c>
      <c r="C204" s="60">
        <v>2</v>
      </c>
      <c r="D204" s="255" t="s">
        <v>147</v>
      </c>
      <c r="E204" s="256">
        <v>6548</v>
      </c>
      <c r="F204" s="60" t="s">
        <v>15</v>
      </c>
      <c r="G204" s="18">
        <f t="shared" si="9"/>
        <v>91.91465468837731</v>
      </c>
      <c r="H204" s="221">
        <v>7124</v>
      </c>
      <c r="I204" s="257">
        <v>2091745</v>
      </c>
      <c r="J204" s="19">
        <f t="shared" si="10"/>
        <v>89.05499092311727</v>
      </c>
      <c r="K204" s="202">
        <f t="shared" si="11"/>
        <v>0.0310203392552632</v>
      </c>
      <c r="L204" s="221">
        <v>2348824</v>
      </c>
      <c r="N204" s="28"/>
      <c r="O204" s="28"/>
      <c r="P204" s="28"/>
      <c r="Q204" s="28"/>
      <c r="R204" s="28"/>
      <c r="S204" s="28"/>
    </row>
    <row r="205" spans="2:19" ht="18.75" customHeight="1">
      <c r="B205" s="258" t="s">
        <v>1111</v>
      </c>
      <c r="C205" s="61">
        <v>3</v>
      </c>
      <c r="D205" s="259" t="s">
        <v>1112</v>
      </c>
      <c r="E205" s="260">
        <v>420</v>
      </c>
      <c r="F205" s="61" t="s">
        <v>15</v>
      </c>
      <c r="G205" s="198">
        <f t="shared" si="9"/>
        <v>143.34470989761093</v>
      </c>
      <c r="H205" s="227">
        <v>293</v>
      </c>
      <c r="I205" s="261">
        <v>48534</v>
      </c>
      <c r="J205" s="22">
        <f t="shared" si="10"/>
        <v>151.30467313028026</v>
      </c>
      <c r="K205" s="203">
        <f t="shared" si="11"/>
        <v>0.0007197536723716057</v>
      </c>
      <c r="L205" s="227">
        <v>32077</v>
      </c>
      <c r="N205" s="28"/>
      <c r="O205" s="28"/>
      <c r="P205" s="28"/>
      <c r="Q205" s="28"/>
      <c r="R205" s="28"/>
      <c r="S205" s="28"/>
    </row>
    <row r="206" spans="2:19" ht="18.75" customHeight="1">
      <c r="B206" s="254" t="s">
        <v>148</v>
      </c>
      <c r="C206" s="60">
        <v>2</v>
      </c>
      <c r="D206" s="255" t="s">
        <v>149</v>
      </c>
      <c r="E206" s="256">
        <v>48757</v>
      </c>
      <c r="F206" s="60" t="s">
        <v>15</v>
      </c>
      <c r="G206" s="18">
        <f t="shared" si="9"/>
        <v>105.96122919111575</v>
      </c>
      <c r="H206" s="221">
        <v>46014</v>
      </c>
      <c r="I206" s="257">
        <v>9629454</v>
      </c>
      <c r="J206" s="19">
        <f t="shared" si="10"/>
        <v>115.37953872886474</v>
      </c>
      <c r="K206" s="202">
        <f t="shared" si="11"/>
        <v>0.1428037021352752</v>
      </c>
      <c r="L206" s="221">
        <v>8345894</v>
      </c>
      <c r="N206" s="28"/>
      <c r="O206" s="28"/>
      <c r="P206" s="28"/>
      <c r="Q206" s="28"/>
      <c r="R206" s="28"/>
      <c r="S206" s="28"/>
    </row>
    <row r="207" spans="2:19" ht="18.75" customHeight="1">
      <c r="B207" s="258" t="s">
        <v>1113</v>
      </c>
      <c r="C207" s="61">
        <v>3</v>
      </c>
      <c r="D207" s="259" t="s">
        <v>1114</v>
      </c>
      <c r="E207" s="260">
        <v>203</v>
      </c>
      <c r="F207" s="61" t="s">
        <v>15</v>
      </c>
      <c r="G207" s="198">
        <f t="shared" si="9"/>
        <v>91.44144144144144</v>
      </c>
      <c r="H207" s="227">
        <v>222</v>
      </c>
      <c r="I207" s="261">
        <v>408806</v>
      </c>
      <c r="J207" s="22">
        <f t="shared" si="10"/>
        <v>93.26379715878112</v>
      </c>
      <c r="K207" s="203">
        <f t="shared" si="11"/>
        <v>0.00606254625185533</v>
      </c>
      <c r="L207" s="227">
        <v>438333</v>
      </c>
      <c r="N207" s="28"/>
      <c r="O207" s="28"/>
      <c r="P207" s="28"/>
      <c r="Q207" s="28"/>
      <c r="R207" s="28"/>
      <c r="S207" s="28"/>
    </row>
    <row r="208" spans="2:19" ht="18.75" customHeight="1">
      <c r="B208" s="249" t="s">
        <v>150</v>
      </c>
      <c r="C208" s="59">
        <v>1</v>
      </c>
      <c r="D208" s="250" t="s">
        <v>151</v>
      </c>
      <c r="E208" s="251"/>
      <c r="F208" s="59"/>
      <c r="G208" s="16">
        <f t="shared" si="9"/>
      </c>
      <c r="H208" s="215"/>
      <c r="I208" s="252">
        <v>725321514</v>
      </c>
      <c r="J208" s="17">
        <f t="shared" si="10"/>
        <v>115.49199016983249</v>
      </c>
      <c r="K208" s="201">
        <f t="shared" si="11"/>
        <v>10.756435145498681</v>
      </c>
      <c r="L208" s="215">
        <v>628027548</v>
      </c>
      <c r="N208" s="28"/>
      <c r="O208" s="28"/>
      <c r="P208" s="28"/>
      <c r="Q208" s="28"/>
      <c r="R208" s="28"/>
      <c r="S208" s="28"/>
    </row>
    <row r="209" spans="2:19" ht="18.75" customHeight="1">
      <c r="B209" s="254" t="s">
        <v>152</v>
      </c>
      <c r="C209" s="60">
        <v>2</v>
      </c>
      <c r="D209" s="255" t="s">
        <v>153</v>
      </c>
      <c r="E209" s="256"/>
      <c r="F209" s="60"/>
      <c r="G209" s="18">
        <f t="shared" si="9"/>
      </c>
      <c r="H209" s="221"/>
      <c r="I209" s="257">
        <v>275250925</v>
      </c>
      <c r="J209" s="19">
        <f t="shared" si="10"/>
        <v>139.61901398740937</v>
      </c>
      <c r="K209" s="202">
        <f t="shared" si="11"/>
        <v>4.08193975547928</v>
      </c>
      <c r="L209" s="221">
        <v>197144298</v>
      </c>
      <c r="N209" s="28"/>
      <c r="O209" s="28"/>
      <c r="P209" s="28"/>
      <c r="Q209" s="28"/>
      <c r="R209" s="28"/>
      <c r="S209" s="28"/>
    </row>
    <row r="210" spans="2:19" ht="18.75" customHeight="1">
      <c r="B210" s="258" t="s">
        <v>154</v>
      </c>
      <c r="C210" s="61">
        <v>3</v>
      </c>
      <c r="D210" s="259" t="s">
        <v>155</v>
      </c>
      <c r="E210" s="260"/>
      <c r="F210" s="61"/>
      <c r="G210" s="198">
        <f t="shared" si="9"/>
      </c>
      <c r="H210" s="227"/>
      <c r="I210" s="261">
        <v>175738603</v>
      </c>
      <c r="J210" s="22">
        <f t="shared" si="10"/>
        <v>141.36976534242376</v>
      </c>
      <c r="K210" s="203">
        <f t="shared" si="11"/>
        <v>2.606183394871753</v>
      </c>
      <c r="L210" s="227">
        <v>124311307</v>
      </c>
      <c r="N210" s="28"/>
      <c r="O210" s="28"/>
      <c r="P210" s="28"/>
      <c r="Q210" s="28"/>
      <c r="R210" s="28"/>
      <c r="S210" s="28"/>
    </row>
    <row r="211" spans="2:19" ht="18.75" customHeight="1">
      <c r="B211" s="277" t="s">
        <v>1115</v>
      </c>
      <c r="C211" s="101">
        <v>4</v>
      </c>
      <c r="D211" s="278" t="s">
        <v>157</v>
      </c>
      <c r="E211" s="260">
        <v>1965</v>
      </c>
      <c r="F211" s="67" t="s">
        <v>32</v>
      </c>
      <c r="G211" s="198" t="s">
        <v>925</v>
      </c>
      <c r="H211" s="227">
        <v>0</v>
      </c>
      <c r="I211" s="261">
        <v>91513</v>
      </c>
      <c r="J211" s="22" t="s">
        <v>925</v>
      </c>
      <c r="K211" s="203">
        <f t="shared" si="11"/>
        <v>0.0013571273297017091</v>
      </c>
      <c r="L211" s="227">
        <v>0</v>
      </c>
      <c r="N211" s="28"/>
      <c r="O211" s="28"/>
      <c r="P211" s="28"/>
      <c r="Q211" s="28"/>
      <c r="R211" s="28"/>
      <c r="S211" s="28"/>
    </row>
    <row r="212" spans="2:19" ht="18.75" customHeight="1">
      <c r="B212" s="258" t="s">
        <v>162</v>
      </c>
      <c r="C212" s="61">
        <v>3</v>
      </c>
      <c r="D212" s="259" t="s">
        <v>163</v>
      </c>
      <c r="E212" s="260">
        <v>455011</v>
      </c>
      <c r="F212" s="61" t="s">
        <v>15</v>
      </c>
      <c r="G212" s="198">
        <f t="shared" si="9"/>
        <v>107.5028056372636</v>
      </c>
      <c r="H212" s="227">
        <v>423255</v>
      </c>
      <c r="I212" s="261">
        <v>93265742</v>
      </c>
      <c r="J212" s="22">
        <f t="shared" si="10"/>
        <v>134.4369931914147</v>
      </c>
      <c r="K212" s="203">
        <f t="shared" si="11"/>
        <v>1.3831202932163575</v>
      </c>
      <c r="L212" s="227">
        <v>69375058</v>
      </c>
      <c r="N212" s="28"/>
      <c r="O212" s="28"/>
      <c r="P212" s="28"/>
      <c r="Q212" s="28"/>
      <c r="R212" s="28"/>
      <c r="S212" s="28"/>
    </row>
    <row r="213" spans="2:19" ht="18.75" customHeight="1">
      <c r="B213" s="254" t="s">
        <v>170</v>
      </c>
      <c r="C213" s="60">
        <v>2</v>
      </c>
      <c r="D213" s="255" t="s">
        <v>171</v>
      </c>
      <c r="E213" s="256">
        <v>105205</v>
      </c>
      <c r="F213" s="60" t="s">
        <v>15</v>
      </c>
      <c r="G213" s="18">
        <f t="shared" si="9"/>
        <v>124.20310729127313</v>
      </c>
      <c r="H213" s="221">
        <v>84704</v>
      </c>
      <c r="I213" s="257">
        <v>4319931</v>
      </c>
      <c r="J213" s="19">
        <f t="shared" si="10"/>
        <v>170.12009410311805</v>
      </c>
      <c r="K213" s="202">
        <f t="shared" si="11"/>
        <v>0.0640640829447798</v>
      </c>
      <c r="L213" s="221">
        <v>2539342</v>
      </c>
      <c r="N213" s="28"/>
      <c r="O213" s="28"/>
      <c r="P213" s="28"/>
      <c r="Q213" s="28"/>
      <c r="R213" s="28"/>
      <c r="S213" s="28"/>
    </row>
    <row r="214" spans="2:19" ht="18.75" customHeight="1">
      <c r="B214" s="254" t="s">
        <v>172</v>
      </c>
      <c r="C214" s="60">
        <v>2</v>
      </c>
      <c r="D214" s="255" t="s">
        <v>173</v>
      </c>
      <c r="E214" s="256">
        <v>27060928</v>
      </c>
      <c r="F214" s="60" t="s">
        <v>32</v>
      </c>
      <c r="G214" s="18">
        <f t="shared" si="9"/>
        <v>103.55028695953608</v>
      </c>
      <c r="H214" s="221">
        <v>26133127</v>
      </c>
      <c r="I214" s="257">
        <v>17752336</v>
      </c>
      <c r="J214" s="19">
        <f t="shared" si="10"/>
        <v>107.02836004932183</v>
      </c>
      <c r="K214" s="202">
        <f t="shared" si="11"/>
        <v>0.26326511371769606</v>
      </c>
      <c r="L214" s="221">
        <v>16586572</v>
      </c>
      <c r="N214" s="28"/>
      <c r="O214" s="28"/>
      <c r="P214" s="28"/>
      <c r="Q214" s="28"/>
      <c r="R214" s="28"/>
      <c r="S214" s="28"/>
    </row>
    <row r="215" spans="2:19" ht="18.75" customHeight="1">
      <c r="B215" s="258" t="s">
        <v>174</v>
      </c>
      <c r="C215" s="61">
        <v>3</v>
      </c>
      <c r="D215" s="259" t="s">
        <v>175</v>
      </c>
      <c r="E215" s="260">
        <v>5334440</v>
      </c>
      <c r="F215" s="61" t="s">
        <v>32</v>
      </c>
      <c r="G215" s="198">
        <f t="shared" si="9"/>
        <v>110.30529134303089</v>
      </c>
      <c r="H215" s="227">
        <v>4836069</v>
      </c>
      <c r="I215" s="261">
        <v>5114922</v>
      </c>
      <c r="J215" s="22">
        <f t="shared" si="10"/>
        <v>119.6126035956822</v>
      </c>
      <c r="K215" s="203">
        <f t="shared" si="11"/>
        <v>0.07585370860416034</v>
      </c>
      <c r="L215" s="227">
        <v>4276240</v>
      </c>
      <c r="N215" s="28"/>
      <c r="O215" s="28"/>
      <c r="P215" s="28"/>
      <c r="Q215" s="28"/>
      <c r="R215" s="28"/>
      <c r="S215" s="28"/>
    </row>
    <row r="216" spans="2:19" ht="18.75" customHeight="1">
      <c r="B216" s="258" t="s">
        <v>1116</v>
      </c>
      <c r="C216" s="61">
        <v>4</v>
      </c>
      <c r="D216" s="259" t="s">
        <v>1117</v>
      </c>
      <c r="E216" s="260">
        <v>292736</v>
      </c>
      <c r="F216" s="61" t="s">
        <v>32</v>
      </c>
      <c r="G216" s="198">
        <f t="shared" si="9"/>
        <v>87.24506978449213</v>
      </c>
      <c r="H216" s="227">
        <v>335533</v>
      </c>
      <c r="I216" s="261">
        <v>357677</v>
      </c>
      <c r="J216" s="22">
        <f t="shared" si="10"/>
        <v>118.73607823740112</v>
      </c>
      <c r="K216" s="203">
        <f t="shared" si="11"/>
        <v>0.005304309026102501</v>
      </c>
      <c r="L216" s="227">
        <v>301237</v>
      </c>
      <c r="N216" s="28"/>
      <c r="O216" s="28"/>
      <c r="P216" s="28"/>
      <c r="Q216" s="28"/>
      <c r="R216" s="28"/>
      <c r="S216" s="28"/>
    </row>
    <row r="217" spans="2:19" ht="18.75" customHeight="1">
      <c r="B217" s="258" t="s">
        <v>1118</v>
      </c>
      <c r="C217" s="61">
        <v>4</v>
      </c>
      <c r="D217" s="259" t="s">
        <v>1119</v>
      </c>
      <c r="E217" s="260">
        <v>1034683</v>
      </c>
      <c r="F217" s="61" t="s">
        <v>32</v>
      </c>
      <c r="G217" s="198">
        <f t="shared" si="9"/>
        <v>160.77990490101627</v>
      </c>
      <c r="H217" s="227">
        <v>643540</v>
      </c>
      <c r="I217" s="261">
        <v>1310516</v>
      </c>
      <c r="J217" s="22">
        <f t="shared" si="10"/>
        <v>167.84487506243678</v>
      </c>
      <c r="K217" s="203">
        <f t="shared" si="11"/>
        <v>0.019434802482831564</v>
      </c>
      <c r="L217" s="227">
        <v>780790</v>
      </c>
      <c r="N217" s="28"/>
      <c r="O217" s="28"/>
      <c r="P217" s="28"/>
      <c r="Q217" s="28"/>
      <c r="R217" s="28"/>
      <c r="S217" s="28"/>
    </row>
    <row r="218" spans="2:19" ht="18.75" customHeight="1">
      <c r="B218" s="258" t="s">
        <v>1120</v>
      </c>
      <c r="C218" s="61">
        <v>4</v>
      </c>
      <c r="D218" s="259" t="s">
        <v>1121</v>
      </c>
      <c r="E218" s="260">
        <v>401933</v>
      </c>
      <c r="F218" s="61" t="s">
        <v>32</v>
      </c>
      <c r="G218" s="198">
        <f t="shared" si="9"/>
        <v>139.55570832855918</v>
      </c>
      <c r="H218" s="227">
        <v>288009</v>
      </c>
      <c r="I218" s="261">
        <v>375391</v>
      </c>
      <c r="J218" s="22">
        <f t="shared" si="10"/>
        <v>134.20481561589474</v>
      </c>
      <c r="K218" s="203">
        <f t="shared" si="11"/>
        <v>0.005567005621322153</v>
      </c>
      <c r="L218" s="227">
        <v>279715</v>
      </c>
      <c r="N218" s="28"/>
      <c r="O218" s="28"/>
      <c r="P218" s="28"/>
      <c r="Q218" s="28"/>
      <c r="R218" s="28"/>
      <c r="S218" s="28"/>
    </row>
    <row r="219" spans="2:19" ht="18.75" customHeight="1">
      <c r="B219" s="258" t="s">
        <v>176</v>
      </c>
      <c r="C219" s="61">
        <v>3</v>
      </c>
      <c r="D219" s="259" t="s">
        <v>1122</v>
      </c>
      <c r="E219" s="260">
        <v>89610</v>
      </c>
      <c r="F219" s="61" t="s">
        <v>32</v>
      </c>
      <c r="G219" s="198">
        <f t="shared" si="9"/>
        <v>85.48614821033351</v>
      </c>
      <c r="H219" s="227">
        <v>104824</v>
      </c>
      <c r="I219" s="261">
        <v>36996</v>
      </c>
      <c r="J219" s="22">
        <f t="shared" si="10"/>
        <v>92.01153999204138</v>
      </c>
      <c r="K219" s="203">
        <f t="shared" si="11"/>
        <v>0.000548646451210696</v>
      </c>
      <c r="L219" s="227">
        <v>40208</v>
      </c>
      <c r="N219" s="28"/>
      <c r="O219" s="28"/>
      <c r="P219" s="28"/>
      <c r="Q219" s="28"/>
      <c r="R219" s="28"/>
      <c r="S219" s="28"/>
    </row>
    <row r="220" spans="2:19" ht="18.75" customHeight="1">
      <c r="B220" s="258" t="s">
        <v>1123</v>
      </c>
      <c r="C220" s="61">
        <v>4</v>
      </c>
      <c r="D220" s="259" t="s">
        <v>1124</v>
      </c>
      <c r="E220" s="260">
        <v>18000</v>
      </c>
      <c r="F220" s="61" t="s">
        <v>32</v>
      </c>
      <c r="G220" s="198">
        <f t="shared" si="9"/>
        <v>100</v>
      </c>
      <c r="H220" s="227">
        <v>18000</v>
      </c>
      <c r="I220" s="261">
        <v>3337</v>
      </c>
      <c r="J220" s="22">
        <f t="shared" si="10"/>
        <v>109.76973684210527</v>
      </c>
      <c r="K220" s="203">
        <f t="shared" si="11"/>
        <v>4.94873285676855E-05</v>
      </c>
      <c r="L220" s="227">
        <v>3040</v>
      </c>
      <c r="N220" s="28"/>
      <c r="O220" s="28"/>
      <c r="P220" s="28"/>
      <c r="Q220" s="28"/>
      <c r="R220" s="28"/>
      <c r="S220" s="28"/>
    </row>
    <row r="221" spans="2:19" ht="18.75" customHeight="1">
      <c r="B221" s="258" t="s">
        <v>1125</v>
      </c>
      <c r="C221" s="61">
        <v>3</v>
      </c>
      <c r="D221" s="259" t="s">
        <v>177</v>
      </c>
      <c r="E221" s="260">
        <v>11831066</v>
      </c>
      <c r="F221" s="61" t="s">
        <v>32</v>
      </c>
      <c r="G221" s="198">
        <f t="shared" si="9"/>
        <v>100.04293087030607</v>
      </c>
      <c r="H221" s="227">
        <v>11825989</v>
      </c>
      <c r="I221" s="261">
        <v>7111083</v>
      </c>
      <c r="J221" s="22">
        <f t="shared" si="10"/>
        <v>97.20604570530905</v>
      </c>
      <c r="K221" s="203">
        <f t="shared" si="11"/>
        <v>0.10545654806505325</v>
      </c>
      <c r="L221" s="227">
        <v>7315474</v>
      </c>
      <c r="N221" s="28"/>
      <c r="O221" s="28"/>
      <c r="P221" s="28"/>
      <c r="Q221" s="28"/>
      <c r="R221" s="28"/>
      <c r="S221" s="28"/>
    </row>
    <row r="222" spans="2:19" ht="18.75" customHeight="1">
      <c r="B222" s="254" t="s">
        <v>178</v>
      </c>
      <c r="C222" s="60">
        <v>2</v>
      </c>
      <c r="D222" s="255" t="s">
        <v>179</v>
      </c>
      <c r="E222" s="256">
        <v>8107767</v>
      </c>
      <c r="F222" s="60" t="s">
        <v>32</v>
      </c>
      <c r="G222" s="18">
        <f t="shared" si="9"/>
        <v>99.43030732181529</v>
      </c>
      <c r="H222" s="221">
        <v>8154221</v>
      </c>
      <c r="I222" s="257">
        <v>163444698</v>
      </c>
      <c r="J222" s="19">
        <f t="shared" si="10"/>
        <v>93.91983218851811</v>
      </c>
      <c r="K222" s="202">
        <f t="shared" si="11"/>
        <v>2.4238661889637787</v>
      </c>
      <c r="L222" s="221">
        <v>174025756</v>
      </c>
      <c r="N222" s="28"/>
      <c r="O222" s="28"/>
      <c r="P222" s="28"/>
      <c r="Q222" s="28"/>
      <c r="R222" s="28"/>
      <c r="S222" s="28"/>
    </row>
    <row r="223" spans="2:19" ht="18.75" customHeight="1">
      <c r="B223" s="258" t="s">
        <v>180</v>
      </c>
      <c r="C223" s="61">
        <v>3</v>
      </c>
      <c r="D223" s="259" t="s">
        <v>181</v>
      </c>
      <c r="E223" s="260">
        <v>725000</v>
      </c>
      <c r="F223" s="61" t="s">
        <v>32</v>
      </c>
      <c r="G223" s="198">
        <f t="shared" si="9"/>
        <v>123.52620459347101</v>
      </c>
      <c r="H223" s="227">
        <v>586920</v>
      </c>
      <c r="I223" s="261">
        <v>786714</v>
      </c>
      <c r="J223" s="22">
        <f t="shared" si="10"/>
        <v>143.6912674451099</v>
      </c>
      <c r="K223" s="203">
        <f t="shared" si="11"/>
        <v>0.011666878695474416</v>
      </c>
      <c r="L223" s="227">
        <v>547503</v>
      </c>
      <c r="N223" s="28"/>
      <c r="O223" s="28"/>
      <c r="P223" s="28"/>
      <c r="Q223" s="28"/>
      <c r="R223" s="28"/>
      <c r="S223" s="28"/>
    </row>
    <row r="224" spans="2:19" ht="18.75" customHeight="1">
      <c r="B224" s="258" t="s">
        <v>182</v>
      </c>
      <c r="C224" s="61">
        <v>3</v>
      </c>
      <c r="D224" s="259" t="s">
        <v>185</v>
      </c>
      <c r="E224" s="260">
        <v>374657000</v>
      </c>
      <c r="F224" s="61" t="s">
        <v>344</v>
      </c>
      <c r="G224" s="198">
        <f t="shared" si="9"/>
        <v>58.032103320461644</v>
      </c>
      <c r="H224" s="227">
        <v>645603000</v>
      </c>
      <c r="I224" s="261">
        <v>14711998</v>
      </c>
      <c r="J224" s="22">
        <f t="shared" si="10"/>
        <v>71.70086193590697</v>
      </c>
      <c r="K224" s="203">
        <f t="shared" si="11"/>
        <v>0.2181772487003692</v>
      </c>
      <c r="L224" s="227">
        <v>20518579</v>
      </c>
      <c r="N224" s="28"/>
      <c r="O224" s="28"/>
      <c r="P224" s="28"/>
      <c r="Q224" s="28"/>
      <c r="R224" s="28"/>
      <c r="S224" s="28"/>
    </row>
    <row r="225" spans="2:19" ht="18.75" customHeight="1">
      <c r="B225" s="258" t="s">
        <v>184</v>
      </c>
      <c r="C225" s="61">
        <v>3</v>
      </c>
      <c r="D225" s="259" t="s">
        <v>1126</v>
      </c>
      <c r="E225" s="260">
        <v>2302</v>
      </c>
      <c r="F225" s="61" t="s">
        <v>32</v>
      </c>
      <c r="G225" s="198">
        <f t="shared" si="9"/>
        <v>185.19710378117458</v>
      </c>
      <c r="H225" s="227">
        <v>1243</v>
      </c>
      <c r="I225" s="261">
        <v>442146</v>
      </c>
      <c r="J225" s="22">
        <f t="shared" si="10"/>
        <v>175.24544096139135</v>
      </c>
      <c r="K225" s="203">
        <f t="shared" si="11"/>
        <v>0.006556974640961304</v>
      </c>
      <c r="L225" s="227">
        <v>252301</v>
      </c>
      <c r="N225" s="28"/>
      <c r="O225" s="28"/>
      <c r="P225" s="28"/>
      <c r="Q225" s="28"/>
      <c r="R225" s="28"/>
      <c r="S225" s="28"/>
    </row>
    <row r="226" spans="2:19" ht="18.75" customHeight="1">
      <c r="B226" s="258" t="s">
        <v>1127</v>
      </c>
      <c r="C226" s="61">
        <v>3</v>
      </c>
      <c r="D226" s="259" t="s">
        <v>187</v>
      </c>
      <c r="E226" s="260">
        <v>535254</v>
      </c>
      <c r="F226" s="61" t="s">
        <v>32</v>
      </c>
      <c r="G226" s="198">
        <f t="shared" si="9"/>
        <v>68.0001067158576</v>
      </c>
      <c r="H226" s="227">
        <v>787137</v>
      </c>
      <c r="I226" s="261">
        <v>11905310</v>
      </c>
      <c r="J226" s="22">
        <f t="shared" si="10"/>
        <v>71.15622781281971</v>
      </c>
      <c r="K226" s="203">
        <f t="shared" si="11"/>
        <v>0.17655438647592203</v>
      </c>
      <c r="L226" s="227">
        <v>16731227</v>
      </c>
      <c r="N226" s="28"/>
      <c r="O226" s="28"/>
      <c r="P226" s="28"/>
      <c r="Q226" s="28"/>
      <c r="R226" s="28"/>
      <c r="S226" s="28"/>
    </row>
    <row r="227" spans="2:19" ht="18.75" customHeight="1">
      <c r="B227" s="254" t="s">
        <v>188</v>
      </c>
      <c r="C227" s="60">
        <v>2</v>
      </c>
      <c r="D227" s="255" t="s">
        <v>189</v>
      </c>
      <c r="E227" s="256">
        <v>37756</v>
      </c>
      <c r="F227" s="60" t="s">
        <v>15</v>
      </c>
      <c r="G227" s="18">
        <f t="shared" si="9"/>
        <v>102.95312627818831</v>
      </c>
      <c r="H227" s="221">
        <v>36673</v>
      </c>
      <c r="I227" s="257">
        <v>16213734</v>
      </c>
      <c r="J227" s="19">
        <f t="shared" si="10"/>
        <v>113.27303882092947</v>
      </c>
      <c r="K227" s="202">
        <f t="shared" si="11"/>
        <v>0.2404478219259975</v>
      </c>
      <c r="L227" s="221">
        <v>14313851</v>
      </c>
      <c r="N227" s="28"/>
      <c r="O227" s="28"/>
      <c r="P227" s="28"/>
      <c r="Q227" s="28"/>
      <c r="R227" s="28"/>
      <c r="S227" s="28"/>
    </row>
    <row r="228" spans="2:19" ht="18.75" customHeight="1">
      <c r="B228" s="258" t="s">
        <v>190</v>
      </c>
      <c r="C228" s="61">
        <v>3</v>
      </c>
      <c r="D228" s="259" t="s">
        <v>1128</v>
      </c>
      <c r="E228" s="260">
        <v>47</v>
      </c>
      <c r="F228" s="61" t="s">
        <v>15</v>
      </c>
      <c r="G228" s="198">
        <f t="shared" si="9"/>
        <v>97.91666666666666</v>
      </c>
      <c r="H228" s="227">
        <v>48</v>
      </c>
      <c r="I228" s="261">
        <v>764054</v>
      </c>
      <c r="J228" s="22">
        <f t="shared" si="10"/>
        <v>107.942845194905</v>
      </c>
      <c r="K228" s="203">
        <f t="shared" si="11"/>
        <v>0.01133083348560215</v>
      </c>
      <c r="L228" s="227">
        <v>707832</v>
      </c>
      <c r="N228" s="28"/>
      <c r="O228" s="28"/>
      <c r="P228" s="28"/>
      <c r="Q228" s="28"/>
      <c r="R228" s="28"/>
      <c r="S228" s="28"/>
    </row>
    <row r="229" spans="2:19" ht="18.75" customHeight="1">
      <c r="B229" s="258" t="s">
        <v>192</v>
      </c>
      <c r="C229" s="61">
        <v>3</v>
      </c>
      <c r="D229" s="259" t="s">
        <v>1129</v>
      </c>
      <c r="E229" s="260">
        <v>91</v>
      </c>
      <c r="F229" s="61" t="s">
        <v>15</v>
      </c>
      <c r="G229" s="198">
        <f t="shared" si="9"/>
        <v>102.24719101123596</v>
      </c>
      <c r="H229" s="227">
        <v>89</v>
      </c>
      <c r="I229" s="261">
        <v>172080</v>
      </c>
      <c r="J229" s="22">
        <f t="shared" si="10"/>
        <v>124.3900852254245</v>
      </c>
      <c r="K229" s="203">
        <f t="shared" si="11"/>
        <v>0.002551926730574564</v>
      </c>
      <c r="L229" s="227">
        <v>138339</v>
      </c>
      <c r="N229" s="28"/>
      <c r="O229" s="28"/>
      <c r="P229" s="28"/>
      <c r="Q229" s="28"/>
      <c r="R229" s="28"/>
      <c r="S229" s="28"/>
    </row>
    <row r="230" spans="2:19" ht="18.75" customHeight="1">
      <c r="B230" s="254" t="s">
        <v>194</v>
      </c>
      <c r="C230" s="60">
        <v>2</v>
      </c>
      <c r="D230" s="255" t="s">
        <v>195</v>
      </c>
      <c r="E230" s="256">
        <v>128624</v>
      </c>
      <c r="F230" s="60" t="s">
        <v>15</v>
      </c>
      <c r="G230" s="18">
        <f t="shared" si="9"/>
        <v>133.1318442461755</v>
      </c>
      <c r="H230" s="221">
        <v>96614</v>
      </c>
      <c r="I230" s="257">
        <v>5547898</v>
      </c>
      <c r="J230" s="19">
        <f t="shared" si="10"/>
        <v>134.04990623824352</v>
      </c>
      <c r="K230" s="202">
        <f t="shared" si="11"/>
        <v>0.08227469319328895</v>
      </c>
      <c r="L230" s="221">
        <v>4138681</v>
      </c>
      <c r="N230" s="28"/>
      <c r="O230" s="28"/>
      <c r="P230" s="28"/>
      <c r="Q230" s="28"/>
      <c r="R230" s="28"/>
      <c r="S230" s="28"/>
    </row>
    <row r="231" spans="2:19" ht="18.75" customHeight="1">
      <c r="B231" s="258" t="s">
        <v>196</v>
      </c>
      <c r="C231" s="61">
        <v>3</v>
      </c>
      <c r="D231" s="259" t="s">
        <v>1130</v>
      </c>
      <c r="E231" s="260">
        <v>60804</v>
      </c>
      <c r="F231" s="61" t="s">
        <v>15</v>
      </c>
      <c r="G231" s="198">
        <f t="shared" si="9"/>
        <v>147.97761012411777</v>
      </c>
      <c r="H231" s="227">
        <v>41090</v>
      </c>
      <c r="I231" s="261">
        <v>2485500</v>
      </c>
      <c r="J231" s="22">
        <f t="shared" si="10"/>
        <v>148.8029311573162</v>
      </c>
      <c r="K231" s="203">
        <f t="shared" si="11"/>
        <v>0.036859680897507435</v>
      </c>
      <c r="L231" s="227">
        <v>1670330</v>
      </c>
      <c r="N231" s="28"/>
      <c r="O231" s="28"/>
      <c r="P231" s="28"/>
      <c r="Q231" s="28"/>
      <c r="R231" s="28"/>
      <c r="S231" s="28"/>
    </row>
    <row r="232" spans="2:19" ht="18.75" customHeight="1">
      <c r="B232" s="258" t="s">
        <v>198</v>
      </c>
      <c r="C232" s="61">
        <v>4</v>
      </c>
      <c r="D232" s="259" t="s">
        <v>1131</v>
      </c>
      <c r="E232" s="260">
        <v>52635</v>
      </c>
      <c r="F232" s="61" t="s">
        <v>15</v>
      </c>
      <c r="G232" s="198">
        <f t="shared" si="9"/>
        <v>168.23818960557438</v>
      </c>
      <c r="H232" s="227">
        <v>31286</v>
      </c>
      <c r="I232" s="261">
        <v>2028382</v>
      </c>
      <c r="J232" s="22">
        <f t="shared" si="10"/>
        <v>180.63716933949829</v>
      </c>
      <c r="K232" s="203">
        <f t="shared" si="11"/>
        <v>0.03008067320790502</v>
      </c>
      <c r="L232" s="227">
        <v>1122904</v>
      </c>
      <c r="N232" s="28"/>
      <c r="O232" s="28"/>
      <c r="P232" s="28"/>
      <c r="Q232" s="28"/>
      <c r="R232" s="28"/>
      <c r="S232" s="28"/>
    </row>
    <row r="233" spans="2:19" ht="18.75" customHeight="1">
      <c r="B233" s="258" t="s">
        <v>200</v>
      </c>
      <c r="C233" s="61">
        <v>4</v>
      </c>
      <c r="D233" s="259" t="s">
        <v>1132</v>
      </c>
      <c r="E233" s="260">
        <v>8159</v>
      </c>
      <c r="F233" s="61" t="s">
        <v>15</v>
      </c>
      <c r="G233" s="198">
        <f t="shared" si="9"/>
        <v>104.80411046885034</v>
      </c>
      <c r="H233" s="227">
        <v>7785</v>
      </c>
      <c r="I233" s="261">
        <v>455263</v>
      </c>
      <c r="J233" s="22">
        <f t="shared" si="10"/>
        <v>101.28772456755104</v>
      </c>
      <c r="K233" s="203">
        <f t="shared" si="11"/>
        <v>0.006751498251636261</v>
      </c>
      <c r="L233" s="227">
        <v>449475</v>
      </c>
      <c r="N233" s="28"/>
      <c r="O233" s="28"/>
      <c r="P233" s="28"/>
      <c r="Q233" s="28"/>
      <c r="R233" s="28"/>
      <c r="S233" s="28"/>
    </row>
    <row r="234" spans="2:19" ht="18.75" customHeight="1">
      <c r="B234" s="254" t="s">
        <v>202</v>
      </c>
      <c r="C234" s="60">
        <v>2</v>
      </c>
      <c r="D234" s="255" t="s">
        <v>203</v>
      </c>
      <c r="E234" s="256">
        <v>2810</v>
      </c>
      <c r="F234" s="60" t="s">
        <v>15</v>
      </c>
      <c r="G234" s="18">
        <f t="shared" si="9"/>
        <v>108.6200231928875</v>
      </c>
      <c r="H234" s="221">
        <v>2587</v>
      </c>
      <c r="I234" s="257">
        <v>4370321</v>
      </c>
      <c r="J234" s="19">
        <f t="shared" si="10"/>
        <v>105.96834373702771</v>
      </c>
      <c r="K234" s="202">
        <f t="shared" si="11"/>
        <v>0.06481136088500325</v>
      </c>
      <c r="L234" s="221">
        <v>4124176</v>
      </c>
      <c r="N234" s="28"/>
      <c r="O234" s="28"/>
      <c r="P234" s="28"/>
      <c r="Q234" s="28"/>
      <c r="R234" s="28"/>
      <c r="S234" s="28"/>
    </row>
    <row r="235" spans="2:19" ht="18.75" customHeight="1">
      <c r="B235" s="254" t="s">
        <v>204</v>
      </c>
      <c r="C235" s="60">
        <v>2</v>
      </c>
      <c r="D235" s="255" t="s">
        <v>205</v>
      </c>
      <c r="E235" s="256">
        <v>621874</v>
      </c>
      <c r="F235" s="60" t="s">
        <v>15</v>
      </c>
      <c r="G235" s="18">
        <f t="shared" si="9"/>
        <v>111.85548652605755</v>
      </c>
      <c r="H235" s="221">
        <v>555962</v>
      </c>
      <c r="I235" s="257">
        <v>157682090</v>
      </c>
      <c r="J235" s="19">
        <f t="shared" si="10"/>
        <v>118.18582811205438</v>
      </c>
      <c r="K235" s="202">
        <f t="shared" si="11"/>
        <v>2.3384073710126927</v>
      </c>
      <c r="L235" s="221">
        <v>133418780</v>
      </c>
      <c r="N235" s="28"/>
      <c r="O235" s="28"/>
      <c r="P235" s="28"/>
      <c r="Q235" s="28"/>
      <c r="R235" s="28"/>
      <c r="S235" s="28"/>
    </row>
    <row r="236" spans="2:19" ht="18.75" customHeight="1">
      <c r="B236" s="258" t="s">
        <v>206</v>
      </c>
      <c r="C236" s="61">
        <v>3</v>
      </c>
      <c r="D236" s="259" t="s">
        <v>1133</v>
      </c>
      <c r="E236" s="260">
        <v>2953</v>
      </c>
      <c r="F236" s="61" t="s">
        <v>15</v>
      </c>
      <c r="G236" s="198">
        <f t="shared" si="9"/>
        <v>89.67506832675372</v>
      </c>
      <c r="H236" s="227">
        <v>3293</v>
      </c>
      <c r="I236" s="261">
        <v>1992301</v>
      </c>
      <c r="J236" s="22">
        <f t="shared" si="10"/>
        <v>110.89896415309536</v>
      </c>
      <c r="K236" s="203">
        <f t="shared" si="11"/>
        <v>0.029545596102106202</v>
      </c>
      <c r="L236" s="227">
        <v>1796501</v>
      </c>
      <c r="N236" s="28"/>
      <c r="O236" s="28"/>
      <c r="P236" s="28"/>
      <c r="Q236" s="28"/>
      <c r="R236" s="28"/>
      <c r="S236" s="28"/>
    </row>
    <row r="237" spans="2:19" ht="18.75" customHeight="1">
      <c r="B237" s="258" t="s">
        <v>208</v>
      </c>
      <c r="C237" s="61">
        <v>3</v>
      </c>
      <c r="D237" s="259" t="s">
        <v>209</v>
      </c>
      <c r="E237" s="260">
        <v>16904</v>
      </c>
      <c r="F237" s="61" t="s">
        <v>15</v>
      </c>
      <c r="G237" s="198">
        <f t="shared" si="9"/>
        <v>145.8372875506859</v>
      </c>
      <c r="H237" s="227">
        <v>11591</v>
      </c>
      <c r="I237" s="261">
        <v>5141991</v>
      </c>
      <c r="J237" s="22">
        <f t="shared" si="10"/>
        <v>131.2883850683329</v>
      </c>
      <c r="K237" s="203">
        <f t="shared" si="11"/>
        <v>0.07625513878006646</v>
      </c>
      <c r="L237" s="227">
        <v>3916562</v>
      </c>
      <c r="N237" s="28"/>
      <c r="O237" s="28"/>
      <c r="P237" s="28"/>
      <c r="Q237" s="28"/>
      <c r="R237" s="28"/>
      <c r="S237" s="28"/>
    </row>
    <row r="238" spans="2:19" ht="18.75" customHeight="1">
      <c r="B238" s="258" t="s">
        <v>214</v>
      </c>
      <c r="C238" s="61">
        <v>3</v>
      </c>
      <c r="D238" s="259" t="s">
        <v>215</v>
      </c>
      <c r="E238" s="260">
        <v>55396</v>
      </c>
      <c r="F238" s="61" t="s">
        <v>15</v>
      </c>
      <c r="G238" s="198">
        <f t="shared" si="9"/>
        <v>120.90180929308802</v>
      </c>
      <c r="H238" s="227">
        <v>45819</v>
      </c>
      <c r="I238" s="261">
        <v>12066370</v>
      </c>
      <c r="J238" s="22">
        <f t="shared" si="10"/>
        <v>121.16683315800529</v>
      </c>
      <c r="K238" s="203">
        <f t="shared" si="11"/>
        <v>0.17894288786612625</v>
      </c>
      <c r="L238" s="227">
        <v>9958476</v>
      </c>
      <c r="N238" s="28"/>
      <c r="O238" s="28"/>
      <c r="P238" s="28"/>
      <c r="Q238" s="28"/>
      <c r="R238" s="28"/>
      <c r="S238" s="28"/>
    </row>
    <row r="239" spans="2:19" ht="18.75" customHeight="1">
      <c r="B239" s="258" t="s">
        <v>216</v>
      </c>
      <c r="C239" s="61">
        <v>3</v>
      </c>
      <c r="D239" s="259" t="s">
        <v>217</v>
      </c>
      <c r="E239" s="260">
        <v>3902</v>
      </c>
      <c r="F239" s="61" t="s">
        <v>15</v>
      </c>
      <c r="G239" s="198">
        <f t="shared" si="9"/>
        <v>57.670706473544186</v>
      </c>
      <c r="H239" s="227">
        <v>6766</v>
      </c>
      <c r="I239" s="261">
        <v>1186696</v>
      </c>
      <c r="J239" s="22">
        <f t="shared" si="10"/>
        <v>78.3088349319159</v>
      </c>
      <c r="K239" s="203">
        <f t="shared" si="11"/>
        <v>0.01759856603594789</v>
      </c>
      <c r="L239" s="227">
        <v>1515405</v>
      </c>
      <c r="N239" s="28"/>
      <c r="O239" s="28"/>
      <c r="P239" s="28"/>
      <c r="Q239" s="28"/>
      <c r="R239" s="28"/>
      <c r="S239" s="28"/>
    </row>
    <row r="240" spans="2:19" ht="18.75" customHeight="1">
      <c r="B240" s="258" t="s">
        <v>1134</v>
      </c>
      <c r="C240" s="61">
        <v>3</v>
      </c>
      <c r="D240" s="259" t="s">
        <v>1135</v>
      </c>
      <c r="E240" s="260">
        <v>160454</v>
      </c>
      <c r="F240" s="61" t="s">
        <v>15</v>
      </c>
      <c r="G240" s="198">
        <f t="shared" si="9"/>
        <v>117.89506168303956</v>
      </c>
      <c r="H240" s="227">
        <v>136099</v>
      </c>
      <c r="I240" s="261">
        <v>36626407</v>
      </c>
      <c r="J240" s="22">
        <f t="shared" si="10"/>
        <v>122.22956109075773</v>
      </c>
      <c r="K240" s="203">
        <f t="shared" si="11"/>
        <v>0.5431654292666396</v>
      </c>
      <c r="L240" s="227">
        <v>29965261</v>
      </c>
      <c r="N240" s="28"/>
      <c r="O240" s="28"/>
      <c r="P240" s="28"/>
      <c r="Q240" s="28"/>
      <c r="R240" s="28"/>
      <c r="S240" s="28"/>
    </row>
    <row r="241" spans="2:19" ht="18.75" customHeight="1">
      <c r="B241" s="254" t="s">
        <v>218</v>
      </c>
      <c r="C241" s="60">
        <v>2</v>
      </c>
      <c r="D241" s="255" t="s">
        <v>219</v>
      </c>
      <c r="E241" s="256">
        <v>230920</v>
      </c>
      <c r="F241" s="60" t="s">
        <v>15</v>
      </c>
      <c r="G241" s="18">
        <f t="shared" si="9"/>
        <v>106.31382190178908</v>
      </c>
      <c r="H241" s="221">
        <v>217206</v>
      </c>
      <c r="I241" s="257">
        <v>80739581</v>
      </c>
      <c r="J241" s="19">
        <f t="shared" si="10"/>
        <v>98.78081888231212</v>
      </c>
      <c r="K241" s="202">
        <f t="shared" si="11"/>
        <v>1.1973587573761635</v>
      </c>
      <c r="L241" s="221">
        <v>81736092</v>
      </c>
      <c r="N241" s="28"/>
      <c r="O241" s="28"/>
      <c r="P241" s="28"/>
      <c r="Q241" s="28"/>
      <c r="R241" s="28"/>
      <c r="S241" s="28"/>
    </row>
    <row r="242" spans="2:19" ht="18.75" customHeight="1">
      <c r="B242" s="258" t="s">
        <v>1136</v>
      </c>
      <c r="C242" s="61">
        <v>3</v>
      </c>
      <c r="D242" s="259" t="s">
        <v>1137</v>
      </c>
      <c r="E242" s="260">
        <v>3949</v>
      </c>
      <c r="F242" s="61" t="s">
        <v>15</v>
      </c>
      <c r="G242" s="198">
        <f t="shared" si="9"/>
        <v>87.69709082833667</v>
      </c>
      <c r="H242" s="227">
        <v>4503</v>
      </c>
      <c r="I242" s="261">
        <v>1558756</v>
      </c>
      <c r="J242" s="22">
        <f t="shared" si="10"/>
        <v>72.23010488211072</v>
      </c>
      <c r="K242" s="203">
        <f t="shared" si="11"/>
        <v>0.023116173308016536</v>
      </c>
      <c r="L242" s="227">
        <v>2158042</v>
      </c>
      <c r="N242" s="28"/>
      <c r="O242" s="28"/>
      <c r="P242" s="28"/>
      <c r="Q242" s="28"/>
      <c r="R242" s="28"/>
      <c r="S242" s="28"/>
    </row>
    <row r="243" spans="2:19" ht="18.75" customHeight="1">
      <c r="B243" s="258" t="s">
        <v>1138</v>
      </c>
      <c r="C243" s="61">
        <v>3</v>
      </c>
      <c r="D243" s="259" t="s">
        <v>1139</v>
      </c>
      <c r="E243" s="260">
        <v>18417</v>
      </c>
      <c r="F243" s="61" t="s">
        <v>15</v>
      </c>
      <c r="G243" s="198">
        <f t="shared" si="9"/>
        <v>97.09510754955714</v>
      </c>
      <c r="H243" s="227">
        <v>18968</v>
      </c>
      <c r="I243" s="261">
        <v>919211</v>
      </c>
      <c r="J243" s="22">
        <f t="shared" si="10"/>
        <v>95.65349955254011</v>
      </c>
      <c r="K243" s="203">
        <f t="shared" si="11"/>
        <v>0.013631794060542629</v>
      </c>
      <c r="L243" s="227">
        <v>960980</v>
      </c>
      <c r="N243" s="28"/>
      <c r="O243" s="28"/>
      <c r="P243" s="28"/>
      <c r="Q243" s="28"/>
      <c r="R243" s="28"/>
      <c r="S243" s="28"/>
    </row>
    <row r="244" spans="2:19" ht="18.75" customHeight="1">
      <c r="B244" s="258" t="s">
        <v>1140</v>
      </c>
      <c r="C244" s="61">
        <v>3</v>
      </c>
      <c r="D244" s="259" t="s">
        <v>1141</v>
      </c>
      <c r="E244" s="260">
        <v>152</v>
      </c>
      <c r="F244" s="61" t="s">
        <v>15</v>
      </c>
      <c r="G244" s="198">
        <f t="shared" si="9"/>
        <v>97.43589743589743</v>
      </c>
      <c r="H244" s="227">
        <v>156</v>
      </c>
      <c r="I244" s="261">
        <v>122716</v>
      </c>
      <c r="J244" s="22">
        <f t="shared" si="10"/>
        <v>126.57919709535008</v>
      </c>
      <c r="K244" s="203">
        <f t="shared" si="11"/>
        <v>0.0018198642530752455</v>
      </c>
      <c r="L244" s="227">
        <v>96948</v>
      </c>
      <c r="N244" s="28"/>
      <c r="O244" s="28"/>
      <c r="P244" s="28"/>
      <c r="Q244" s="28"/>
      <c r="R244" s="28"/>
      <c r="S244" s="28"/>
    </row>
    <row r="245" spans="2:19" ht="18.75" customHeight="1">
      <c r="B245" s="258" t="s">
        <v>1142</v>
      </c>
      <c r="C245" s="61">
        <v>3</v>
      </c>
      <c r="D245" s="259" t="s">
        <v>1143</v>
      </c>
      <c r="E245" s="260">
        <v>13562</v>
      </c>
      <c r="F245" s="61" t="s">
        <v>15</v>
      </c>
      <c r="G245" s="198">
        <f t="shared" si="9"/>
        <v>96.95453245639119</v>
      </c>
      <c r="H245" s="227">
        <v>13988</v>
      </c>
      <c r="I245" s="261">
        <v>6349707</v>
      </c>
      <c r="J245" s="22">
        <f t="shared" si="10"/>
        <v>96.448686627251</v>
      </c>
      <c r="K245" s="203">
        <f t="shared" si="11"/>
        <v>0.0941654290133451</v>
      </c>
      <c r="L245" s="227">
        <v>6583508</v>
      </c>
      <c r="N245" s="28"/>
      <c r="O245" s="28"/>
      <c r="P245" s="28"/>
      <c r="Q245" s="28"/>
      <c r="R245" s="28"/>
      <c r="S245" s="28"/>
    </row>
    <row r="246" spans="2:19" ht="18.75" customHeight="1">
      <c r="B246" s="258" t="s">
        <v>1144</v>
      </c>
      <c r="C246" s="61">
        <v>3</v>
      </c>
      <c r="D246" s="259" t="s">
        <v>1145</v>
      </c>
      <c r="E246" s="260">
        <v>3280</v>
      </c>
      <c r="F246" s="61" t="s">
        <v>15</v>
      </c>
      <c r="G246" s="198">
        <f t="shared" si="9"/>
        <v>71.4441298192115</v>
      </c>
      <c r="H246" s="227">
        <v>4591</v>
      </c>
      <c r="I246" s="261">
        <v>22189373</v>
      </c>
      <c r="J246" s="22">
        <f t="shared" si="10"/>
        <v>109.70027495551551</v>
      </c>
      <c r="K246" s="203">
        <f t="shared" si="11"/>
        <v>0.3290658652567963</v>
      </c>
      <c r="L246" s="227">
        <v>20227272</v>
      </c>
      <c r="N246" s="28"/>
      <c r="O246" s="28"/>
      <c r="P246" s="28"/>
      <c r="Q246" s="28"/>
      <c r="R246" s="28"/>
      <c r="S246" s="28"/>
    </row>
    <row r="247" spans="2:19" ht="18.75" customHeight="1">
      <c r="B247" s="249" t="s">
        <v>220</v>
      </c>
      <c r="C247" s="59">
        <v>1</v>
      </c>
      <c r="D247" s="250" t="s">
        <v>221</v>
      </c>
      <c r="E247" s="251"/>
      <c r="F247" s="59"/>
      <c r="G247" s="16">
        <f t="shared" si="9"/>
      </c>
      <c r="H247" s="215"/>
      <c r="I247" s="252">
        <v>1022561535</v>
      </c>
      <c r="J247" s="17">
        <f t="shared" si="10"/>
        <v>111.86458224968192</v>
      </c>
      <c r="K247" s="201">
        <f t="shared" si="11"/>
        <v>15.164470681217212</v>
      </c>
      <c r="L247" s="215">
        <v>914106605</v>
      </c>
      <c r="N247" s="28"/>
      <c r="O247" s="28"/>
      <c r="P247" s="28"/>
      <c r="Q247" s="28"/>
      <c r="R247" s="28"/>
      <c r="S247" s="28"/>
    </row>
    <row r="248" spans="2:19" ht="18.75" customHeight="1">
      <c r="B248" s="254" t="s">
        <v>222</v>
      </c>
      <c r="C248" s="60">
        <v>2</v>
      </c>
      <c r="D248" s="255" t="s">
        <v>223</v>
      </c>
      <c r="E248" s="256">
        <v>498260</v>
      </c>
      <c r="F248" s="60" t="s">
        <v>32</v>
      </c>
      <c r="G248" s="18">
        <f t="shared" si="9"/>
        <v>101.30592045738732</v>
      </c>
      <c r="H248" s="221">
        <v>491837</v>
      </c>
      <c r="I248" s="257">
        <v>1742087</v>
      </c>
      <c r="J248" s="19">
        <f t="shared" si="10"/>
        <v>111.55582507485778</v>
      </c>
      <c r="K248" s="202">
        <f t="shared" si="11"/>
        <v>0.025834951082557244</v>
      </c>
      <c r="L248" s="221">
        <v>1561628</v>
      </c>
      <c r="N248" s="28"/>
      <c r="O248" s="28"/>
      <c r="P248" s="28"/>
      <c r="Q248" s="28"/>
      <c r="R248" s="28"/>
      <c r="S248" s="28"/>
    </row>
    <row r="249" spans="2:19" ht="18.75" customHeight="1">
      <c r="B249" s="258" t="s">
        <v>1146</v>
      </c>
      <c r="C249" s="61">
        <v>3</v>
      </c>
      <c r="D249" s="259" t="s">
        <v>1147</v>
      </c>
      <c r="E249" s="260">
        <v>1671</v>
      </c>
      <c r="F249" s="61" t="s">
        <v>32</v>
      </c>
      <c r="G249" s="198">
        <f t="shared" si="9"/>
        <v>61.50165623849835</v>
      </c>
      <c r="H249" s="227">
        <v>2717</v>
      </c>
      <c r="I249" s="261">
        <v>13470</v>
      </c>
      <c r="J249" s="22">
        <f t="shared" si="10"/>
        <v>67.67143933685004</v>
      </c>
      <c r="K249" s="203">
        <f t="shared" si="11"/>
        <v>0.00019975856032565889</v>
      </c>
      <c r="L249" s="227">
        <v>19905</v>
      </c>
      <c r="N249" s="28"/>
      <c r="O249" s="28"/>
      <c r="P249" s="28"/>
      <c r="Q249" s="28"/>
      <c r="R249" s="28"/>
      <c r="S249" s="28"/>
    </row>
    <row r="250" spans="2:19" ht="18.75" customHeight="1">
      <c r="B250" s="254" t="s">
        <v>224</v>
      </c>
      <c r="C250" s="60">
        <v>2</v>
      </c>
      <c r="D250" s="255" t="s">
        <v>225</v>
      </c>
      <c r="E250" s="256">
        <v>81100</v>
      </c>
      <c r="F250" s="60" t="s">
        <v>15</v>
      </c>
      <c r="G250" s="18">
        <f t="shared" si="9"/>
        <v>107.30777882159916</v>
      </c>
      <c r="H250" s="221">
        <v>75577</v>
      </c>
      <c r="I250" s="257">
        <v>53900499</v>
      </c>
      <c r="J250" s="19">
        <f t="shared" si="10"/>
        <v>113.32358016697601</v>
      </c>
      <c r="K250" s="202">
        <f t="shared" si="11"/>
        <v>0.7993382391295186</v>
      </c>
      <c r="L250" s="221">
        <v>47563357</v>
      </c>
      <c r="N250" s="28"/>
      <c r="O250" s="28"/>
      <c r="P250" s="28"/>
      <c r="Q250" s="28"/>
      <c r="R250" s="28"/>
      <c r="S250" s="28"/>
    </row>
    <row r="251" spans="2:19" ht="18.75" customHeight="1">
      <c r="B251" s="258" t="s">
        <v>226</v>
      </c>
      <c r="C251" s="61">
        <v>3</v>
      </c>
      <c r="D251" s="259" t="s">
        <v>227</v>
      </c>
      <c r="E251" s="260">
        <v>7382</v>
      </c>
      <c r="F251" s="61" t="s">
        <v>15</v>
      </c>
      <c r="G251" s="198">
        <f t="shared" si="9"/>
        <v>134.4871561304427</v>
      </c>
      <c r="H251" s="227">
        <v>5489</v>
      </c>
      <c r="I251" s="261">
        <v>5979371</v>
      </c>
      <c r="J251" s="22">
        <f t="shared" si="10"/>
        <v>120.75753637597593</v>
      </c>
      <c r="K251" s="203">
        <f t="shared" si="11"/>
        <v>0.08867338846421642</v>
      </c>
      <c r="L251" s="227">
        <v>4951551</v>
      </c>
      <c r="N251" s="28"/>
      <c r="O251" s="28"/>
      <c r="P251" s="28"/>
      <c r="Q251" s="28"/>
      <c r="R251" s="28"/>
      <c r="S251" s="28"/>
    </row>
    <row r="252" spans="2:19" ht="18.75" customHeight="1">
      <c r="B252" s="254" t="s">
        <v>236</v>
      </c>
      <c r="C252" s="60">
        <v>2</v>
      </c>
      <c r="D252" s="255" t="s">
        <v>237</v>
      </c>
      <c r="E252" s="256"/>
      <c r="F252" s="60"/>
      <c r="G252" s="18">
        <f t="shared" si="9"/>
      </c>
      <c r="H252" s="221"/>
      <c r="I252" s="257">
        <v>100913238</v>
      </c>
      <c r="J252" s="19">
        <f t="shared" si="10"/>
        <v>99.256764683257</v>
      </c>
      <c r="K252" s="202">
        <f t="shared" si="11"/>
        <v>1.4965317847572808</v>
      </c>
      <c r="L252" s="221">
        <v>101668877</v>
      </c>
      <c r="N252" s="28"/>
      <c r="O252" s="28"/>
      <c r="P252" s="28"/>
      <c r="Q252" s="28"/>
      <c r="R252" s="28"/>
      <c r="S252" s="28"/>
    </row>
    <row r="253" spans="2:19" ht="18.75" customHeight="1">
      <c r="B253" s="258" t="s">
        <v>238</v>
      </c>
      <c r="C253" s="61">
        <v>3</v>
      </c>
      <c r="D253" s="259" t="s">
        <v>1148</v>
      </c>
      <c r="E253" s="260"/>
      <c r="F253" s="61"/>
      <c r="G253" s="198">
        <f t="shared" si="9"/>
      </c>
      <c r="H253" s="227"/>
      <c r="I253" s="261">
        <v>26442867</v>
      </c>
      <c r="J253" s="22">
        <f t="shared" si="10"/>
        <v>100.95124011107708</v>
      </c>
      <c r="K253" s="203">
        <f t="shared" si="11"/>
        <v>0.3921446950855883</v>
      </c>
      <c r="L253" s="227">
        <v>26193702</v>
      </c>
      <c r="N253" s="28"/>
      <c r="O253" s="28"/>
      <c r="P253" s="28"/>
      <c r="Q253" s="28"/>
      <c r="R253" s="28"/>
      <c r="S253" s="28"/>
    </row>
    <row r="254" spans="2:19" ht="18.75" customHeight="1">
      <c r="B254" s="258" t="s">
        <v>240</v>
      </c>
      <c r="C254" s="61">
        <v>4</v>
      </c>
      <c r="D254" s="259" t="s">
        <v>1149</v>
      </c>
      <c r="E254" s="260"/>
      <c r="F254" s="61"/>
      <c r="G254" s="198">
        <f t="shared" si="9"/>
      </c>
      <c r="H254" s="227"/>
      <c r="I254" s="261">
        <v>26442867</v>
      </c>
      <c r="J254" s="22">
        <f t="shared" si="10"/>
        <v>100.95282414111308</v>
      </c>
      <c r="K254" s="203">
        <f t="shared" si="11"/>
        <v>0.3921446950855883</v>
      </c>
      <c r="L254" s="227">
        <v>26193291</v>
      </c>
      <c r="N254" s="28"/>
      <c r="O254" s="28"/>
      <c r="P254" s="28"/>
      <c r="Q254" s="28"/>
      <c r="R254" s="28"/>
      <c r="S254" s="28"/>
    </row>
    <row r="255" spans="2:19" ht="18.75" customHeight="1">
      <c r="B255" s="258" t="s">
        <v>245</v>
      </c>
      <c r="C255" s="61">
        <v>3</v>
      </c>
      <c r="D255" s="259" t="s">
        <v>1150</v>
      </c>
      <c r="E255" s="260">
        <v>1519235</v>
      </c>
      <c r="F255" s="61" t="s">
        <v>15</v>
      </c>
      <c r="G255" s="198">
        <f t="shared" si="9"/>
        <v>97.97135861192383</v>
      </c>
      <c r="H255" s="227">
        <v>1550693</v>
      </c>
      <c r="I255" s="261">
        <v>35320014</v>
      </c>
      <c r="J255" s="22">
        <f t="shared" si="10"/>
        <v>96.80491290768022</v>
      </c>
      <c r="K255" s="203">
        <f t="shared" si="11"/>
        <v>0.5237917704025328</v>
      </c>
      <c r="L255" s="227">
        <v>36485766</v>
      </c>
      <c r="N255" s="28"/>
      <c r="O255" s="28"/>
      <c r="P255" s="28"/>
      <c r="Q255" s="28"/>
      <c r="R255" s="28"/>
      <c r="S255" s="28"/>
    </row>
    <row r="256" spans="2:19" ht="18.75" customHeight="1">
      <c r="B256" s="258" t="s">
        <v>247</v>
      </c>
      <c r="C256" s="61">
        <v>4</v>
      </c>
      <c r="D256" s="259" t="s">
        <v>1151</v>
      </c>
      <c r="E256" s="260">
        <v>1391665</v>
      </c>
      <c r="F256" s="61" t="s">
        <v>15</v>
      </c>
      <c r="G256" s="198">
        <f t="shared" si="9"/>
        <v>97.50168847437583</v>
      </c>
      <c r="H256" s="227">
        <v>1427324</v>
      </c>
      <c r="I256" s="261">
        <v>26916940</v>
      </c>
      <c r="J256" s="22">
        <f t="shared" si="10"/>
        <v>95.85922960446734</v>
      </c>
      <c r="K256" s="203">
        <f t="shared" si="11"/>
        <v>0.3991751434871671</v>
      </c>
      <c r="L256" s="227">
        <v>28079654</v>
      </c>
      <c r="N256" s="28"/>
      <c r="O256" s="28"/>
      <c r="P256" s="28"/>
      <c r="Q256" s="28"/>
      <c r="R256" s="28"/>
      <c r="S256" s="28"/>
    </row>
    <row r="257" spans="2:19" ht="18.75" customHeight="1">
      <c r="B257" s="258" t="s">
        <v>1152</v>
      </c>
      <c r="C257" s="61">
        <v>3</v>
      </c>
      <c r="D257" s="259" t="s">
        <v>1153</v>
      </c>
      <c r="E257" s="260">
        <v>100654140</v>
      </c>
      <c r="F257" s="61" t="s">
        <v>32</v>
      </c>
      <c r="G257" s="198">
        <f t="shared" si="9"/>
        <v>104.30633667523377</v>
      </c>
      <c r="H257" s="227">
        <v>96498586</v>
      </c>
      <c r="I257" s="261">
        <v>21304320</v>
      </c>
      <c r="J257" s="22">
        <f t="shared" si="10"/>
        <v>103.527879142444</v>
      </c>
      <c r="K257" s="203">
        <f t="shared" si="11"/>
        <v>0.31594063043185905</v>
      </c>
      <c r="L257" s="227">
        <v>20578341</v>
      </c>
      <c r="N257" s="28"/>
      <c r="O257" s="28"/>
      <c r="P257" s="28"/>
      <c r="Q257" s="28"/>
      <c r="R257" s="28"/>
      <c r="S257" s="28"/>
    </row>
    <row r="258" spans="2:19" ht="18.75" customHeight="1">
      <c r="B258" s="254" t="s">
        <v>270</v>
      </c>
      <c r="C258" s="60">
        <v>2</v>
      </c>
      <c r="D258" s="255" t="s">
        <v>250</v>
      </c>
      <c r="E258" s="256">
        <v>160032</v>
      </c>
      <c r="F258" s="60" t="s">
        <v>15</v>
      </c>
      <c r="G258" s="18">
        <f t="shared" si="9"/>
        <v>100.5333484103202</v>
      </c>
      <c r="H258" s="221">
        <v>159183</v>
      </c>
      <c r="I258" s="257">
        <v>28131982</v>
      </c>
      <c r="J258" s="19">
        <f t="shared" si="10"/>
        <v>104.83597419018051</v>
      </c>
      <c r="K258" s="202">
        <f t="shared" si="11"/>
        <v>0.41719407746305487</v>
      </c>
      <c r="L258" s="221">
        <v>26834283</v>
      </c>
      <c r="N258" s="28"/>
      <c r="O258" s="28"/>
      <c r="P258" s="28"/>
      <c r="Q258" s="28"/>
      <c r="R258" s="28"/>
      <c r="S258" s="28"/>
    </row>
    <row r="259" spans="2:19" ht="18.75" customHeight="1">
      <c r="B259" s="258" t="s">
        <v>272</v>
      </c>
      <c r="C259" s="61">
        <v>3</v>
      </c>
      <c r="D259" s="259" t="s">
        <v>252</v>
      </c>
      <c r="E259" s="260">
        <v>118844</v>
      </c>
      <c r="F259" s="61" t="s">
        <v>15</v>
      </c>
      <c r="G259" s="198">
        <f t="shared" si="9"/>
        <v>97.70784004209419</v>
      </c>
      <c r="H259" s="227">
        <v>121632</v>
      </c>
      <c r="I259" s="261">
        <v>14487662</v>
      </c>
      <c r="J259" s="22">
        <f t="shared" si="10"/>
        <v>101.43816884989974</v>
      </c>
      <c r="K259" s="203">
        <f t="shared" si="11"/>
        <v>0.21485037146286237</v>
      </c>
      <c r="L259" s="227">
        <v>14282259</v>
      </c>
      <c r="N259" s="28"/>
      <c r="O259" s="28"/>
      <c r="P259" s="28"/>
      <c r="Q259" s="28"/>
      <c r="R259" s="28"/>
      <c r="S259" s="28"/>
    </row>
    <row r="260" spans="2:19" ht="18.75" customHeight="1">
      <c r="B260" s="254" t="s">
        <v>314</v>
      </c>
      <c r="C260" s="60">
        <v>2</v>
      </c>
      <c r="D260" s="255" t="s">
        <v>271</v>
      </c>
      <c r="E260" s="256"/>
      <c r="F260" s="60"/>
      <c r="G260" s="18">
        <f t="shared" si="9"/>
      </c>
      <c r="H260" s="221"/>
      <c r="I260" s="257">
        <v>150062614</v>
      </c>
      <c r="J260" s="19">
        <f t="shared" si="10"/>
        <v>102.50528918351827</v>
      </c>
      <c r="K260" s="202">
        <f t="shared" si="11"/>
        <v>2.2254114128689726</v>
      </c>
      <c r="L260" s="221">
        <v>146394996</v>
      </c>
      <c r="N260" s="28"/>
      <c r="O260" s="28"/>
      <c r="P260" s="28"/>
      <c r="Q260" s="28"/>
      <c r="R260" s="28"/>
      <c r="S260" s="28"/>
    </row>
    <row r="261" spans="2:19" ht="18.75" customHeight="1">
      <c r="B261" s="258" t="s">
        <v>316</v>
      </c>
      <c r="C261" s="61">
        <v>3</v>
      </c>
      <c r="D261" s="259" t="s">
        <v>1154</v>
      </c>
      <c r="E261" s="260">
        <v>73404460</v>
      </c>
      <c r="F261" s="61" t="s">
        <v>32</v>
      </c>
      <c r="G261" s="198">
        <f t="shared" si="9"/>
        <v>97.04203957387755</v>
      </c>
      <c r="H261" s="227">
        <v>75641918</v>
      </c>
      <c r="I261" s="261">
        <v>36551715</v>
      </c>
      <c r="J261" s="22">
        <f t="shared" si="10"/>
        <v>96.85429364616094</v>
      </c>
      <c r="K261" s="203">
        <f t="shared" si="11"/>
        <v>0.542057755444231</v>
      </c>
      <c r="L261" s="227">
        <v>37738869</v>
      </c>
      <c r="N261" s="28"/>
      <c r="O261" s="28"/>
      <c r="P261" s="28"/>
      <c r="Q261" s="28"/>
      <c r="R261" s="28"/>
      <c r="S261" s="28"/>
    </row>
    <row r="262" spans="2:19" ht="18.75" customHeight="1">
      <c r="B262" s="258" t="s">
        <v>1155</v>
      </c>
      <c r="C262" s="61">
        <v>4</v>
      </c>
      <c r="D262" s="259" t="s">
        <v>1156</v>
      </c>
      <c r="E262" s="260">
        <v>93842</v>
      </c>
      <c r="F262" s="61" t="s">
        <v>32</v>
      </c>
      <c r="G262" s="198">
        <f t="shared" si="9"/>
        <v>87.30625383770911</v>
      </c>
      <c r="H262" s="227">
        <v>107486</v>
      </c>
      <c r="I262" s="261">
        <v>444049</v>
      </c>
      <c r="J262" s="22">
        <f t="shared" si="10"/>
        <v>83.46911231747846</v>
      </c>
      <c r="K262" s="203">
        <f t="shared" si="11"/>
        <v>0.006585195913440868</v>
      </c>
      <c r="L262" s="227">
        <v>531992</v>
      </c>
      <c r="N262" s="28"/>
      <c r="O262" s="28"/>
      <c r="P262" s="28"/>
      <c r="Q262" s="28"/>
      <c r="R262" s="28"/>
      <c r="S262" s="28"/>
    </row>
    <row r="263" spans="2:19" ht="18.75" customHeight="1">
      <c r="B263" s="258" t="s">
        <v>1157</v>
      </c>
      <c r="C263" s="61">
        <v>4</v>
      </c>
      <c r="D263" s="259" t="s">
        <v>277</v>
      </c>
      <c r="E263" s="260">
        <v>6220561</v>
      </c>
      <c r="F263" s="61" t="s">
        <v>32</v>
      </c>
      <c r="G263" s="198">
        <f t="shared" si="9"/>
        <v>98.60494511512833</v>
      </c>
      <c r="H263" s="227">
        <v>6308569</v>
      </c>
      <c r="I263" s="261">
        <v>2966518</v>
      </c>
      <c r="J263" s="22">
        <f t="shared" si="10"/>
        <v>101.44990580075175</v>
      </c>
      <c r="K263" s="203">
        <f t="shared" si="11"/>
        <v>0.043993122855245204</v>
      </c>
      <c r="L263" s="227">
        <v>2924121</v>
      </c>
      <c r="N263" s="28"/>
      <c r="O263" s="28"/>
      <c r="P263" s="28"/>
      <c r="Q263" s="28"/>
      <c r="R263" s="28"/>
      <c r="S263" s="28"/>
    </row>
    <row r="264" spans="2:19" ht="18.75" customHeight="1">
      <c r="B264" s="258" t="s">
        <v>1158</v>
      </c>
      <c r="C264" s="61">
        <v>4</v>
      </c>
      <c r="D264" s="259" t="s">
        <v>1159</v>
      </c>
      <c r="E264" s="260">
        <v>56871977</v>
      </c>
      <c r="F264" s="61" t="s">
        <v>32</v>
      </c>
      <c r="G264" s="198">
        <f aca="true" t="shared" si="12" ref="G264:G327">IF(F264="","",E264/H264*100)</f>
        <v>100.14415890626307</v>
      </c>
      <c r="H264" s="227">
        <v>56790109</v>
      </c>
      <c r="I264" s="261">
        <v>19767867</v>
      </c>
      <c r="J264" s="22">
        <f aca="true" t="shared" si="13" ref="J264:J327">I264/L264*100</f>
        <v>109.3679466107327</v>
      </c>
      <c r="K264" s="203">
        <f t="shared" si="11"/>
        <v>0.2931552080645213</v>
      </c>
      <c r="L264" s="227">
        <v>18074644</v>
      </c>
      <c r="N264" s="28"/>
      <c r="O264" s="28"/>
      <c r="P264" s="28"/>
      <c r="Q264" s="28"/>
      <c r="R264" s="28"/>
      <c r="S264" s="28"/>
    </row>
    <row r="265" spans="2:19" ht="18.75" customHeight="1">
      <c r="B265" s="258" t="s">
        <v>318</v>
      </c>
      <c r="C265" s="61">
        <v>3</v>
      </c>
      <c r="D265" s="259" t="s">
        <v>1160</v>
      </c>
      <c r="E265" s="260">
        <v>48740387</v>
      </c>
      <c r="F265" s="61" t="s">
        <v>242</v>
      </c>
      <c r="G265" s="198">
        <f t="shared" si="12"/>
        <v>96.98298555074427</v>
      </c>
      <c r="H265" s="227">
        <v>50256637</v>
      </c>
      <c r="I265" s="261">
        <v>5109892</v>
      </c>
      <c r="J265" s="22">
        <f t="shared" si="13"/>
        <v>102.70000192943417</v>
      </c>
      <c r="K265" s="203">
        <f aca="true" t="shared" si="14" ref="K265:K328">I265/6743140308*100</f>
        <v>0.07577911427910926</v>
      </c>
      <c r="L265" s="227">
        <v>4975552</v>
      </c>
      <c r="N265" s="28"/>
      <c r="O265" s="28"/>
      <c r="P265" s="28"/>
      <c r="Q265" s="28"/>
      <c r="R265" s="28"/>
      <c r="S265" s="28"/>
    </row>
    <row r="266" spans="2:19" ht="18.75" customHeight="1">
      <c r="B266" s="258" t="s">
        <v>1161</v>
      </c>
      <c r="C266" s="61">
        <v>4</v>
      </c>
      <c r="D266" s="259" t="s">
        <v>1162</v>
      </c>
      <c r="E266" s="260">
        <v>48740387</v>
      </c>
      <c r="F266" s="61" t="s">
        <v>242</v>
      </c>
      <c r="G266" s="198">
        <f t="shared" si="12"/>
        <v>96.98298555074427</v>
      </c>
      <c r="H266" s="227">
        <v>50256637</v>
      </c>
      <c r="I266" s="261">
        <v>5109892</v>
      </c>
      <c r="J266" s="22">
        <f t="shared" si="13"/>
        <v>102.70000192943417</v>
      </c>
      <c r="K266" s="203">
        <f t="shared" si="14"/>
        <v>0.07577911427910926</v>
      </c>
      <c r="L266" s="227">
        <v>4975552</v>
      </c>
      <c r="N266" s="28"/>
      <c r="O266" s="28"/>
      <c r="P266" s="28"/>
      <c r="Q266" s="28"/>
      <c r="R266" s="28"/>
      <c r="S266" s="28"/>
    </row>
    <row r="267" spans="2:19" ht="18.75" customHeight="1">
      <c r="B267" s="258" t="s">
        <v>1163</v>
      </c>
      <c r="C267" s="61">
        <v>3</v>
      </c>
      <c r="D267" s="259" t="s">
        <v>1164</v>
      </c>
      <c r="E267" s="260">
        <v>10755736</v>
      </c>
      <c r="F267" s="61" t="s">
        <v>242</v>
      </c>
      <c r="G267" s="198">
        <f t="shared" si="12"/>
        <v>90.72051281121311</v>
      </c>
      <c r="H267" s="227">
        <v>11855903</v>
      </c>
      <c r="I267" s="261">
        <v>8336766</v>
      </c>
      <c r="J267" s="22">
        <f t="shared" si="13"/>
        <v>95.83050318691059</v>
      </c>
      <c r="K267" s="203">
        <f t="shared" si="14"/>
        <v>0.12363328685463265</v>
      </c>
      <c r="L267" s="227">
        <v>8699491</v>
      </c>
      <c r="N267" s="28"/>
      <c r="O267" s="28"/>
      <c r="P267" s="28"/>
      <c r="Q267" s="28"/>
      <c r="R267" s="28"/>
      <c r="S267" s="28"/>
    </row>
    <row r="268" spans="2:19" ht="18.75" customHeight="1">
      <c r="B268" s="258" t="s">
        <v>1165</v>
      </c>
      <c r="C268" s="61">
        <v>4</v>
      </c>
      <c r="D268" s="259" t="s">
        <v>1166</v>
      </c>
      <c r="E268" s="260">
        <v>10131709</v>
      </c>
      <c r="F268" s="61" t="s">
        <v>242</v>
      </c>
      <c r="G268" s="198">
        <f t="shared" si="12"/>
        <v>93.27708989216299</v>
      </c>
      <c r="H268" s="227">
        <v>10861948</v>
      </c>
      <c r="I268" s="261">
        <v>8132592</v>
      </c>
      <c r="J268" s="22">
        <f t="shared" si="13"/>
        <v>96.44000764159088</v>
      </c>
      <c r="K268" s="203">
        <f t="shared" si="14"/>
        <v>0.12060540977252938</v>
      </c>
      <c r="L268" s="227">
        <v>8432799</v>
      </c>
      <c r="N268" s="28"/>
      <c r="O268" s="28"/>
      <c r="P268" s="28"/>
      <c r="Q268" s="28"/>
      <c r="R268" s="28"/>
      <c r="S268" s="28"/>
    </row>
    <row r="269" spans="2:19" ht="18.75" customHeight="1">
      <c r="B269" s="258" t="s">
        <v>320</v>
      </c>
      <c r="C269" s="61">
        <v>3</v>
      </c>
      <c r="D269" s="259" t="s">
        <v>1167</v>
      </c>
      <c r="E269" s="260">
        <v>324222</v>
      </c>
      <c r="F269" s="61" t="s">
        <v>242</v>
      </c>
      <c r="G269" s="198">
        <f t="shared" si="12"/>
        <v>125.18562277744958</v>
      </c>
      <c r="H269" s="227">
        <v>258993</v>
      </c>
      <c r="I269" s="261">
        <v>191426</v>
      </c>
      <c r="J269" s="22">
        <f t="shared" si="13"/>
        <v>133.73621076311505</v>
      </c>
      <c r="K269" s="203">
        <f t="shared" si="14"/>
        <v>0.0028388256992501544</v>
      </c>
      <c r="L269" s="227">
        <v>143137</v>
      </c>
      <c r="N269" s="28"/>
      <c r="O269" s="28"/>
      <c r="P269" s="28"/>
      <c r="Q269" s="28"/>
      <c r="R269" s="28"/>
      <c r="S269" s="28"/>
    </row>
    <row r="270" spans="2:19" ht="18.75" customHeight="1">
      <c r="B270" s="258" t="s">
        <v>336</v>
      </c>
      <c r="C270" s="61">
        <v>3</v>
      </c>
      <c r="D270" s="259" t="s">
        <v>1168</v>
      </c>
      <c r="E270" s="260">
        <v>13406019</v>
      </c>
      <c r="F270" s="61" t="s">
        <v>32</v>
      </c>
      <c r="G270" s="198">
        <f t="shared" si="12"/>
        <v>105.15878986140802</v>
      </c>
      <c r="H270" s="227">
        <v>12748358</v>
      </c>
      <c r="I270" s="261">
        <v>10472927</v>
      </c>
      <c r="J270" s="22">
        <f t="shared" si="13"/>
        <v>105.56793333277557</v>
      </c>
      <c r="K270" s="203">
        <f t="shared" si="14"/>
        <v>0.15531231031297119</v>
      </c>
      <c r="L270" s="227">
        <v>9920557</v>
      </c>
      <c r="N270" s="28"/>
      <c r="O270" s="28"/>
      <c r="P270" s="28"/>
      <c r="Q270" s="28"/>
      <c r="R270" s="28"/>
      <c r="S270" s="28"/>
    </row>
    <row r="271" spans="2:19" ht="18.75" customHeight="1">
      <c r="B271" s="258" t="s">
        <v>342</v>
      </c>
      <c r="C271" s="61">
        <v>3</v>
      </c>
      <c r="D271" s="259" t="s">
        <v>1169</v>
      </c>
      <c r="E271" s="260">
        <v>2445529</v>
      </c>
      <c r="F271" s="61" t="s">
        <v>32</v>
      </c>
      <c r="G271" s="198">
        <f t="shared" si="12"/>
        <v>94.96060472743271</v>
      </c>
      <c r="H271" s="227">
        <v>2575309</v>
      </c>
      <c r="I271" s="261">
        <v>1805339</v>
      </c>
      <c r="J271" s="22">
        <f t="shared" si="13"/>
        <v>96.53253925944304</v>
      </c>
      <c r="K271" s="203">
        <f t="shared" si="14"/>
        <v>0.026772971012603168</v>
      </c>
      <c r="L271" s="227">
        <v>1870187</v>
      </c>
      <c r="N271" s="28"/>
      <c r="O271" s="28"/>
      <c r="P271" s="28"/>
      <c r="Q271" s="28"/>
      <c r="R271" s="28"/>
      <c r="S271" s="28"/>
    </row>
    <row r="272" spans="2:19" ht="18.75" customHeight="1">
      <c r="B272" s="258" t="s">
        <v>1170</v>
      </c>
      <c r="C272" s="61">
        <v>3</v>
      </c>
      <c r="D272" s="259" t="s">
        <v>1171</v>
      </c>
      <c r="E272" s="260">
        <v>14140</v>
      </c>
      <c r="F272" s="61" t="s">
        <v>15</v>
      </c>
      <c r="G272" s="198">
        <f t="shared" si="12"/>
        <v>104.75626018669433</v>
      </c>
      <c r="H272" s="227">
        <v>13498</v>
      </c>
      <c r="I272" s="261">
        <v>9145271</v>
      </c>
      <c r="J272" s="22">
        <f t="shared" si="13"/>
        <v>106.48503152422431</v>
      </c>
      <c r="K272" s="203">
        <f t="shared" si="14"/>
        <v>0.13562332358930948</v>
      </c>
      <c r="L272" s="227">
        <v>8588316</v>
      </c>
      <c r="N272" s="28"/>
      <c r="O272" s="28"/>
      <c r="P272" s="28"/>
      <c r="Q272" s="28"/>
      <c r="R272" s="28"/>
      <c r="S272" s="28"/>
    </row>
    <row r="273" spans="2:19" ht="18.75" customHeight="1">
      <c r="B273" s="258" t="s">
        <v>1172</v>
      </c>
      <c r="C273" s="61">
        <v>3</v>
      </c>
      <c r="D273" s="259" t="s">
        <v>1173</v>
      </c>
      <c r="E273" s="260">
        <v>1775873</v>
      </c>
      <c r="F273" s="61" t="s">
        <v>32</v>
      </c>
      <c r="G273" s="198">
        <f t="shared" si="12"/>
        <v>107.79270756891243</v>
      </c>
      <c r="H273" s="227">
        <v>1647489</v>
      </c>
      <c r="I273" s="261">
        <v>1617194</v>
      </c>
      <c r="J273" s="22">
        <f t="shared" si="13"/>
        <v>101.80212846051093</v>
      </c>
      <c r="K273" s="203">
        <f t="shared" si="14"/>
        <v>0.023982802168321722</v>
      </c>
      <c r="L273" s="227">
        <v>1588566</v>
      </c>
      <c r="N273" s="28"/>
      <c r="O273" s="28"/>
      <c r="P273" s="28"/>
      <c r="Q273" s="28"/>
      <c r="R273" s="28"/>
      <c r="S273" s="28"/>
    </row>
    <row r="274" spans="2:19" ht="18.75" customHeight="1">
      <c r="B274" s="254" t="s">
        <v>345</v>
      </c>
      <c r="C274" s="60">
        <v>2</v>
      </c>
      <c r="D274" s="255" t="s">
        <v>315</v>
      </c>
      <c r="E274" s="256"/>
      <c r="F274" s="60"/>
      <c r="G274" s="18">
        <f t="shared" si="12"/>
      </c>
      <c r="H274" s="221"/>
      <c r="I274" s="257">
        <v>100486937</v>
      </c>
      <c r="J274" s="19">
        <f t="shared" si="13"/>
        <v>105.8120233647735</v>
      </c>
      <c r="K274" s="202">
        <f t="shared" si="14"/>
        <v>1.4902097896551731</v>
      </c>
      <c r="L274" s="221">
        <v>94967409</v>
      </c>
      <c r="N274" s="28"/>
      <c r="O274" s="28"/>
      <c r="P274" s="28"/>
      <c r="Q274" s="28"/>
      <c r="R274" s="28"/>
      <c r="S274" s="28"/>
    </row>
    <row r="275" spans="2:19" ht="18.75" customHeight="1">
      <c r="B275" s="258" t="s">
        <v>347</v>
      </c>
      <c r="C275" s="61">
        <v>3</v>
      </c>
      <c r="D275" s="259" t="s">
        <v>321</v>
      </c>
      <c r="E275" s="260"/>
      <c r="F275" s="61"/>
      <c r="G275" s="198">
        <f t="shared" si="12"/>
      </c>
      <c r="H275" s="227"/>
      <c r="I275" s="261">
        <v>31851607</v>
      </c>
      <c r="J275" s="22">
        <f t="shared" si="13"/>
        <v>105.29413697609967</v>
      </c>
      <c r="K275" s="203">
        <f t="shared" si="14"/>
        <v>0.4723556910451877</v>
      </c>
      <c r="L275" s="227">
        <v>30250124</v>
      </c>
      <c r="N275" s="28"/>
      <c r="O275" s="28"/>
      <c r="P275" s="28"/>
      <c r="Q275" s="28"/>
      <c r="R275" s="28"/>
      <c r="S275" s="28"/>
    </row>
    <row r="276" spans="2:19" ht="18.75" customHeight="1">
      <c r="B276" s="258" t="s">
        <v>351</v>
      </c>
      <c r="C276" s="61">
        <v>3</v>
      </c>
      <c r="D276" s="259" t="s">
        <v>1174</v>
      </c>
      <c r="E276" s="260">
        <v>181</v>
      </c>
      <c r="F276" s="61" t="s">
        <v>344</v>
      </c>
      <c r="G276" s="198">
        <f t="shared" si="12"/>
        <v>100</v>
      </c>
      <c r="H276" s="227">
        <v>181</v>
      </c>
      <c r="I276" s="261">
        <v>149007</v>
      </c>
      <c r="J276" s="22">
        <f t="shared" si="13"/>
        <v>98.31551860649247</v>
      </c>
      <c r="K276" s="203">
        <f t="shared" si="14"/>
        <v>0.002209756777909833</v>
      </c>
      <c r="L276" s="227">
        <v>151560</v>
      </c>
      <c r="N276" s="28"/>
      <c r="O276" s="28"/>
      <c r="P276" s="28"/>
      <c r="Q276" s="28"/>
      <c r="R276" s="28"/>
      <c r="S276" s="28"/>
    </row>
    <row r="277" spans="2:19" ht="18.75" customHeight="1">
      <c r="B277" s="258" t="s">
        <v>355</v>
      </c>
      <c r="C277" s="61">
        <v>3</v>
      </c>
      <c r="D277" s="259" t="s">
        <v>1175</v>
      </c>
      <c r="E277" s="260">
        <v>46599</v>
      </c>
      <c r="F277" s="61" t="s">
        <v>32</v>
      </c>
      <c r="G277" s="198">
        <f t="shared" si="12"/>
        <v>148.86908184780526</v>
      </c>
      <c r="H277" s="227">
        <v>31302</v>
      </c>
      <c r="I277" s="261">
        <v>98852</v>
      </c>
      <c r="J277" s="22">
        <f t="shared" si="13"/>
        <v>108.12359857806946</v>
      </c>
      <c r="K277" s="203">
        <f t="shared" si="14"/>
        <v>0.0014659638608249467</v>
      </c>
      <c r="L277" s="227">
        <v>91425</v>
      </c>
      <c r="N277" s="28"/>
      <c r="O277" s="28"/>
      <c r="P277" s="28"/>
      <c r="Q277" s="28"/>
      <c r="R277" s="28"/>
      <c r="S277" s="28"/>
    </row>
    <row r="278" spans="1:19" ht="18.75" customHeight="1">
      <c r="A278" s="68"/>
      <c r="B278" s="254" t="s">
        <v>389</v>
      </c>
      <c r="C278" s="60">
        <v>2</v>
      </c>
      <c r="D278" s="255" t="s">
        <v>346</v>
      </c>
      <c r="E278" s="256">
        <v>818994</v>
      </c>
      <c r="F278" s="60" t="s">
        <v>15</v>
      </c>
      <c r="G278" s="18">
        <f t="shared" si="12"/>
        <v>112.68771103301954</v>
      </c>
      <c r="H278" s="221">
        <v>726782</v>
      </c>
      <c r="I278" s="257">
        <v>111735646</v>
      </c>
      <c r="J278" s="19">
        <f t="shared" si="13"/>
        <v>135.07049331022628</v>
      </c>
      <c r="K278" s="202">
        <f t="shared" si="14"/>
        <v>1.6570268583531895</v>
      </c>
      <c r="L278" s="221">
        <v>82723949</v>
      </c>
      <c r="N278" s="28"/>
      <c r="O278" s="28"/>
      <c r="P278" s="28"/>
      <c r="Q278" s="28"/>
      <c r="R278" s="28"/>
      <c r="S278" s="28"/>
    </row>
    <row r="279" spans="2:19" ht="18.75" customHeight="1">
      <c r="B279" s="258" t="s">
        <v>391</v>
      </c>
      <c r="C279" s="61">
        <v>3</v>
      </c>
      <c r="D279" s="259" t="s">
        <v>348</v>
      </c>
      <c r="E279" s="260">
        <v>4860</v>
      </c>
      <c r="F279" s="61" t="s">
        <v>15</v>
      </c>
      <c r="G279" s="198">
        <f t="shared" si="12"/>
        <v>58.70983329306596</v>
      </c>
      <c r="H279" s="227">
        <v>8278</v>
      </c>
      <c r="I279" s="261">
        <v>232203</v>
      </c>
      <c r="J279" s="22">
        <f t="shared" si="13"/>
        <v>89.0021311173801</v>
      </c>
      <c r="K279" s="203">
        <f t="shared" si="14"/>
        <v>0.003443543948277577</v>
      </c>
      <c r="L279" s="227">
        <v>260896</v>
      </c>
      <c r="N279" s="28"/>
      <c r="O279" s="28"/>
      <c r="P279" s="28"/>
      <c r="Q279" s="28"/>
      <c r="R279" s="28"/>
      <c r="S279" s="28"/>
    </row>
    <row r="280" spans="2:19" ht="18.75" customHeight="1">
      <c r="B280" s="258" t="s">
        <v>401</v>
      </c>
      <c r="C280" s="61">
        <v>3</v>
      </c>
      <c r="D280" s="259" t="s">
        <v>1176</v>
      </c>
      <c r="E280" s="260">
        <v>209128</v>
      </c>
      <c r="F280" s="61" t="s">
        <v>15</v>
      </c>
      <c r="G280" s="198">
        <f t="shared" si="12"/>
        <v>121.1107572028377</v>
      </c>
      <c r="H280" s="227">
        <v>172675</v>
      </c>
      <c r="I280" s="261">
        <v>34908096</v>
      </c>
      <c r="J280" s="22">
        <f t="shared" si="13"/>
        <v>164.12731576832346</v>
      </c>
      <c r="K280" s="203">
        <f t="shared" si="14"/>
        <v>0.5176830735463913</v>
      </c>
      <c r="L280" s="227">
        <v>21268913</v>
      </c>
      <c r="N280" s="28"/>
      <c r="O280" s="28"/>
      <c r="P280" s="28"/>
      <c r="Q280" s="28"/>
      <c r="R280" s="28"/>
      <c r="S280" s="28"/>
    </row>
    <row r="281" spans="2:19" ht="18.75" customHeight="1">
      <c r="B281" s="258" t="s">
        <v>407</v>
      </c>
      <c r="C281" s="61">
        <v>3</v>
      </c>
      <c r="D281" s="259" t="s">
        <v>356</v>
      </c>
      <c r="E281" s="260">
        <v>73186</v>
      </c>
      <c r="F281" s="61" t="s">
        <v>15</v>
      </c>
      <c r="G281" s="198">
        <f t="shared" si="12"/>
        <v>109.65673274299157</v>
      </c>
      <c r="H281" s="227">
        <v>66741</v>
      </c>
      <c r="I281" s="261">
        <v>9913321</v>
      </c>
      <c r="J281" s="22">
        <f t="shared" si="13"/>
        <v>115.75461143942674</v>
      </c>
      <c r="K281" s="203">
        <f t="shared" si="14"/>
        <v>0.147013417298153</v>
      </c>
      <c r="L281" s="227">
        <v>8564083</v>
      </c>
      <c r="N281" s="28"/>
      <c r="O281" s="28"/>
      <c r="P281" s="28"/>
      <c r="Q281" s="28"/>
      <c r="R281" s="28"/>
      <c r="S281" s="28"/>
    </row>
    <row r="282" spans="2:19" ht="18.75" customHeight="1">
      <c r="B282" s="258" t="s">
        <v>411</v>
      </c>
      <c r="C282" s="61">
        <v>3</v>
      </c>
      <c r="D282" s="259" t="s">
        <v>364</v>
      </c>
      <c r="E282" s="260">
        <v>461004</v>
      </c>
      <c r="F282" s="61" t="s">
        <v>15</v>
      </c>
      <c r="G282" s="198">
        <f t="shared" si="12"/>
        <v>109.30481790591806</v>
      </c>
      <c r="H282" s="227">
        <v>421760</v>
      </c>
      <c r="I282" s="261">
        <v>41020935</v>
      </c>
      <c r="J282" s="22">
        <f t="shared" si="13"/>
        <v>134.4357039195504</v>
      </c>
      <c r="K282" s="203">
        <f t="shared" si="14"/>
        <v>0.6083357771946869</v>
      </c>
      <c r="L282" s="227">
        <v>30513423</v>
      </c>
      <c r="N282" s="28"/>
      <c r="O282" s="28"/>
      <c r="P282" s="28"/>
      <c r="Q282" s="28"/>
      <c r="R282" s="28"/>
      <c r="S282" s="28"/>
    </row>
    <row r="283" spans="2:19" ht="18.75" customHeight="1">
      <c r="B283" s="258" t="s">
        <v>413</v>
      </c>
      <c r="C283" s="61">
        <v>3</v>
      </c>
      <c r="D283" s="259" t="s">
        <v>386</v>
      </c>
      <c r="E283" s="260">
        <v>45524</v>
      </c>
      <c r="F283" s="61" t="s">
        <v>15</v>
      </c>
      <c r="G283" s="198">
        <f t="shared" si="12"/>
        <v>97.65536177789218</v>
      </c>
      <c r="H283" s="227">
        <v>46617</v>
      </c>
      <c r="I283" s="261">
        <v>19354498</v>
      </c>
      <c r="J283" s="22">
        <f t="shared" si="13"/>
        <v>104.32345281153472</v>
      </c>
      <c r="K283" s="203">
        <f t="shared" si="14"/>
        <v>0.2870249930442349</v>
      </c>
      <c r="L283" s="227">
        <v>18552394</v>
      </c>
      <c r="N283" s="28"/>
      <c r="O283" s="28"/>
      <c r="P283" s="28"/>
      <c r="Q283" s="28"/>
      <c r="R283" s="28"/>
      <c r="S283" s="28"/>
    </row>
    <row r="284" spans="2:19" ht="18.75" customHeight="1">
      <c r="B284" s="254" t="s">
        <v>415</v>
      </c>
      <c r="C284" s="60">
        <v>2</v>
      </c>
      <c r="D284" s="255" t="s">
        <v>390</v>
      </c>
      <c r="E284" s="256">
        <v>1192418</v>
      </c>
      <c r="F284" s="60" t="s">
        <v>15</v>
      </c>
      <c r="G284" s="18">
        <f t="shared" si="12"/>
        <v>108.38449190764369</v>
      </c>
      <c r="H284" s="221">
        <v>1100174</v>
      </c>
      <c r="I284" s="257">
        <v>333260696</v>
      </c>
      <c r="J284" s="19">
        <f t="shared" si="13"/>
        <v>123.5330452782213</v>
      </c>
      <c r="K284" s="202">
        <f t="shared" si="14"/>
        <v>4.942218028662737</v>
      </c>
      <c r="L284" s="221">
        <v>269774533</v>
      </c>
      <c r="N284" s="28"/>
      <c r="O284" s="28"/>
      <c r="P284" s="28"/>
      <c r="Q284" s="28"/>
      <c r="R284" s="28"/>
      <c r="S284" s="28"/>
    </row>
    <row r="285" spans="2:19" ht="18.75" customHeight="1">
      <c r="B285" s="258" t="s">
        <v>417</v>
      </c>
      <c r="C285" s="61">
        <v>3</v>
      </c>
      <c r="D285" s="259" t="s">
        <v>1177</v>
      </c>
      <c r="E285" s="260">
        <v>19493</v>
      </c>
      <c r="F285" s="61" t="s">
        <v>32</v>
      </c>
      <c r="G285" s="198">
        <f t="shared" si="12"/>
        <v>73.35365394746745</v>
      </c>
      <c r="H285" s="227">
        <v>26574</v>
      </c>
      <c r="I285" s="261">
        <v>461313</v>
      </c>
      <c r="J285" s="22">
        <f t="shared" si="13"/>
        <v>158.53443120974893</v>
      </c>
      <c r="K285" s="203">
        <f t="shared" si="14"/>
        <v>0.006841219060097303</v>
      </c>
      <c r="L285" s="227">
        <v>290986</v>
      </c>
      <c r="N285" s="28"/>
      <c r="O285" s="28"/>
      <c r="P285" s="28"/>
      <c r="Q285" s="28"/>
      <c r="R285" s="28"/>
      <c r="S285" s="28"/>
    </row>
    <row r="286" spans="2:19" ht="18.75" customHeight="1">
      <c r="B286" s="258" t="s">
        <v>419</v>
      </c>
      <c r="C286" s="61">
        <v>4</v>
      </c>
      <c r="D286" s="259" t="s">
        <v>1178</v>
      </c>
      <c r="E286" s="260">
        <v>10</v>
      </c>
      <c r="F286" s="61" t="s">
        <v>32</v>
      </c>
      <c r="G286" s="198">
        <f t="shared" si="12"/>
        <v>58.82352941176471</v>
      </c>
      <c r="H286" s="227">
        <v>17</v>
      </c>
      <c r="I286" s="261">
        <v>31893</v>
      </c>
      <c r="J286" s="22">
        <f t="shared" si="13"/>
        <v>57.397642400791874</v>
      </c>
      <c r="K286" s="203">
        <f t="shared" si="14"/>
        <v>0.000472969544503804</v>
      </c>
      <c r="L286" s="227">
        <v>55565</v>
      </c>
      <c r="N286" s="28"/>
      <c r="O286" s="28"/>
      <c r="P286" s="28"/>
      <c r="Q286" s="28"/>
      <c r="R286" s="28"/>
      <c r="S286" s="28"/>
    </row>
    <row r="287" spans="2:19" ht="18.75" customHeight="1">
      <c r="B287" s="258" t="s">
        <v>1179</v>
      </c>
      <c r="C287" s="61">
        <v>5</v>
      </c>
      <c r="D287" s="259" t="s">
        <v>1180</v>
      </c>
      <c r="E287" s="260">
        <v>7879</v>
      </c>
      <c r="F287" s="61" t="s">
        <v>344</v>
      </c>
      <c r="G287" s="198">
        <f t="shared" si="12"/>
        <v>128.9736454411524</v>
      </c>
      <c r="H287" s="227">
        <v>6109</v>
      </c>
      <c r="I287" s="261">
        <v>26404</v>
      </c>
      <c r="J287" s="22">
        <f t="shared" si="13"/>
        <v>129.31093589304078</v>
      </c>
      <c r="K287" s="203">
        <f t="shared" si="14"/>
        <v>0.0003915683019182403</v>
      </c>
      <c r="L287" s="227">
        <v>20419</v>
      </c>
      <c r="N287" s="28"/>
      <c r="O287" s="28"/>
      <c r="P287" s="28"/>
      <c r="Q287" s="28"/>
      <c r="R287" s="28"/>
      <c r="S287" s="28"/>
    </row>
    <row r="288" spans="2:19" ht="18.75" customHeight="1">
      <c r="B288" s="269" t="s">
        <v>1181</v>
      </c>
      <c r="C288" s="64">
        <v>5</v>
      </c>
      <c r="D288" s="270" t="s">
        <v>1182</v>
      </c>
      <c r="E288" s="260">
        <v>1</v>
      </c>
      <c r="F288" s="61" t="s">
        <v>32</v>
      </c>
      <c r="G288" s="198" t="s">
        <v>925</v>
      </c>
      <c r="H288" s="227">
        <v>0</v>
      </c>
      <c r="I288" s="261">
        <v>4042</v>
      </c>
      <c r="J288" s="22">
        <f t="shared" si="13"/>
        <v>1837.272727272727</v>
      </c>
      <c r="K288" s="203">
        <f t="shared" si="14"/>
        <v>5.994239798339371E-05</v>
      </c>
      <c r="L288" s="227">
        <v>220</v>
      </c>
      <c r="N288" s="28"/>
      <c r="O288" s="28"/>
      <c r="P288" s="28"/>
      <c r="Q288" s="28"/>
      <c r="R288" s="28"/>
      <c r="S288" s="28"/>
    </row>
    <row r="289" spans="2:19" ht="18.75" customHeight="1">
      <c r="B289" s="269" t="s">
        <v>1183</v>
      </c>
      <c r="C289" s="64">
        <v>5</v>
      </c>
      <c r="D289" s="270" t="s">
        <v>1184</v>
      </c>
      <c r="E289" s="260">
        <v>120</v>
      </c>
      <c r="F289" s="61" t="s">
        <v>344</v>
      </c>
      <c r="G289" s="198">
        <f t="shared" si="12"/>
        <v>40.4040404040404</v>
      </c>
      <c r="H289" s="227">
        <v>297</v>
      </c>
      <c r="I289" s="261">
        <v>599</v>
      </c>
      <c r="J289" s="22">
        <f t="shared" si="13"/>
        <v>58.55327468230694</v>
      </c>
      <c r="K289" s="203">
        <f t="shared" si="14"/>
        <v>8.883101531927964E-06</v>
      </c>
      <c r="L289" s="227">
        <v>1023</v>
      </c>
      <c r="N289" s="28"/>
      <c r="O289" s="28"/>
      <c r="P289" s="28"/>
      <c r="Q289" s="28"/>
      <c r="R289" s="28"/>
      <c r="S289" s="28"/>
    </row>
    <row r="290" spans="2:19" ht="18.75" customHeight="1">
      <c r="B290" s="258" t="s">
        <v>1185</v>
      </c>
      <c r="C290" s="61">
        <v>4</v>
      </c>
      <c r="D290" s="259" t="s">
        <v>1186</v>
      </c>
      <c r="E290" s="260">
        <v>19483</v>
      </c>
      <c r="F290" s="61" t="s">
        <v>32</v>
      </c>
      <c r="G290" s="198">
        <f t="shared" si="12"/>
        <v>73.36295515306699</v>
      </c>
      <c r="H290" s="227">
        <v>26557</v>
      </c>
      <c r="I290" s="261">
        <v>429420</v>
      </c>
      <c r="J290" s="22">
        <f t="shared" si="13"/>
        <v>182.40513802931767</v>
      </c>
      <c r="K290" s="203">
        <f t="shared" si="14"/>
        <v>0.006368249515593499</v>
      </c>
      <c r="L290" s="227">
        <v>235421</v>
      </c>
      <c r="N290" s="28"/>
      <c r="O290" s="28"/>
      <c r="P290" s="28"/>
      <c r="Q290" s="28"/>
      <c r="R290" s="28"/>
      <c r="S290" s="28"/>
    </row>
    <row r="291" spans="2:19" ht="18.75" customHeight="1">
      <c r="B291" s="258" t="s">
        <v>1187</v>
      </c>
      <c r="C291" s="61">
        <v>5</v>
      </c>
      <c r="D291" s="259" t="s">
        <v>1188</v>
      </c>
      <c r="E291" s="260">
        <v>19483</v>
      </c>
      <c r="F291" s="61" t="s">
        <v>32</v>
      </c>
      <c r="G291" s="198">
        <f t="shared" si="12"/>
        <v>73.9392789373814</v>
      </c>
      <c r="H291" s="227">
        <v>26350</v>
      </c>
      <c r="I291" s="261">
        <v>429420</v>
      </c>
      <c r="J291" s="22">
        <f t="shared" si="13"/>
        <v>182.67594609311192</v>
      </c>
      <c r="K291" s="203">
        <f t="shared" si="14"/>
        <v>0.006368249515593499</v>
      </c>
      <c r="L291" s="227">
        <v>235072</v>
      </c>
      <c r="N291" s="28"/>
      <c r="O291" s="28"/>
      <c r="P291" s="28"/>
      <c r="Q291" s="28"/>
      <c r="R291" s="28"/>
      <c r="S291" s="28"/>
    </row>
    <row r="292" spans="2:19" ht="18.75" customHeight="1">
      <c r="B292" s="258" t="s">
        <v>421</v>
      </c>
      <c r="C292" s="61">
        <v>3</v>
      </c>
      <c r="D292" s="259" t="s">
        <v>392</v>
      </c>
      <c r="E292" s="260">
        <v>11804</v>
      </c>
      <c r="F292" s="61" t="s">
        <v>15</v>
      </c>
      <c r="G292" s="198">
        <f t="shared" si="12"/>
        <v>106.3136089345222</v>
      </c>
      <c r="H292" s="227">
        <v>11103</v>
      </c>
      <c r="I292" s="261">
        <v>11997634</v>
      </c>
      <c r="J292" s="22">
        <f t="shared" si="13"/>
        <v>121.32637497222846</v>
      </c>
      <c r="K292" s="203">
        <f t="shared" si="14"/>
        <v>0.17792354084292325</v>
      </c>
      <c r="L292" s="227">
        <v>9888727</v>
      </c>
      <c r="N292" s="28"/>
      <c r="O292" s="28"/>
      <c r="P292" s="28"/>
      <c r="Q292" s="28"/>
      <c r="R292" s="28"/>
      <c r="S292" s="28"/>
    </row>
    <row r="293" spans="2:19" ht="18.75" customHeight="1">
      <c r="B293" s="258" t="s">
        <v>1189</v>
      </c>
      <c r="C293" s="61">
        <v>3</v>
      </c>
      <c r="D293" s="259" t="s">
        <v>1190</v>
      </c>
      <c r="E293" s="260">
        <v>10298</v>
      </c>
      <c r="F293" s="61" t="s">
        <v>15</v>
      </c>
      <c r="G293" s="198">
        <f t="shared" si="12"/>
        <v>119.75811140830328</v>
      </c>
      <c r="H293" s="227">
        <v>8599</v>
      </c>
      <c r="I293" s="261">
        <v>12899095</v>
      </c>
      <c r="J293" s="22">
        <f t="shared" si="13"/>
        <v>138.7135341967369</v>
      </c>
      <c r="K293" s="203">
        <f t="shared" si="14"/>
        <v>0.19129210443236117</v>
      </c>
      <c r="L293" s="227">
        <v>9299089</v>
      </c>
      <c r="N293" s="28"/>
      <c r="O293" s="28"/>
      <c r="P293" s="28"/>
      <c r="Q293" s="28"/>
      <c r="R293" s="28"/>
      <c r="S293" s="28"/>
    </row>
    <row r="294" spans="2:19" ht="18.75" customHeight="1">
      <c r="B294" s="258" t="s">
        <v>427</v>
      </c>
      <c r="C294" s="61">
        <v>3</v>
      </c>
      <c r="D294" s="259" t="s">
        <v>402</v>
      </c>
      <c r="E294" s="260">
        <v>1120351</v>
      </c>
      <c r="F294" s="61" t="s">
        <v>15</v>
      </c>
      <c r="G294" s="198">
        <f t="shared" si="12"/>
        <v>107.82652298150875</v>
      </c>
      <c r="H294" s="227">
        <v>1039031</v>
      </c>
      <c r="I294" s="261">
        <v>269950989</v>
      </c>
      <c r="J294" s="22">
        <f t="shared" si="13"/>
        <v>123.4732263320119</v>
      </c>
      <c r="K294" s="203">
        <f t="shared" si="14"/>
        <v>4.003342310402953</v>
      </c>
      <c r="L294" s="227">
        <v>218631194</v>
      </c>
      <c r="N294" s="28"/>
      <c r="O294" s="28"/>
      <c r="P294" s="28"/>
      <c r="Q294" s="28"/>
      <c r="R294" s="28"/>
      <c r="S294" s="28"/>
    </row>
    <row r="295" spans="2:19" ht="18.75" customHeight="1">
      <c r="B295" s="258" t="s">
        <v>433</v>
      </c>
      <c r="C295" s="61">
        <v>3</v>
      </c>
      <c r="D295" s="259" t="s">
        <v>1191</v>
      </c>
      <c r="E295" s="260">
        <v>7506</v>
      </c>
      <c r="F295" s="61" t="s">
        <v>15</v>
      </c>
      <c r="G295" s="198">
        <f t="shared" si="12"/>
        <v>207.74979241627454</v>
      </c>
      <c r="H295" s="227">
        <v>3613</v>
      </c>
      <c r="I295" s="261">
        <v>2061376</v>
      </c>
      <c r="J295" s="22">
        <f t="shared" si="13"/>
        <v>267.1629643070064</v>
      </c>
      <c r="K295" s="203">
        <f t="shared" si="14"/>
        <v>0.030569970456560167</v>
      </c>
      <c r="L295" s="227">
        <v>771580</v>
      </c>
      <c r="N295" s="28"/>
      <c r="O295" s="28"/>
      <c r="P295" s="28"/>
      <c r="Q295" s="28"/>
      <c r="R295" s="28"/>
      <c r="S295" s="28"/>
    </row>
    <row r="296" spans="2:19" ht="18.75" customHeight="1">
      <c r="B296" s="258" t="s">
        <v>443</v>
      </c>
      <c r="C296" s="61">
        <v>3</v>
      </c>
      <c r="D296" s="259" t="s">
        <v>408</v>
      </c>
      <c r="E296" s="260">
        <v>347</v>
      </c>
      <c r="F296" s="61" t="s">
        <v>15</v>
      </c>
      <c r="G296" s="198">
        <f t="shared" si="12"/>
        <v>116.44295302013423</v>
      </c>
      <c r="H296" s="227">
        <v>298</v>
      </c>
      <c r="I296" s="261">
        <v>178608</v>
      </c>
      <c r="J296" s="22">
        <f t="shared" si="13"/>
        <v>133.24480584878214</v>
      </c>
      <c r="K296" s="203">
        <f t="shared" si="14"/>
        <v>0.0026487362243983134</v>
      </c>
      <c r="L296" s="227">
        <v>134045</v>
      </c>
      <c r="N296" s="28"/>
      <c r="O296" s="28"/>
      <c r="P296" s="28"/>
      <c r="Q296" s="28"/>
      <c r="R296" s="28"/>
      <c r="S296" s="28"/>
    </row>
    <row r="297" spans="2:19" ht="18.75" customHeight="1">
      <c r="B297" s="258" t="s">
        <v>447</v>
      </c>
      <c r="C297" s="61">
        <v>3</v>
      </c>
      <c r="D297" s="259" t="s">
        <v>1192</v>
      </c>
      <c r="E297" s="260">
        <v>3198</v>
      </c>
      <c r="F297" s="61" t="s">
        <v>15</v>
      </c>
      <c r="G297" s="198">
        <f t="shared" si="12"/>
        <v>125.75697994494692</v>
      </c>
      <c r="H297" s="227">
        <v>2543</v>
      </c>
      <c r="I297" s="261">
        <v>7385751</v>
      </c>
      <c r="J297" s="22">
        <f t="shared" si="13"/>
        <v>149.9241219521404</v>
      </c>
      <c r="K297" s="203">
        <f t="shared" si="14"/>
        <v>0.10952984310941317</v>
      </c>
      <c r="L297" s="227">
        <v>4926326</v>
      </c>
      <c r="N297" s="28"/>
      <c r="O297" s="28"/>
      <c r="P297" s="28"/>
      <c r="Q297" s="28"/>
      <c r="R297" s="28"/>
      <c r="S297" s="28"/>
    </row>
    <row r="298" spans="2:19" ht="18.75" customHeight="1">
      <c r="B298" s="258" t="s">
        <v>451</v>
      </c>
      <c r="C298" s="61">
        <v>3</v>
      </c>
      <c r="D298" s="259" t="s">
        <v>1193</v>
      </c>
      <c r="E298" s="260">
        <v>472</v>
      </c>
      <c r="F298" s="61" t="s">
        <v>15</v>
      </c>
      <c r="G298" s="198">
        <f t="shared" si="12"/>
        <v>101.9438444924406</v>
      </c>
      <c r="H298" s="227">
        <v>463</v>
      </c>
      <c r="I298" s="261">
        <v>3336671</v>
      </c>
      <c r="J298" s="22">
        <f t="shared" si="13"/>
        <v>206.7299494926965</v>
      </c>
      <c r="K298" s="203">
        <f t="shared" si="14"/>
        <v>0.049482449535291496</v>
      </c>
      <c r="L298" s="227">
        <v>1614024</v>
      </c>
      <c r="N298" s="28"/>
      <c r="O298" s="28"/>
      <c r="P298" s="28"/>
      <c r="Q298" s="28"/>
      <c r="R298" s="28"/>
      <c r="S298" s="28"/>
    </row>
    <row r="299" spans="2:19" ht="18.75" customHeight="1">
      <c r="B299" s="254" t="s">
        <v>1194</v>
      </c>
      <c r="C299" s="60">
        <v>2</v>
      </c>
      <c r="D299" s="255" t="s">
        <v>416</v>
      </c>
      <c r="E299" s="256"/>
      <c r="F299" s="60"/>
      <c r="G299" s="18">
        <f t="shared" si="12"/>
      </c>
      <c r="H299" s="221"/>
      <c r="I299" s="257">
        <v>142327836</v>
      </c>
      <c r="J299" s="19">
        <f t="shared" si="13"/>
        <v>99.79684340863099</v>
      </c>
      <c r="K299" s="202">
        <f t="shared" si="14"/>
        <v>2.110705539244728</v>
      </c>
      <c r="L299" s="221">
        <v>142617573</v>
      </c>
      <c r="N299" s="28"/>
      <c r="O299" s="28"/>
      <c r="P299" s="28"/>
      <c r="Q299" s="28"/>
      <c r="R299" s="28"/>
      <c r="S299" s="28"/>
    </row>
    <row r="300" spans="2:19" ht="18.75" customHeight="1">
      <c r="B300" s="258" t="s">
        <v>1195</v>
      </c>
      <c r="C300" s="61">
        <v>3</v>
      </c>
      <c r="D300" s="259" t="s">
        <v>1196</v>
      </c>
      <c r="E300" s="260">
        <v>52545</v>
      </c>
      <c r="F300" s="61" t="s">
        <v>15</v>
      </c>
      <c r="G300" s="198">
        <f t="shared" si="12"/>
        <v>87.22899166638999</v>
      </c>
      <c r="H300" s="227">
        <v>60238</v>
      </c>
      <c r="I300" s="261">
        <v>11532789</v>
      </c>
      <c r="J300" s="22">
        <f t="shared" si="13"/>
        <v>85.01988305921482</v>
      </c>
      <c r="K300" s="203">
        <f t="shared" si="14"/>
        <v>0.17102994262654753</v>
      </c>
      <c r="L300" s="227">
        <v>13564814</v>
      </c>
      <c r="N300" s="28"/>
      <c r="O300" s="28"/>
      <c r="P300" s="28"/>
      <c r="Q300" s="28"/>
      <c r="R300" s="28"/>
      <c r="S300" s="28"/>
    </row>
    <row r="301" spans="2:19" ht="18.75" customHeight="1">
      <c r="B301" s="258" t="s">
        <v>1197</v>
      </c>
      <c r="C301" s="61">
        <v>3</v>
      </c>
      <c r="D301" s="259" t="s">
        <v>1198</v>
      </c>
      <c r="E301" s="260">
        <v>26125</v>
      </c>
      <c r="F301" s="61" t="s">
        <v>15</v>
      </c>
      <c r="G301" s="198">
        <f t="shared" si="12"/>
        <v>100.7908950617284</v>
      </c>
      <c r="H301" s="227">
        <v>25920</v>
      </c>
      <c r="I301" s="261">
        <v>14996503</v>
      </c>
      <c r="J301" s="22">
        <f t="shared" si="13"/>
        <v>100.76298050876879</v>
      </c>
      <c r="K301" s="203">
        <f t="shared" si="14"/>
        <v>0.22239642533032106</v>
      </c>
      <c r="L301" s="227">
        <v>14882949</v>
      </c>
      <c r="N301" s="28"/>
      <c r="O301" s="28"/>
      <c r="P301" s="28"/>
      <c r="Q301" s="28"/>
      <c r="R301" s="28"/>
      <c r="S301" s="28"/>
    </row>
    <row r="302" spans="2:19" ht="18.75" customHeight="1">
      <c r="B302" s="258" t="s">
        <v>1199</v>
      </c>
      <c r="C302" s="61">
        <v>3</v>
      </c>
      <c r="D302" s="259" t="s">
        <v>444</v>
      </c>
      <c r="E302" s="260">
        <v>9317227</v>
      </c>
      <c r="F302" s="61" t="s">
        <v>32</v>
      </c>
      <c r="G302" s="198">
        <f t="shared" si="12"/>
        <v>115.60318340853706</v>
      </c>
      <c r="H302" s="227">
        <v>8059663</v>
      </c>
      <c r="I302" s="261">
        <v>23028089</v>
      </c>
      <c r="J302" s="22">
        <f t="shared" si="13"/>
        <v>109.49953276956286</v>
      </c>
      <c r="K302" s="203">
        <f t="shared" si="14"/>
        <v>0.3415039276682362</v>
      </c>
      <c r="L302" s="227">
        <v>21030308</v>
      </c>
      <c r="N302" s="28"/>
      <c r="O302" s="28"/>
      <c r="P302" s="28"/>
      <c r="Q302" s="28"/>
      <c r="R302" s="28"/>
      <c r="S302" s="28"/>
    </row>
    <row r="303" spans="2:19" ht="18.75" customHeight="1">
      <c r="B303" s="258" t="s">
        <v>1200</v>
      </c>
      <c r="C303" s="61">
        <v>3</v>
      </c>
      <c r="D303" s="259" t="s">
        <v>448</v>
      </c>
      <c r="E303" s="260"/>
      <c r="F303" s="61"/>
      <c r="G303" s="198">
        <f t="shared" si="12"/>
      </c>
      <c r="H303" s="227"/>
      <c r="I303" s="261">
        <v>3786234</v>
      </c>
      <c r="J303" s="22">
        <f t="shared" si="13"/>
        <v>99.71433319436693</v>
      </c>
      <c r="K303" s="203">
        <f t="shared" si="14"/>
        <v>0.05614941743846034</v>
      </c>
      <c r="L303" s="227">
        <v>3797081</v>
      </c>
      <c r="N303" s="28"/>
      <c r="O303" s="28"/>
      <c r="P303" s="28"/>
      <c r="Q303" s="28"/>
      <c r="R303" s="28"/>
      <c r="S303" s="28"/>
    </row>
    <row r="304" spans="2:19" ht="18.75" customHeight="1">
      <c r="B304" s="258" t="s">
        <v>1201</v>
      </c>
      <c r="C304" s="61">
        <v>3</v>
      </c>
      <c r="D304" s="259" t="s">
        <v>452</v>
      </c>
      <c r="E304" s="260">
        <v>13106375</v>
      </c>
      <c r="F304" s="61" t="s">
        <v>32</v>
      </c>
      <c r="G304" s="198">
        <f t="shared" si="12"/>
        <v>92.35440047036964</v>
      </c>
      <c r="H304" s="227">
        <v>14191392</v>
      </c>
      <c r="I304" s="261">
        <v>10708561</v>
      </c>
      <c r="J304" s="22">
        <f t="shared" si="13"/>
        <v>105.98405413494305</v>
      </c>
      <c r="K304" s="203">
        <f t="shared" si="14"/>
        <v>0.15880673559907185</v>
      </c>
      <c r="L304" s="227">
        <v>10103936</v>
      </c>
      <c r="N304" s="28"/>
      <c r="O304" s="28"/>
      <c r="P304" s="28"/>
      <c r="Q304" s="28"/>
      <c r="R304" s="28"/>
      <c r="S304" s="28"/>
    </row>
    <row r="305" spans="2:19" ht="18.75" customHeight="1">
      <c r="B305" s="249" t="s">
        <v>461</v>
      </c>
      <c r="C305" s="59">
        <v>1</v>
      </c>
      <c r="D305" s="250" t="s">
        <v>462</v>
      </c>
      <c r="E305" s="251"/>
      <c r="F305" s="59"/>
      <c r="G305" s="16">
        <f t="shared" si="12"/>
      </c>
      <c r="H305" s="215"/>
      <c r="I305" s="252">
        <v>2606863371</v>
      </c>
      <c r="J305" s="17">
        <f t="shared" si="13"/>
        <v>102.97844508203553</v>
      </c>
      <c r="K305" s="201">
        <f t="shared" si="14"/>
        <v>38.65948581712353</v>
      </c>
      <c r="L305" s="215">
        <v>2531465074</v>
      </c>
      <c r="N305" s="28"/>
      <c r="O305" s="28"/>
      <c r="P305" s="28"/>
      <c r="Q305" s="28"/>
      <c r="R305" s="28"/>
      <c r="S305" s="28"/>
    </row>
    <row r="306" spans="2:19" ht="18.75" customHeight="1">
      <c r="B306" s="254" t="s">
        <v>463</v>
      </c>
      <c r="C306" s="60">
        <v>2</v>
      </c>
      <c r="D306" s="255" t="s">
        <v>464</v>
      </c>
      <c r="E306" s="256"/>
      <c r="F306" s="60"/>
      <c r="G306" s="18">
        <f t="shared" si="12"/>
      </c>
      <c r="H306" s="221"/>
      <c r="I306" s="257">
        <v>629397090</v>
      </c>
      <c r="J306" s="19">
        <f t="shared" si="13"/>
        <v>99.59199814754862</v>
      </c>
      <c r="K306" s="202">
        <f t="shared" si="14"/>
        <v>9.333886902120204</v>
      </c>
      <c r="L306" s="221">
        <v>631975562</v>
      </c>
      <c r="N306" s="28"/>
      <c r="O306" s="28"/>
      <c r="P306" s="28"/>
      <c r="Q306" s="28"/>
      <c r="R306" s="28"/>
      <c r="S306" s="28"/>
    </row>
    <row r="307" spans="2:19" ht="18.75" customHeight="1">
      <c r="B307" s="258" t="s">
        <v>465</v>
      </c>
      <c r="C307" s="61">
        <v>3</v>
      </c>
      <c r="D307" s="259" t="s">
        <v>466</v>
      </c>
      <c r="E307" s="260">
        <v>55167</v>
      </c>
      <c r="F307" s="61" t="s">
        <v>15</v>
      </c>
      <c r="G307" s="198">
        <f t="shared" si="12"/>
        <v>87.47502616306726</v>
      </c>
      <c r="H307" s="227">
        <v>63066</v>
      </c>
      <c r="I307" s="261">
        <v>157826913</v>
      </c>
      <c r="J307" s="22">
        <f t="shared" si="13"/>
        <v>88.01204783197879</v>
      </c>
      <c r="K307" s="203">
        <f t="shared" si="14"/>
        <v>2.3405550795488503</v>
      </c>
      <c r="L307" s="227">
        <v>179324214</v>
      </c>
      <c r="N307" s="28"/>
      <c r="O307" s="28"/>
      <c r="P307" s="28"/>
      <c r="Q307" s="28"/>
      <c r="R307" s="28"/>
      <c r="S307" s="28"/>
    </row>
    <row r="308" spans="2:19" ht="18.75" customHeight="1">
      <c r="B308" s="258" t="s">
        <v>467</v>
      </c>
      <c r="C308" s="61">
        <v>4</v>
      </c>
      <c r="D308" s="259" t="s">
        <v>468</v>
      </c>
      <c r="E308" s="260">
        <v>1629362</v>
      </c>
      <c r="F308" s="61" t="s">
        <v>32</v>
      </c>
      <c r="G308" s="198">
        <f t="shared" si="12"/>
        <v>58.39829252513812</v>
      </c>
      <c r="H308" s="227">
        <v>2790085</v>
      </c>
      <c r="I308" s="261">
        <v>2109085</v>
      </c>
      <c r="J308" s="22">
        <f t="shared" si="13"/>
        <v>102.57327444078177</v>
      </c>
      <c r="K308" s="203">
        <f t="shared" si="14"/>
        <v>0.031277489473232535</v>
      </c>
      <c r="L308" s="227">
        <v>2056174</v>
      </c>
      <c r="N308" s="28"/>
      <c r="O308" s="28"/>
      <c r="P308" s="28"/>
      <c r="Q308" s="28"/>
      <c r="R308" s="28"/>
      <c r="S308" s="28"/>
    </row>
    <row r="309" spans="2:19" ht="18.75" customHeight="1">
      <c r="B309" s="279" t="s">
        <v>469</v>
      </c>
      <c r="C309" s="67">
        <v>4</v>
      </c>
      <c r="D309" s="280" t="s">
        <v>1202</v>
      </c>
      <c r="E309" s="260">
        <v>2</v>
      </c>
      <c r="F309" s="62" t="s">
        <v>32</v>
      </c>
      <c r="G309" s="198">
        <f t="shared" si="12"/>
        <v>0.13917884481558804</v>
      </c>
      <c r="H309" s="227">
        <v>1437</v>
      </c>
      <c r="I309" s="261">
        <v>367</v>
      </c>
      <c r="J309" s="22">
        <f t="shared" si="13"/>
        <v>6.277796784125898</v>
      </c>
      <c r="K309" s="203">
        <f t="shared" si="14"/>
        <v>5.442568050446682E-06</v>
      </c>
      <c r="L309" s="227">
        <v>5846</v>
      </c>
      <c r="N309" s="28"/>
      <c r="O309" s="28"/>
      <c r="P309" s="28"/>
      <c r="Q309" s="28"/>
      <c r="R309" s="28"/>
      <c r="S309" s="28"/>
    </row>
    <row r="310" spans="2:19" ht="18.75" customHeight="1">
      <c r="B310" s="258" t="s">
        <v>475</v>
      </c>
      <c r="C310" s="61">
        <v>4</v>
      </c>
      <c r="D310" s="259" t="s">
        <v>1203</v>
      </c>
      <c r="E310" s="260">
        <v>551725</v>
      </c>
      <c r="F310" s="61" t="s">
        <v>32</v>
      </c>
      <c r="G310" s="198">
        <f t="shared" si="12"/>
        <v>103.65101044353557</v>
      </c>
      <c r="H310" s="227">
        <v>532291</v>
      </c>
      <c r="I310" s="261">
        <v>56809474</v>
      </c>
      <c r="J310" s="22">
        <f t="shared" si="13"/>
        <v>109.30248151638675</v>
      </c>
      <c r="K310" s="203">
        <f t="shared" si="14"/>
        <v>0.8424780058721566</v>
      </c>
      <c r="L310" s="227">
        <v>51974551</v>
      </c>
      <c r="N310" s="28"/>
      <c r="O310" s="28"/>
      <c r="P310" s="28"/>
      <c r="Q310" s="28"/>
      <c r="R310" s="28"/>
      <c r="S310" s="28"/>
    </row>
    <row r="311" spans="2:19" ht="18.75" customHeight="1">
      <c r="B311" s="258" t="s">
        <v>1204</v>
      </c>
      <c r="C311" s="61">
        <v>4</v>
      </c>
      <c r="D311" s="259" t="s">
        <v>1205</v>
      </c>
      <c r="E311" s="260">
        <v>46308430</v>
      </c>
      <c r="F311" s="61" t="s">
        <v>32</v>
      </c>
      <c r="G311" s="198">
        <f t="shared" si="12"/>
        <v>89.09600162798593</v>
      </c>
      <c r="H311" s="227">
        <v>51975879</v>
      </c>
      <c r="I311" s="261">
        <v>87176702</v>
      </c>
      <c r="J311" s="22">
        <f t="shared" si="13"/>
        <v>91.9348537931116</v>
      </c>
      <c r="K311" s="203">
        <f t="shared" si="14"/>
        <v>1.292820526017742</v>
      </c>
      <c r="L311" s="227">
        <v>94824431</v>
      </c>
      <c r="N311" s="28"/>
      <c r="O311" s="28"/>
      <c r="P311" s="28"/>
      <c r="Q311" s="28"/>
      <c r="R311" s="28"/>
      <c r="S311" s="28"/>
    </row>
    <row r="312" spans="2:19" ht="18.75" customHeight="1">
      <c r="B312" s="258" t="s">
        <v>1206</v>
      </c>
      <c r="C312" s="61">
        <v>4</v>
      </c>
      <c r="D312" s="259" t="s">
        <v>1207</v>
      </c>
      <c r="E312" s="260">
        <v>225111</v>
      </c>
      <c r="F312" s="61" t="s">
        <v>32</v>
      </c>
      <c r="G312" s="198">
        <f t="shared" si="12"/>
        <v>40.319062049992475</v>
      </c>
      <c r="H312" s="227">
        <v>558324</v>
      </c>
      <c r="I312" s="261">
        <v>3341946</v>
      </c>
      <c r="J312" s="22">
        <f t="shared" si="13"/>
        <v>258.28252484135305</v>
      </c>
      <c r="K312" s="203">
        <f t="shared" si="14"/>
        <v>0.049560677182338114</v>
      </c>
      <c r="L312" s="227">
        <v>1293911</v>
      </c>
      <c r="N312" s="28"/>
      <c r="O312" s="28"/>
      <c r="P312" s="28"/>
      <c r="Q312" s="28"/>
      <c r="R312" s="28"/>
      <c r="S312" s="28"/>
    </row>
    <row r="313" spans="2:19" ht="18.75" customHeight="1">
      <c r="B313" s="258" t="s">
        <v>477</v>
      </c>
      <c r="C313" s="61">
        <v>3</v>
      </c>
      <c r="D313" s="259" t="s">
        <v>478</v>
      </c>
      <c r="E313" s="260"/>
      <c r="F313" s="61"/>
      <c r="G313" s="198">
        <f t="shared" si="12"/>
      </c>
      <c r="H313" s="227"/>
      <c r="I313" s="261">
        <v>2772463</v>
      </c>
      <c r="J313" s="22">
        <f t="shared" si="13"/>
        <v>97.41308160075106</v>
      </c>
      <c r="K313" s="203">
        <f t="shared" si="14"/>
        <v>0.04111530938650016</v>
      </c>
      <c r="L313" s="227">
        <v>2846089</v>
      </c>
      <c r="N313" s="28"/>
      <c r="O313" s="28"/>
      <c r="P313" s="28"/>
      <c r="Q313" s="28"/>
      <c r="R313" s="28"/>
      <c r="S313" s="28"/>
    </row>
    <row r="314" spans="2:19" ht="18.75" customHeight="1">
      <c r="B314" s="258" t="s">
        <v>479</v>
      </c>
      <c r="C314" s="61">
        <v>4</v>
      </c>
      <c r="D314" s="259" t="s">
        <v>480</v>
      </c>
      <c r="E314" s="260">
        <v>32</v>
      </c>
      <c r="F314" s="61" t="s">
        <v>12</v>
      </c>
      <c r="G314" s="198">
        <f t="shared" si="12"/>
        <v>2.0330368487928845</v>
      </c>
      <c r="H314" s="227">
        <v>1574</v>
      </c>
      <c r="I314" s="261">
        <v>365344</v>
      </c>
      <c r="J314" s="22">
        <f t="shared" si="13"/>
        <v>176.38561662353715</v>
      </c>
      <c r="K314" s="203">
        <f t="shared" si="14"/>
        <v>0.00541800975973404</v>
      </c>
      <c r="L314" s="227">
        <v>207128</v>
      </c>
      <c r="N314" s="28"/>
      <c r="O314" s="28"/>
      <c r="P314" s="28"/>
      <c r="Q314" s="28"/>
      <c r="R314" s="28"/>
      <c r="S314" s="28"/>
    </row>
    <row r="315" spans="2:19" ht="18.75" customHeight="1">
      <c r="B315" s="258" t="s">
        <v>481</v>
      </c>
      <c r="C315" s="61">
        <v>3</v>
      </c>
      <c r="D315" s="259" t="s">
        <v>482</v>
      </c>
      <c r="E315" s="260"/>
      <c r="F315" s="61"/>
      <c r="G315" s="198">
        <f t="shared" si="12"/>
      </c>
      <c r="H315" s="227"/>
      <c r="I315" s="261">
        <v>72770966</v>
      </c>
      <c r="J315" s="22">
        <f t="shared" si="13"/>
        <v>94.55224409242771</v>
      </c>
      <c r="K315" s="203">
        <f t="shared" si="14"/>
        <v>1.0791851077704135</v>
      </c>
      <c r="L315" s="227">
        <v>76963764</v>
      </c>
      <c r="N315" s="28"/>
      <c r="O315" s="28"/>
      <c r="P315" s="28"/>
      <c r="Q315" s="28"/>
      <c r="R315" s="28"/>
      <c r="S315" s="28"/>
    </row>
    <row r="316" spans="2:19" ht="18.75" customHeight="1">
      <c r="B316" s="258" t="s">
        <v>484</v>
      </c>
      <c r="C316" s="61">
        <v>4</v>
      </c>
      <c r="D316" s="259" t="s">
        <v>1208</v>
      </c>
      <c r="E316" s="260">
        <v>4521376</v>
      </c>
      <c r="F316" s="61" t="s">
        <v>12</v>
      </c>
      <c r="G316" s="198">
        <f t="shared" si="12"/>
        <v>85.15570087050855</v>
      </c>
      <c r="H316" s="227">
        <v>5309540</v>
      </c>
      <c r="I316" s="261">
        <v>32805547</v>
      </c>
      <c r="J316" s="22">
        <f t="shared" si="13"/>
        <v>84.90537524237291</v>
      </c>
      <c r="K316" s="203">
        <f t="shared" si="14"/>
        <v>0.4865025122060681</v>
      </c>
      <c r="L316" s="227">
        <v>38637774</v>
      </c>
      <c r="N316" s="28"/>
      <c r="O316" s="28"/>
      <c r="P316" s="28"/>
      <c r="Q316" s="28"/>
      <c r="R316" s="28"/>
      <c r="S316" s="28"/>
    </row>
    <row r="317" spans="2:19" ht="18.75" customHeight="1">
      <c r="B317" s="258" t="s">
        <v>490</v>
      </c>
      <c r="C317" s="61">
        <v>4</v>
      </c>
      <c r="D317" s="259" t="s">
        <v>491</v>
      </c>
      <c r="E317" s="260">
        <v>10624398</v>
      </c>
      <c r="F317" s="61" t="s">
        <v>32</v>
      </c>
      <c r="G317" s="198">
        <f t="shared" si="12"/>
        <v>114.12403950451571</v>
      </c>
      <c r="H317" s="227">
        <v>9309518</v>
      </c>
      <c r="I317" s="261">
        <v>29004813</v>
      </c>
      <c r="J317" s="22">
        <f t="shared" si="13"/>
        <v>109.30612454398644</v>
      </c>
      <c r="K317" s="203">
        <f t="shared" si="14"/>
        <v>0.4301380614250152</v>
      </c>
      <c r="L317" s="227">
        <v>26535396</v>
      </c>
      <c r="N317" s="28"/>
      <c r="O317" s="28"/>
      <c r="P317" s="28"/>
      <c r="Q317" s="28"/>
      <c r="R317" s="28"/>
      <c r="S317" s="28"/>
    </row>
    <row r="318" spans="2:19" ht="18.75" customHeight="1">
      <c r="B318" s="258" t="s">
        <v>492</v>
      </c>
      <c r="C318" s="61">
        <v>3</v>
      </c>
      <c r="D318" s="259" t="s">
        <v>493</v>
      </c>
      <c r="E318" s="260"/>
      <c r="F318" s="61"/>
      <c r="G318" s="198">
        <f t="shared" si="12"/>
      </c>
      <c r="H318" s="227"/>
      <c r="I318" s="261">
        <v>37822430</v>
      </c>
      <c r="J318" s="22">
        <f t="shared" si="13"/>
        <v>111.97050634120296</v>
      </c>
      <c r="K318" s="203">
        <f t="shared" si="14"/>
        <v>0.5609023136464745</v>
      </c>
      <c r="L318" s="227">
        <v>33778922</v>
      </c>
      <c r="N318" s="28"/>
      <c r="O318" s="28"/>
      <c r="P318" s="28"/>
      <c r="Q318" s="28"/>
      <c r="R318" s="28"/>
      <c r="S318" s="28"/>
    </row>
    <row r="319" spans="2:19" ht="18.75" customHeight="1">
      <c r="B319" s="258" t="s">
        <v>494</v>
      </c>
      <c r="C319" s="61">
        <v>4</v>
      </c>
      <c r="D319" s="259" t="s">
        <v>495</v>
      </c>
      <c r="E319" s="260">
        <v>17093</v>
      </c>
      <c r="F319" s="61" t="s">
        <v>12</v>
      </c>
      <c r="G319" s="198">
        <f t="shared" si="12"/>
        <v>110.48413160106006</v>
      </c>
      <c r="H319" s="227">
        <v>15471</v>
      </c>
      <c r="I319" s="261">
        <v>13732682</v>
      </c>
      <c r="J319" s="22">
        <f t="shared" si="13"/>
        <v>88.67352683632483</v>
      </c>
      <c r="K319" s="203">
        <f t="shared" si="14"/>
        <v>0.20365410436006606</v>
      </c>
      <c r="L319" s="227">
        <v>15486789</v>
      </c>
      <c r="N319" s="28"/>
      <c r="O319" s="28"/>
      <c r="P319" s="28"/>
      <c r="Q319" s="28"/>
      <c r="R319" s="28"/>
      <c r="S319" s="28"/>
    </row>
    <row r="320" spans="2:19" ht="18.75" customHeight="1">
      <c r="B320" s="258" t="s">
        <v>496</v>
      </c>
      <c r="C320" s="61">
        <v>5</v>
      </c>
      <c r="D320" s="259" t="s">
        <v>497</v>
      </c>
      <c r="E320" s="260">
        <v>1325</v>
      </c>
      <c r="F320" s="61" t="s">
        <v>12</v>
      </c>
      <c r="G320" s="198">
        <f t="shared" si="12"/>
        <v>121.67125803489441</v>
      </c>
      <c r="H320" s="227">
        <v>1089</v>
      </c>
      <c r="I320" s="261">
        <v>1554343</v>
      </c>
      <c r="J320" s="22">
        <f t="shared" si="13"/>
        <v>123.68734537520163</v>
      </c>
      <c r="K320" s="203">
        <f t="shared" si="14"/>
        <v>0.02305072902243991</v>
      </c>
      <c r="L320" s="227">
        <v>1256671</v>
      </c>
      <c r="N320" s="28"/>
      <c r="O320" s="28"/>
      <c r="P320" s="28"/>
      <c r="Q320" s="28"/>
      <c r="R320" s="28"/>
      <c r="S320" s="28"/>
    </row>
    <row r="321" spans="2:19" ht="18.75" customHeight="1">
      <c r="B321" s="258" t="s">
        <v>498</v>
      </c>
      <c r="C321" s="61">
        <v>5</v>
      </c>
      <c r="D321" s="259" t="s">
        <v>1209</v>
      </c>
      <c r="E321" s="260">
        <v>1054</v>
      </c>
      <c r="F321" s="61" t="s">
        <v>12</v>
      </c>
      <c r="G321" s="198">
        <f t="shared" si="12"/>
        <v>66.83576410906785</v>
      </c>
      <c r="H321" s="227">
        <v>1577</v>
      </c>
      <c r="I321" s="261">
        <v>105308</v>
      </c>
      <c r="J321" s="22">
        <f t="shared" si="13"/>
        <v>190.2617933476666</v>
      </c>
      <c r="K321" s="203">
        <f t="shared" si="14"/>
        <v>0.0015617056028785809</v>
      </c>
      <c r="L321" s="227">
        <v>55349</v>
      </c>
      <c r="N321" s="28"/>
      <c r="O321" s="28"/>
      <c r="P321" s="28"/>
      <c r="Q321" s="28"/>
      <c r="R321" s="28"/>
      <c r="S321" s="28"/>
    </row>
    <row r="322" spans="2:19" ht="18.75" customHeight="1">
      <c r="B322" s="258" t="s">
        <v>1210</v>
      </c>
      <c r="C322" s="61">
        <v>5</v>
      </c>
      <c r="D322" s="259" t="s">
        <v>1211</v>
      </c>
      <c r="E322" s="260">
        <v>12</v>
      </c>
      <c r="F322" s="61" t="s">
        <v>12</v>
      </c>
      <c r="G322" s="198">
        <f t="shared" si="12"/>
        <v>17.391304347826086</v>
      </c>
      <c r="H322" s="227">
        <v>69</v>
      </c>
      <c r="I322" s="261">
        <v>309403</v>
      </c>
      <c r="J322" s="22">
        <f t="shared" si="13"/>
        <v>154.79282776838335</v>
      </c>
      <c r="K322" s="203">
        <f t="shared" si="14"/>
        <v>0.0045884111240118665</v>
      </c>
      <c r="L322" s="227">
        <v>199882</v>
      </c>
      <c r="N322" s="28"/>
      <c r="O322" s="28"/>
      <c r="P322" s="28"/>
      <c r="Q322" s="28"/>
      <c r="R322" s="28"/>
      <c r="S322" s="28"/>
    </row>
    <row r="323" spans="2:19" ht="18.75" customHeight="1">
      <c r="B323" s="258" t="s">
        <v>1212</v>
      </c>
      <c r="C323" s="61">
        <v>5</v>
      </c>
      <c r="D323" s="259" t="s">
        <v>499</v>
      </c>
      <c r="E323" s="260">
        <v>2691</v>
      </c>
      <c r="F323" s="61" t="s">
        <v>12</v>
      </c>
      <c r="G323" s="198">
        <f t="shared" si="12"/>
        <v>191.80327868852459</v>
      </c>
      <c r="H323" s="227">
        <v>1403</v>
      </c>
      <c r="I323" s="261">
        <v>1200468</v>
      </c>
      <c r="J323" s="22">
        <f t="shared" si="13"/>
        <v>77.97768369251875</v>
      </c>
      <c r="K323" s="203">
        <f t="shared" si="14"/>
        <v>0.017802803221753753</v>
      </c>
      <c r="L323" s="227">
        <v>1539502</v>
      </c>
      <c r="N323" s="28"/>
      <c r="O323" s="28"/>
      <c r="P323" s="28"/>
      <c r="Q323" s="28"/>
      <c r="R323" s="28"/>
      <c r="S323" s="28"/>
    </row>
    <row r="324" spans="2:19" ht="18.75" customHeight="1">
      <c r="B324" s="258" t="s">
        <v>500</v>
      </c>
      <c r="C324" s="61">
        <v>4</v>
      </c>
      <c r="D324" s="259" t="s">
        <v>1213</v>
      </c>
      <c r="E324" s="260">
        <v>163</v>
      </c>
      <c r="F324" s="61" t="s">
        <v>12</v>
      </c>
      <c r="G324" s="198">
        <f t="shared" si="12"/>
        <v>106.5359477124183</v>
      </c>
      <c r="H324" s="227">
        <v>153</v>
      </c>
      <c r="I324" s="261">
        <v>1329829</v>
      </c>
      <c r="J324" s="22">
        <f t="shared" si="13"/>
        <v>82.98842942611427</v>
      </c>
      <c r="K324" s="203">
        <f t="shared" si="14"/>
        <v>0.019721212065279183</v>
      </c>
      <c r="L324" s="227">
        <v>1602427</v>
      </c>
      <c r="N324" s="28"/>
      <c r="O324" s="28"/>
      <c r="P324" s="28"/>
      <c r="Q324" s="28"/>
      <c r="R324" s="28"/>
      <c r="S324" s="28"/>
    </row>
    <row r="325" spans="2:19" ht="18.75" customHeight="1">
      <c r="B325" s="258" t="s">
        <v>1214</v>
      </c>
      <c r="C325" s="61">
        <v>4</v>
      </c>
      <c r="D325" s="259" t="s">
        <v>501</v>
      </c>
      <c r="E325" s="260">
        <v>707105</v>
      </c>
      <c r="F325" s="61" t="s">
        <v>32</v>
      </c>
      <c r="G325" s="198">
        <f t="shared" si="12"/>
        <v>98.77464983509738</v>
      </c>
      <c r="H325" s="227">
        <v>715877</v>
      </c>
      <c r="I325" s="261">
        <v>468278</v>
      </c>
      <c r="J325" s="22">
        <f t="shared" si="13"/>
        <v>98.76407290704394</v>
      </c>
      <c r="K325" s="203">
        <f t="shared" si="14"/>
        <v>0.006944509213970222</v>
      </c>
      <c r="L325" s="227">
        <v>474138</v>
      </c>
      <c r="N325" s="28"/>
      <c r="O325" s="28"/>
      <c r="P325" s="28"/>
      <c r="Q325" s="28"/>
      <c r="R325" s="28"/>
      <c r="S325" s="28"/>
    </row>
    <row r="326" spans="2:19" ht="18.75" customHeight="1">
      <c r="B326" s="258" t="s">
        <v>502</v>
      </c>
      <c r="C326" s="61">
        <v>3</v>
      </c>
      <c r="D326" s="259" t="s">
        <v>503</v>
      </c>
      <c r="E326" s="260"/>
      <c r="F326" s="61"/>
      <c r="G326" s="198">
        <f t="shared" si="12"/>
      </c>
      <c r="H326" s="227"/>
      <c r="I326" s="261">
        <v>12883345</v>
      </c>
      <c r="J326" s="22">
        <f t="shared" si="13"/>
        <v>88.5917899621444</v>
      </c>
      <c r="K326" s="203">
        <f t="shared" si="14"/>
        <v>0.19105853373264853</v>
      </c>
      <c r="L326" s="227">
        <v>14542369</v>
      </c>
      <c r="N326" s="28"/>
      <c r="O326" s="28"/>
      <c r="P326" s="28"/>
      <c r="Q326" s="28"/>
      <c r="R326" s="28"/>
      <c r="S326" s="28"/>
    </row>
    <row r="327" spans="2:19" ht="18.75" customHeight="1">
      <c r="B327" s="258" t="s">
        <v>504</v>
      </c>
      <c r="C327" s="61">
        <v>4</v>
      </c>
      <c r="D327" s="259" t="s">
        <v>1215</v>
      </c>
      <c r="E327" s="260">
        <v>288</v>
      </c>
      <c r="F327" s="61" t="s">
        <v>12</v>
      </c>
      <c r="G327" s="198">
        <f t="shared" si="12"/>
        <v>1440</v>
      </c>
      <c r="H327" s="227">
        <v>20</v>
      </c>
      <c r="I327" s="261">
        <v>116270</v>
      </c>
      <c r="J327" s="22">
        <f t="shared" si="13"/>
        <v>71.43778762203776</v>
      </c>
      <c r="K327" s="203">
        <f t="shared" si="14"/>
        <v>0.0017242708098785715</v>
      </c>
      <c r="L327" s="227">
        <v>162757</v>
      </c>
      <c r="N327" s="28"/>
      <c r="O327" s="28"/>
      <c r="P327" s="28"/>
      <c r="Q327" s="28"/>
      <c r="R327" s="28"/>
      <c r="S327" s="28"/>
    </row>
    <row r="328" spans="2:19" ht="18.75" customHeight="1">
      <c r="B328" s="258" t="s">
        <v>1216</v>
      </c>
      <c r="C328" s="61">
        <v>3</v>
      </c>
      <c r="D328" s="259" t="s">
        <v>527</v>
      </c>
      <c r="E328" s="260">
        <v>741</v>
      </c>
      <c r="F328" s="61" t="s">
        <v>15</v>
      </c>
      <c r="G328" s="198">
        <f aca="true" t="shared" si="15" ref="G328:G391">IF(F328="","",E328/H328*100)</f>
        <v>84.49258836944128</v>
      </c>
      <c r="H328" s="227">
        <v>877</v>
      </c>
      <c r="I328" s="261">
        <v>923458</v>
      </c>
      <c r="J328" s="22">
        <f aca="true" t="shared" si="16" ref="J328:J391">I328/L328*100</f>
        <v>85.28008880245056</v>
      </c>
      <c r="K328" s="203">
        <f t="shared" si="14"/>
        <v>0.013694776585093712</v>
      </c>
      <c r="L328" s="227">
        <v>1082853</v>
      </c>
      <c r="N328" s="28"/>
      <c r="O328" s="28"/>
      <c r="P328" s="28"/>
      <c r="Q328" s="28"/>
      <c r="R328" s="28"/>
      <c r="S328" s="28"/>
    </row>
    <row r="329" spans="2:19" ht="18.75" customHeight="1">
      <c r="B329" s="258" t="s">
        <v>518</v>
      </c>
      <c r="C329" s="61">
        <v>3</v>
      </c>
      <c r="D329" s="259" t="s">
        <v>529</v>
      </c>
      <c r="E329" s="260"/>
      <c r="F329" s="61"/>
      <c r="G329" s="198">
        <f t="shared" si="15"/>
      </c>
      <c r="H329" s="227"/>
      <c r="I329" s="261">
        <v>602224</v>
      </c>
      <c r="J329" s="22">
        <f t="shared" si="16"/>
        <v>125.72211134585353</v>
      </c>
      <c r="K329" s="203">
        <f aca="true" t="shared" si="17" ref="K329:K392">I329/6743140308*100</f>
        <v>0.008930913083411996</v>
      </c>
      <c r="L329" s="227">
        <v>479012</v>
      </c>
      <c r="N329" s="28"/>
      <c r="O329" s="28"/>
      <c r="P329" s="28"/>
      <c r="Q329" s="28"/>
      <c r="R329" s="28"/>
      <c r="S329" s="28"/>
    </row>
    <row r="330" spans="2:19" ht="18.75" customHeight="1">
      <c r="B330" s="258" t="s">
        <v>520</v>
      </c>
      <c r="C330" s="61">
        <v>4</v>
      </c>
      <c r="D330" s="259" t="s">
        <v>1217</v>
      </c>
      <c r="E330" s="260"/>
      <c r="F330" s="61"/>
      <c r="G330" s="198">
        <f t="shared" si="15"/>
      </c>
      <c r="H330" s="227"/>
      <c r="I330" s="261">
        <v>249144</v>
      </c>
      <c r="J330" s="22">
        <f t="shared" si="16"/>
        <v>119.69445111698293</v>
      </c>
      <c r="K330" s="203">
        <f t="shared" si="17"/>
        <v>0.0036947770418541913</v>
      </c>
      <c r="L330" s="227">
        <v>208150</v>
      </c>
      <c r="N330" s="28"/>
      <c r="O330" s="28"/>
      <c r="P330" s="28"/>
      <c r="Q330" s="28"/>
      <c r="R330" s="28"/>
      <c r="S330" s="28"/>
    </row>
    <row r="331" spans="2:19" ht="18.75" customHeight="1">
      <c r="B331" s="258" t="s">
        <v>528</v>
      </c>
      <c r="C331" s="61">
        <v>3</v>
      </c>
      <c r="D331" s="259" t="s">
        <v>1218</v>
      </c>
      <c r="E331" s="260">
        <v>499</v>
      </c>
      <c r="F331" s="61" t="s">
        <v>15</v>
      </c>
      <c r="G331" s="198">
        <f t="shared" si="15"/>
        <v>101.21703853955376</v>
      </c>
      <c r="H331" s="227">
        <v>493</v>
      </c>
      <c r="I331" s="261">
        <v>1297198</v>
      </c>
      <c r="J331" s="22">
        <f t="shared" si="16"/>
        <v>128.7413656212783</v>
      </c>
      <c r="K331" s="203">
        <f t="shared" si="17"/>
        <v>0.019237298065131705</v>
      </c>
      <c r="L331" s="227">
        <v>1007600</v>
      </c>
      <c r="N331" s="28"/>
      <c r="O331" s="28"/>
      <c r="P331" s="28"/>
      <c r="Q331" s="28"/>
      <c r="R331" s="28"/>
      <c r="S331" s="28"/>
    </row>
    <row r="332" spans="2:19" ht="18.75" customHeight="1">
      <c r="B332" s="258" t="s">
        <v>530</v>
      </c>
      <c r="C332" s="61">
        <v>3</v>
      </c>
      <c r="D332" s="259" t="s">
        <v>533</v>
      </c>
      <c r="E332" s="260">
        <v>17800</v>
      </c>
      <c r="F332" s="61" t="s">
        <v>15</v>
      </c>
      <c r="G332" s="198">
        <f t="shared" si="15"/>
        <v>100.68442785225409</v>
      </c>
      <c r="H332" s="227">
        <v>17679</v>
      </c>
      <c r="I332" s="261">
        <v>6040705</v>
      </c>
      <c r="J332" s="22">
        <f t="shared" si="16"/>
        <v>110.28688588191369</v>
      </c>
      <c r="K332" s="203">
        <f t="shared" si="17"/>
        <v>0.08958296467349734</v>
      </c>
      <c r="L332" s="227">
        <v>5477265</v>
      </c>
      <c r="N332" s="28"/>
      <c r="O332" s="28"/>
      <c r="P332" s="28"/>
      <c r="Q332" s="28"/>
      <c r="R332" s="28"/>
      <c r="S332" s="28"/>
    </row>
    <row r="333" spans="2:19" ht="18.75" customHeight="1">
      <c r="B333" s="258" t="s">
        <v>532</v>
      </c>
      <c r="C333" s="61">
        <v>3</v>
      </c>
      <c r="D333" s="259" t="s">
        <v>539</v>
      </c>
      <c r="E333" s="260"/>
      <c r="F333" s="61"/>
      <c r="G333" s="198">
        <f t="shared" si="15"/>
      </c>
      <c r="H333" s="227"/>
      <c r="I333" s="261">
        <v>39604299</v>
      </c>
      <c r="J333" s="22">
        <f t="shared" si="16"/>
        <v>109.97528934662274</v>
      </c>
      <c r="K333" s="203">
        <f t="shared" si="17"/>
        <v>0.5873272272417915</v>
      </c>
      <c r="L333" s="227">
        <v>36011998</v>
      </c>
      <c r="N333" s="28"/>
      <c r="O333" s="28"/>
      <c r="P333" s="28"/>
      <c r="Q333" s="28"/>
      <c r="R333" s="28"/>
      <c r="S333" s="28"/>
    </row>
    <row r="334" spans="2:19" ht="18.75" customHeight="1">
      <c r="B334" s="258" t="s">
        <v>534</v>
      </c>
      <c r="C334" s="61">
        <v>4</v>
      </c>
      <c r="D334" s="259" t="s">
        <v>545</v>
      </c>
      <c r="E334" s="260"/>
      <c r="F334" s="61"/>
      <c r="G334" s="198">
        <f t="shared" si="15"/>
      </c>
      <c r="H334" s="227"/>
      <c r="I334" s="261">
        <v>26194460</v>
      </c>
      <c r="J334" s="22">
        <f t="shared" si="16"/>
        <v>107.44185653511389</v>
      </c>
      <c r="K334" s="203">
        <f t="shared" si="17"/>
        <v>0.38846084766949207</v>
      </c>
      <c r="L334" s="227">
        <v>24380126</v>
      </c>
      <c r="N334" s="28"/>
      <c r="O334" s="28"/>
      <c r="P334" s="28"/>
      <c r="Q334" s="28"/>
      <c r="R334" s="28"/>
      <c r="S334" s="28"/>
    </row>
    <row r="335" spans="2:19" ht="18.75" customHeight="1">
      <c r="B335" s="258" t="s">
        <v>1219</v>
      </c>
      <c r="C335" s="61">
        <v>3</v>
      </c>
      <c r="D335" s="259" t="s">
        <v>547</v>
      </c>
      <c r="E335" s="260"/>
      <c r="F335" s="61"/>
      <c r="G335" s="198">
        <f t="shared" si="15"/>
      </c>
      <c r="H335" s="227"/>
      <c r="I335" s="261">
        <v>69080497</v>
      </c>
      <c r="J335" s="22">
        <f t="shared" si="16"/>
        <v>96.3589589781047</v>
      </c>
      <c r="K335" s="203">
        <f t="shared" si="17"/>
        <v>1.0244558743356347</v>
      </c>
      <c r="L335" s="227">
        <v>71690788</v>
      </c>
      <c r="N335" s="28"/>
      <c r="O335" s="28"/>
      <c r="P335" s="28"/>
      <c r="Q335" s="28"/>
      <c r="R335" s="28"/>
      <c r="S335" s="28"/>
    </row>
    <row r="336" spans="2:19" ht="18.75" customHeight="1">
      <c r="B336" s="258" t="s">
        <v>1220</v>
      </c>
      <c r="C336" s="61">
        <v>4</v>
      </c>
      <c r="D336" s="259" t="s">
        <v>549</v>
      </c>
      <c r="E336" s="260">
        <v>11135753</v>
      </c>
      <c r="F336" s="61" t="s">
        <v>32</v>
      </c>
      <c r="G336" s="198">
        <f t="shared" si="15"/>
        <v>93.60868650044704</v>
      </c>
      <c r="H336" s="227">
        <v>11896068</v>
      </c>
      <c r="I336" s="261">
        <v>27003781</v>
      </c>
      <c r="J336" s="22">
        <f t="shared" si="16"/>
        <v>83.76657388180845</v>
      </c>
      <c r="K336" s="203">
        <f t="shared" si="17"/>
        <v>0.4004629855908969</v>
      </c>
      <c r="L336" s="227">
        <v>32236941</v>
      </c>
      <c r="N336" s="28"/>
      <c r="O336" s="28"/>
      <c r="P336" s="28"/>
      <c r="Q336" s="28"/>
      <c r="R336" s="28"/>
      <c r="S336" s="28"/>
    </row>
    <row r="337" spans="2:19" ht="18.75" customHeight="1">
      <c r="B337" s="258" t="s">
        <v>1221</v>
      </c>
      <c r="C337" s="61">
        <v>4</v>
      </c>
      <c r="D337" s="259" t="s">
        <v>551</v>
      </c>
      <c r="E337" s="260">
        <v>2443849</v>
      </c>
      <c r="F337" s="61" t="s">
        <v>12</v>
      </c>
      <c r="G337" s="198">
        <f t="shared" si="15"/>
        <v>121.15019487350325</v>
      </c>
      <c r="H337" s="227">
        <v>2017206</v>
      </c>
      <c r="I337" s="261">
        <v>8097420</v>
      </c>
      <c r="J337" s="22">
        <f t="shared" si="16"/>
        <v>105.10113171576583</v>
      </c>
      <c r="K337" s="203">
        <f t="shared" si="17"/>
        <v>0.12008381303282828</v>
      </c>
      <c r="L337" s="227">
        <v>7704408</v>
      </c>
      <c r="N337" s="28"/>
      <c r="O337" s="28"/>
      <c r="P337" s="28"/>
      <c r="Q337" s="28"/>
      <c r="R337" s="28"/>
      <c r="S337" s="28"/>
    </row>
    <row r="338" spans="2:19" ht="18.75" customHeight="1">
      <c r="B338" s="258" t="s">
        <v>1222</v>
      </c>
      <c r="C338" s="61">
        <v>4</v>
      </c>
      <c r="D338" s="259" t="s">
        <v>1223</v>
      </c>
      <c r="E338" s="260">
        <v>106818</v>
      </c>
      <c r="F338" s="61" t="s">
        <v>32</v>
      </c>
      <c r="G338" s="198">
        <f t="shared" si="15"/>
        <v>98.70084269662921</v>
      </c>
      <c r="H338" s="227">
        <v>108224</v>
      </c>
      <c r="I338" s="261">
        <v>113173</v>
      </c>
      <c r="J338" s="22">
        <f t="shared" si="16"/>
        <v>91.93358407187478</v>
      </c>
      <c r="K338" s="203">
        <f t="shared" si="17"/>
        <v>0.0016783426538779355</v>
      </c>
      <c r="L338" s="227">
        <v>123103</v>
      </c>
      <c r="N338" s="28"/>
      <c r="O338" s="28"/>
      <c r="P338" s="28"/>
      <c r="Q338" s="28"/>
      <c r="R338" s="28"/>
      <c r="S338" s="28"/>
    </row>
    <row r="339" spans="2:19" ht="18.75" customHeight="1">
      <c r="B339" s="258" t="s">
        <v>538</v>
      </c>
      <c r="C339" s="61">
        <v>3</v>
      </c>
      <c r="D339" s="259" t="s">
        <v>553</v>
      </c>
      <c r="E339" s="260">
        <v>85667581</v>
      </c>
      <c r="F339" s="61" t="s">
        <v>32</v>
      </c>
      <c r="G339" s="198">
        <f t="shared" si="15"/>
        <v>114.43088010704632</v>
      </c>
      <c r="H339" s="227">
        <v>74864041</v>
      </c>
      <c r="I339" s="261">
        <v>26485737</v>
      </c>
      <c r="J339" s="22">
        <f t="shared" si="16"/>
        <v>96.17557230952647</v>
      </c>
      <c r="K339" s="203">
        <f t="shared" si="17"/>
        <v>0.3927804522853775</v>
      </c>
      <c r="L339" s="227">
        <v>27538944</v>
      </c>
      <c r="N339" s="28"/>
      <c r="O339" s="28"/>
      <c r="P339" s="28"/>
      <c r="Q339" s="28"/>
      <c r="R339" s="28"/>
      <c r="S339" s="28"/>
    </row>
    <row r="340" spans="2:19" ht="18.75" customHeight="1">
      <c r="B340" s="258" t="s">
        <v>540</v>
      </c>
      <c r="C340" s="61">
        <v>4</v>
      </c>
      <c r="D340" s="259" t="s">
        <v>557</v>
      </c>
      <c r="E340" s="260">
        <v>7087152</v>
      </c>
      <c r="F340" s="61" t="s">
        <v>32</v>
      </c>
      <c r="G340" s="198">
        <f t="shared" si="15"/>
        <v>99.62802305944953</v>
      </c>
      <c r="H340" s="227">
        <v>7113613</v>
      </c>
      <c r="I340" s="261">
        <v>7284403</v>
      </c>
      <c r="J340" s="22">
        <f t="shared" si="16"/>
        <v>73.88882537975223</v>
      </c>
      <c r="K340" s="203">
        <f t="shared" si="17"/>
        <v>0.10802686385389092</v>
      </c>
      <c r="L340" s="227">
        <v>9858599</v>
      </c>
      <c r="N340" s="28"/>
      <c r="O340" s="28"/>
      <c r="P340" s="28"/>
      <c r="Q340" s="28"/>
      <c r="R340" s="28"/>
      <c r="S340" s="28"/>
    </row>
    <row r="341" spans="2:19" ht="18.75" customHeight="1">
      <c r="B341" s="258" t="s">
        <v>546</v>
      </c>
      <c r="C341" s="61">
        <v>3</v>
      </c>
      <c r="D341" s="259" t="s">
        <v>1224</v>
      </c>
      <c r="E341" s="260">
        <v>5211368</v>
      </c>
      <c r="F341" s="61" t="s">
        <v>32</v>
      </c>
      <c r="G341" s="198">
        <f t="shared" si="15"/>
        <v>115.39353035868889</v>
      </c>
      <c r="H341" s="227">
        <v>4516170</v>
      </c>
      <c r="I341" s="261">
        <v>13966766</v>
      </c>
      <c r="J341" s="22">
        <f t="shared" si="16"/>
        <v>101.83358944663485</v>
      </c>
      <c r="K341" s="203">
        <f t="shared" si="17"/>
        <v>0.2071255433233379</v>
      </c>
      <c r="L341" s="227">
        <v>13715284</v>
      </c>
      <c r="N341" s="28"/>
      <c r="O341" s="28"/>
      <c r="P341" s="28"/>
      <c r="Q341" s="28"/>
      <c r="R341" s="28"/>
      <c r="S341" s="28"/>
    </row>
    <row r="342" spans="2:19" ht="18.75" customHeight="1">
      <c r="B342" s="258" t="s">
        <v>552</v>
      </c>
      <c r="C342" s="61">
        <v>3</v>
      </c>
      <c r="D342" s="259" t="s">
        <v>1225</v>
      </c>
      <c r="E342" s="260">
        <v>20664226</v>
      </c>
      <c r="F342" s="61" t="s">
        <v>32</v>
      </c>
      <c r="G342" s="198">
        <f t="shared" si="15"/>
        <v>103.70101273490113</v>
      </c>
      <c r="H342" s="227">
        <v>19926735</v>
      </c>
      <c r="I342" s="261">
        <v>54939295</v>
      </c>
      <c r="J342" s="22">
        <f t="shared" si="16"/>
        <v>106.46703073535653</v>
      </c>
      <c r="K342" s="203">
        <f t="shared" si="17"/>
        <v>0.8147434650710222</v>
      </c>
      <c r="L342" s="227">
        <v>51602167</v>
      </c>
      <c r="N342" s="28"/>
      <c r="O342" s="28"/>
      <c r="P342" s="28"/>
      <c r="Q342" s="28"/>
      <c r="R342" s="28"/>
      <c r="S342" s="28"/>
    </row>
    <row r="343" spans="2:19" ht="18.75" customHeight="1">
      <c r="B343" s="258" t="s">
        <v>564</v>
      </c>
      <c r="C343" s="61">
        <v>3</v>
      </c>
      <c r="D343" s="259" t="s">
        <v>565</v>
      </c>
      <c r="E343" s="260">
        <v>808059</v>
      </c>
      <c r="F343" s="61" t="s">
        <v>32</v>
      </c>
      <c r="G343" s="198">
        <f t="shared" si="15"/>
        <v>104.96262927775916</v>
      </c>
      <c r="H343" s="227">
        <v>769854</v>
      </c>
      <c r="I343" s="261">
        <v>9701944</v>
      </c>
      <c r="J343" s="22">
        <f t="shared" si="16"/>
        <v>171.31080182464186</v>
      </c>
      <c r="K343" s="203">
        <f t="shared" si="17"/>
        <v>0.14387872054938117</v>
      </c>
      <c r="L343" s="227">
        <v>5663358</v>
      </c>
      <c r="N343" s="28"/>
      <c r="O343" s="28"/>
      <c r="P343" s="28"/>
      <c r="Q343" s="28"/>
      <c r="R343" s="28"/>
      <c r="S343" s="28"/>
    </row>
    <row r="344" spans="2:19" ht="18.75" customHeight="1">
      <c r="B344" s="258" t="s">
        <v>566</v>
      </c>
      <c r="C344" s="61">
        <v>4</v>
      </c>
      <c r="D344" s="259" t="s">
        <v>567</v>
      </c>
      <c r="E344" s="260">
        <v>119850</v>
      </c>
      <c r="F344" s="61" t="s">
        <v>32</v>
      </c>
      <c r="G344" s="198">
        <f t="shared" si="15"/>
        <v>126.0053619302949</v>
      </c>
      <c r="H344" s="227">
        <v>95115</v>
      </c>
      <c r="I344" s="261">
        <v>3284696</v>
      </c>
      <c r="J344" s="22">
        <f t="shared" si="16"/>
        <v>423.89026613997027</v>
      </c>
      <c r="K344" s="203">
        <f t="shared" si="17"/>
        <v>0.048711666226239826</v>
      </c>
      <c r="L344" s="227">
        <v>774893</v>
      </c>
      <c r="N344" s="28"/>
      <c r="O344" s="28"/>
      <c r="P344" s="28"/>
      <c r="Q344" s="28"/>
      <c r="R344" s="28"/>
      <c r="S344" s="28"/>
    </row>
    <row r="345" spans="2:19" ht="18.75" customHeight="1">
      <c r="B345" s="254" t="s">
        <v>568</v>
      </c>
      <c r="C345" s="60">
        <v>2</v>
      </c>
      <c r="D345" s="255" t="s">
        <v>569</v>
      </c>
      <c r="E345" s="256"/>
      <c r="F345" s="60"/>
      <c r="G345" s="18">
        <f t="shared" si="15"/>
      </c>
      <c r="H345" s="221"/>
      <c r="I345" s="257">
        <v>1005377148</v>
      </c>
      <c r="J345" s="19">
        <f t="shared" si="16"/>
        <v>104.84671789865165</v>
      </c>
      <c r="K345" s="202">
        <f t="shared" si="17"/>
        <v>14.909628186250695</v>
      </c>
      <c r="L345" s="221">
        <v>958901879</v>
      </c>
      <c r="N345" s="28"/>
      <c r="O345" s="28"/>
      <c r="P345" s="28"/>
      <c r="Q345" s="28"/>
      <c r="R345" s="28"/>
      <c r="S345" s="28"/>
    </row>
    <row r="346" spans="2:19" ht="18.75" customHeight="1">
      <c r="B346" s="258" t="s">
        <v>570</v>
      </c>
      <c r="C346" s="61">
        <v>3</v>
      </c>
      <c r="D346" s="259" t="s">
        <v>571</v>
      </c>
      <c r="E346" s="260"/>
      <c r="F346" s="61"/>
      <c r="G346" s="198">
        <f t="shared" si="15"/>
      </c>
      <c r="H346" s="227"/>
      <c r="I346" s="261">
        <v>94339702</v>
      </c>
      <c r="J346" s="22">
        <f t="shared" si="16"/>
        <v>109.77646525018739</v>
      </c>
      <c r="K346" s="203">
        <f t="shared" si="17"/>
        <v>1.399046997258477</v>
      </c>
      <c r="L346" s="227">
        <v>85938003</v>
      </c>
      <c r="N346" s="28"/>
      <c r="O346" s="28"/>
      <c r="P346" s="28"/>
      <c r="Q346" s="28"/>
      <c r="R346" s="28"/>
      <c r="S346" s="28"/>
    </row>
    <row r="347" spans="2:19" ht="18.75" customHeight="1">
      <c r="B347" s="258" t="s">
        <v>572</v>
      </c>
      <c r="C347" s="61">
        <v>4</v>
      </c>
      <c r="D347" s="259" t="s">
        <v>1226</v>
      </c>
      <c r="E347" s="260">
        <v>133971650</v>
      </c>
      <c r="F347" s="61" t="s">
        <v>12</v>
      </c>
      <c r="G347" s="198">
        <f t="shared" si="15"/>
        <v>114.01397850158747</v>
      </c>
      <c r="H347" s="227">
        <v>117504583</v>
      </c>
      <c r="I347" s="261">
        <v>49705037</v>
      </c>
      <c r="J347" s="22">
        <f t="shared" si="16"/>
        <v>109.91356605271898</v>
      </c>
      <c r="K347" s="203">
        <f t="shared" si="17"/>
        <v>0.7371200172274393</v>
      </c>
      <c r="L347" s="227">
        <v>45221931</v>
      </c>
      <c r="N347" s="28"/>
      <c r="O347" s="28"/>
      <c r="P347" s="28"/>
      <c r="Q347" s="28"/>
      <c r="R347" s="28"/>
      <c r="S347" s="28"/>
    </row>
    <row r="348" spans="2:19" ht="18.75" customHeight="1">
      <c r="B348" s="258" t="s">
        <v>578</v>
      </c>
      <c r="C348" s="61">
        <v>3</v>
      </c>
      <c r="D348" s="259" t="s">
        <v>579</v>
      </c>
      <c r="E348" s="260">
        <v>19685499</v>
      </c>
      <c r="F348" s="61" t="s">
        <v>32</v>
      </c>
      <c r="G348" s="198">
        <f t="shared" si="15"/>
        <v>106.312714338092</v>
      </c>
      <c r="H348" s="227">
        <v>18516599</v>
      </c>
      <c r="I348" s="261">
        <v>83331619</v>
      </c>
      <c r="J348" s="22">
        <f t="shared" si="16"/>
        <v>116.63796730440814</v>
      </c>
      <c r="K348" s="203">
        <f t="shared" si="17"/>
        <v>1.2357983846359557</v>
      </c>
      <c r="L348" s="227">
        <v>71444677</v>
      </c>
      <c r="N348" s="28"/>
      <c r="O348" s="28"/>
      <c r="P348" s="28"/>
      <c r="Q348" s="28"/>
      <c r="R348" s="28"/>
      <c r="S348" s="28"/>
    </row>
    <row r="349" spans="2:19" ht="18.75" customHeight="1">
      <c r="B349" s="258" t="s">
        <v>582</v>
      </c>
      <c r="C349" s="61">
        <v>4</v>
      </c>
      <c r="D349" s="259" t="s">
        <v>583</v>
      </c>
      <c r="E349" s="260">
        <v>7647774</v>
      </c>
      <c r="F349" s="61" t="s">
        <v>32</v>
      </c>
      <c r="G349" s="198">
        <f t="shared" si="15"/>
        <v>108.81331363405091</v>
      </c>
      <c r="H349" s="227">
        <v>7028344</v>
      </c>
      <c r="I349" s="261">
        <v>39022795</v>
      </c>
      <c r="J349" s="22">
        <f t="shared" si="16"/>
        <v>113.47219470271106</v>
      </c>
      <c r="K349" s="203">
        <f t="shared" si="17"/>
        <v>0.5787035893900015</v>
      </c>
      <c r="L349" s="227">
        <v>34389742</v>
      </c>
      <c r="N349" s="28"/>
      <c r="O349" s="28"/>
      <c r="P349" s="28"/>
      <c r="Q349" s="28"/>
      <c r="R349" s="28"/>
      <c r="S349" s="28"/>
    </row>
    <row r="350" spans="2:19" ht="18.75" customHeight="1">
      <c r="B350" s="258" t="s">
        <v>1227</v>
      </c>
      <c r="C350" s="61">
        <v>3</v>
      </c>
      <c r="D350" s="259" t="s">
        <v>585</v>
      </c>
      <c r="E350" s="260">
        <v>102507996</v>
      </c>
      <c r="F350" s="61" t="s">
        <v>32</v>
      </c>
      <c r="G350" s="198">
        <f t="shared" si="15"/>
        <v>105.45955369582623</v>
      </c>
      <c r="H350" s="227">
        <v>97201242</v>
      </c>
      <c r="I350" s="261">
        <v>238265294</v>
      </c>
      <c r="J350" s="22">
        <f t="shared" si="16"/>
        <v>114.57541777815321</v>
      </c>
      <c r="K350" s="203">
        <f t="shared" si="17"/>
        <v>3.5334470753533664</v>
      </c>
      <c r="L350" s="227">
        <v>207954986</v>
      </c>
      <c r="N350" s="28"/>
      <c r="O350" s="28"/>
      <c r="P350" s="28"/>
      <c r="Q350" s="28"/>
      <c r="R350" s="28"/>
      <c r="S350" s="28"/>
    </row>
    <row r="351" spans="2:19" ht="18.75" customHeight="1">
      <c r="B351" s="258" t="s">
        <v>584</v>
      </c>
      <c r="C351" s="61">
        <v>3</v>
      </c>
      <c r="D351" s="259" t="s">
        <v>1228</v>
      </c>
      <c r="E351" s="260"/>
      <c r="F351" s="61"/>
      <c r="G351" s="198">
        <f t="shared" si="15"/>
      </c>
      <c r="H351" s="227"/>
      <c r="I351" s="261">
        <v>119580458</v>
      </c>
      <c r="J351" s="22">
        <f t="shared" si="16"/>
        <v>111.13513463879845</v>
      </c>
      <c r="K351" s="203">
        <f t="shared" si="17"/>
        <v>1.7733645236201128</v>
      </c>
      <c r="L351" s="227">
        <v>107599148</v>
      </c>
      <c r="N351" s="28"/>
      <c r="O351" s="28"/>
      <c r="P351" s="28"/>
      <c r="Q351" s="28"/>
      <c r="R351" s="28"/>
      <c r="S351" s="28"/>
    </row>
    <row r="352" spans="2:19" ht="18.75" customHeight="1">
      <c r="B352" s="258" t="s">
        <v>586</v>
      </c>
      <c r="C352" s="61">
        <v>4</v>
      </c>
      <c r="D352" s="259" t="s">
        <v>601</v>
      </c>
      <c r="E352" s="260">
        <v>1184828</v>
      </c>
      <c r="F352" s="61" t="s">
        <v>12</v>
      </c>
      <c r="G352" s="198">
        <f t="shared" si="15"/>
        <v>88.11652406079064</v>
      </c>
      <c r="H352" s="227">
        <v>1344615</v>
      </c>
      <c r="I352" s="261">
        <v>12801789</v>
      </c>
      <c r="J352" s="22">
        <f t="shared" si="16"/>
        <v>92.53466691849927</v>
      </c>
      <c r="K352" s="203">
        <f t="shared" si="17"/>
        <v>0.18984906757482228</v>
      </c>
      <c r="L352" s="227">
        <v>13834587</v>
      </c>
      <c r="N352" s="28"/>
      <c r="O352" s="28"/>
      <c r="P352" s="28"/>
      <c r="Q352" s="28"/>
      <c r="R352" s="28"/>
      <c r="S352" s="28"/>
    </row>
    <row r="353" spans="2:19" ht="18.75" customHeight="1">
      <c r="B353" s="258" t="s">
        <v>1229</v>
      </c>
      <c r="C353" s="61">
        <v>4</v>
      </c>
      <c r="D353" s="259" t="s">
        <v>597</v>
      </c>
      <c r="E353" s="260">
        <v>2043458</v>
      </c>
      <c r="F353" s="61" t="s">
        <v>12</v>
      </c>
      <c r="G353" s="198">
        <f t="shared" si="15"/>
        <v>138.33432169771214</v>
      </c>
      <c r="H353" s="227">
        <v>1477188</v>
      </c>
      <c r="I353" s="261">
        <v>14820468</v>
      </c>
      <c r="J353" s="22">
        <f t="shared" si="16"/>
        <v>167.7457896230887</v>
      </c>
      <c r="K353" s="203">
        <f t="shared" si="17"/>
        <v>0.21978584640181864</v>
      </c>
      <c r="L353" s="227">
        <v>8835076</v>
      </c>
      <c r="N353" s="28"/>
      <c r="O353" s="28"/>
      <c r="P353" s="28"/>
      <c r="Q353" s="28"/>
      <c r="R353" s="28"/>
      <c r="S353" s="28"/>
    </row>
    <row r="354" spans="2:19" ht="18.75" customHeight="1">
      <c r="B354" s="258" t="s">
        <v>1230</v>
      </c>
      <c r="C354" s="61">
        <v>4</v>
      </c>
      <c r="D354" s="259" t="s">
        <v>603</v>
      </c>
      <c r="E354" s="260">
        <v>39558537</v>
      </c>
      <c r="F354" s="61" t="s">
        <v>12</v>
      </c>
      <c r="G354" s="198">
        <f t="shared" si="15"/>
        <v>111.91260999335657</v>
      </c>
      <c r="H354" s="227">
        <v>35347703</v>
      </c>
      <c r="I354" s="261">
        <v>31104251</v>
      </c>
      <c r="J354" s="22">
        <f t="shared" si="16"/>
        <v>99.47565584515183</v>
      </c>
      <c r="K354" s="203">
        <f t="shared" si="17"/>
        <v>0.46127248699093804</v>
      </c>
      <c r="L354" s="227">
        <v>31268204</v>
      </c>
      <c r="N354" s="28"/>
      <c r="O354" s="28"/>
      <c r="P354" s="28"/>
      <c r="Q354" s="28"/>
      <c r="R354" s="28"/>
      <c r="S354" s="28"/>
    </row>
    <row r="355" spans="2:19" ht="18.75" customHeight="1">
      <c r="B355" s="258" t="s">
        <v>1231</v>
      </c>
      <c r="C355" s="61">
        <v>4</v>
      </c>
      <c r="D355" s="259" t="s">
        <v>1232</v>
      </c>
      <c r="E355" s="260">
        <v>724466</v>
      </c>
      <c r="F355" s="61" t="s">
        <v>32</v>
      </c>
      <c r="G355" s="198">
        <f t="shared" si="15"/>
        <v>122.45772094556332</v>
      </c>
      <c r="H355" s="227">
        <v>591605</v>
      </c>
      <c r="I355" s="261">
        <v>8242846</v>
      </c>
      <c r="J355" s="22">
        <f t="shared" si="16"/>
        <v>128.8182598723702</v>
      </c>
      <c r="K355" s="203">
        <f t="shared" si="17"/>
        <v>0.12224046399006058</v>
      </c>
      <c r="L355" s="227">
        <v>6398818</v>
      </c>
      <c r="N355" s="28"/>
      <c r="O355" s="28"/>
      <c r="P355" s="28"/>
      <c r="Q355" s="28"/>
      <c r="R355" s="28"/>
      <c r="S355" s="28"/>
    </row>
    <row r="356" spans="2:19" ht="18.75" customHeight="1">
      <c r="B356" s="258" t="s">
        <v>590</v>
      </c>
      <c r="C356" s="61">
        <v>3</v>
      </c>
      <c r="D356" s="259" t="s">
        <v>607</v>
      </c>
      <c r="E356" s="260"/>
      <c r="F356" s="61"/>
      <c r="G356" s="198">
        <f t="shared" si="15"/>
      </c>
      <c r="H356" s="227"/>
      <c r="I356" s="261">
        <v>80015769</v>
      </c>
      <c r="J356" s="22">
        <f t="shared" si="16"/>
        <v>95.57524606880628</v>
      </c>
      <c r="K356" s="203">
        <f t="shared" si="17"/>
        <v>1.1866247081507413</v>
      </c>
      <c r="L356" s="227">
        <v>83720181</v>
      </c>
      <c r="N356" s="28"/>
      <c r="O356" s="28"/>
      <c r="P356" s="28"/>
      <c r="Q356" s="28"/>
      <c r="R356" s="28"/>
      <c r="S356" s="28"/>
    </row>
    <row r="357" spans="2:19" ht="18.75" customHeight="1">
      <c r="B357" s="274" t="s">
        <v>1302</v>
      </c>
      <c r="C357" s="266">
        <v>4</v>
      </c>
      <c r="D357" s="268" t="s">
        <v>1303</v>
      </c>
      <c r="E357" s="260">
        <v>50599</v>
      </c>
      <c r="F357" s="61" t="s">
        <v>12</v>
      </c>
      <c r="G357" s="198" t="s">
        <v>925</v>
      </c>
      <c r="H357" s="227">
        <v>0</v>
      </c>
      <c r="I357" s="261">
        <v>1094448</v>
      </c>
      <c r="J357" s="22" t="s">
        <v>925</v>
      </c>
      <c r="K357" s="203">
        <f t="shared" si="17"/>
        <v>0.016230538740259592</v>
      </c>
      <c r="L357" s="227">
        <v>0</v>
      </c>
      <c r="N357" s="28"/>
      <c r="O357" s="28"/>
      <c r="P357" s="28"/>
      <c r="Q357" s="28"/>
      <c r="R357" s="28"/>
      <c r="S357" s="28"/>
    </row>
    <row r="358" spans="2:19" ht="18.75" customHeight="1">
      <c r="B358" s="258" t="s">
        <v>592</v>
      </c>
      <c r="C358" s="61">
        <v>3</v>
      </c>
      <c r="D358" s="259" t="s">
        <v>609</v>
      </c>
      <c r="E358" s="260"/>
      <c r="F358" s="61"/>
      <c r="G358" s="198">
        <f t="shared" si="15"/>
      </c>
      <c r="H358" s="227"/>
      <c r="I358" s="261">
        <v>59437370</v>
      </c>
      <c r="J358" s="22">
        <f t="shared" si="16"/>
        <v>97.93595940631903</v>
      </c>
      <c r="K358" s="203">
        <f t="shared" si="17"/>
        <v>0.8814494031732375</v>
      </c>
      <c r="L358" s="227">
        <v>60690037</v>
      </c>
      <c r="N358" s="28"/>
      <c r="O358" s="28"/>
      <c r="P358" s="28"/>
      <c r="Q358" s="28"/>
      <c r="R358" s="28"/>
      <c r="S358" s="28"/>
    </row>
    <row r="359" spans="2:19" ht="18.75" customHeight="1">
      <c r="B359" s="258" t="s">
        <v>594</v>
      </c>
      <c r="C359" s="61">
        <v>4</v>
      </c>
      <c r="D359" s="259" t="s">
        <v>611</v>
      </c>
      <c r="E359" s="260">
        <v>8899712</v>
      </c>
      <c r="F359" s="61" t="s">
        <v>32</v>
      </c>
      <c r="G359" s="198">
        <f t="shared" si="15"/>
        <v>101.59183577022746</v>
      </c>
      <c r="H359" s="227">
        <v>8760263</v>
      </c>
      <c r="I359" s="261">
        <v>4876271</v>
      </c>
      <c r="J359" s="22">
        <f t="shared" si="16"/>
        <v>97.87153288890833</v>
      </c>
      <c r="K359" s="203">
        <f t="shared" si="17"/>
        <v>0.0723145415529147</v>
      </c>
      <c r="L359" s="227">
        <v>4982318</v>
      </c>
      <c r="N359" s="28"/>
      <c r="O359" s="28"/>
      <c r="P359" s="28"/>
      <c r="Q359" s="28"/>
      <c r="R359" s="28"/>
      <c r="S359" s="28"/>
    </row>
    <row r="360" spans="2:19" ht="18.75" customHeight="1">
      <c r="B360" s="258" t="s">
        <v>596</v>
      </c>
      <c r="C360" s="61">
        <v>4</v>
      </c>
      <c r="D360" s="259" t="s">
        <v>613</v>
      </c>
      <c r="E360" s="260">
        <v>4787475</v>
      </c>
      <c r="F360" s="61" t="s">
        <v>32</v>
      </c>
      <c r="G360" s="198">
        <f t="shared" si="15"/>
        <v>96.82861619605859</v>
      </c>
      <c r="H360" s="227">
        <v>4944277</v>
      </c>
      <c r="I360" s="261">
        <v>3732377</v>
      </c>
      <c r="J360" s="22">
        <f t="shared" si="16"/>
        <v>96.66180126041301</v>
      </c>
      <c r="K360" s="203">
        <f t="shared" si="17"/>
        <v>0.05535072428452871</v>
      </c>
      <c r="L360" s="227">
        <v>3861274</v>
      </c>
      <c r="N360" s="28"/>
      <c r="O360" s="28"/>
      <c r="P360" s="28"/>
      <c r="Q360" s="28"/>
      <c r="R360" s="28"/>
      <c r="S360" s="28"/>
    </row>
    <row r="361" spans="2:19" ht="18.75" customHeight="1">
      <c r="B361" s="258" t="s">
        <v>1233</v>
      </c>
      <c r="C361" s="61">
        <v>4</v>
      </c>
      <c r="D361" s="259" t="s">
        <v>615</v>
      </c>
      <c r="E361" s="260">
        <v>1397416</v>
      </c>
      <c r="F361" s="61" t="s">
        <v>32</v>
      </c>
      <c r="G361" s="198">
        <f t="shared" si="15"/>
        <v>91.09455629232322</v>
      </c>
      <c r="H361" s="227">
        <v>1534028</v>
      </c>
      <c r="I361" s="261">
        <v>2503759</v>
      </c>
      <c r="J361" s="22">
        <f t="shared" si="16"/>
        <v>90.5220377662188</v>
      </c>
      <c r="K361" s="203">
        <f t="shared" si="17"/>
        <v>0.037130459780431425</v>
      </c>
      <c r="L361" s="227">
        <v>2765911</v>
      </c>
      <c r="N361" s="28"/>
      <c r="O361" s="28"/>
      <c r="P361" s="28"/>
      <c r="Q361" s="28"/>
      <c r="R361" s="28"/>
      <c r="S361" s="28"/>
    </row>
    <row r="362" spans="2:19" ht="18.75" customHeight="1">
      <c r="B362" s="258" t="s">
        <v>1234</v>
      </c>
      <c r="C362" s="61">
        <v>4</v>
      </c>
      <c r="D362" s="259" t="s">
        <v>617</v>
      </c>
      <c r="E362" s="260">
        <v>2197878</v>
      </c>
      <c r="F362" s="61" t="s">
        <v>32</v>
      </c>
      <c r="G362" s="198">
        <f t="shared" si="15"/>
        <v>117.95797929663516</v>
      </c>
      <c r="H362" s="227">
        <v>1863272</v>
      </c>
      <c r="I362" s="261">
        <v>1399605</v>
      </c>
      <c r="J362" s="22">
        <f t="shared" si="16"/>
        <v>136.03758418486115</v>
      </c>
      <c r="K362" s="203">
        <f t="shared" si="17"/>
        <v>0.02075598216960607</v>
      </c>
      <c r="L362" s="227">
        <v>1028837</v>
      </c>
      <c r="N362" s="28"/>
      <c r="O362" s="28"/>
      <c r="P362" s="28"/>
      <c r="Q362" s="28"/>
      <c r="R362" s="28"/>
      <c r="S362" s="28"/>
    </row>
    <row r="363" spans="2:19" ht="18.75" customHeight="1">
      <c r="B363" s="258" t="s">
        <v>598</v>
      </c>
      <c r="C363" s="61">
        <v>3</v>
      </c>
      <c r="D363" s="259" t="s">
        <v>623</v>
      </c>
      <c r="E363" s="260"/>
      <c r="F363" s="61"/>
      <c r="G363" s="198">
        <f t="shared" si="15"/>
      </c>
      <c r="H363" s="227"/>
      <c r="I363" s="261">
        <v>125510960</v>
      </c>
      <c r="J363" s="22">
        <f t="shared" si="16"/>
        <v>88.82349659968762</v>
      </c>
      <c r="K363" s="203">
        <f t="shared" si="17"/>
        <v>1.8613131904002493</v>
      </c>
      <c r="L363" s="227">
        <v>141303782</v>
      </c>
      <c r="N363" s="28"/>
      <c r="O363" s="28"/>
      <c r="P363" s="28"/>
      <c r="Q363" s="28"/>
      <c r="R363" s="28"/>
      <c r="S363" s="28"/>
    </row>
    <row r="364" spans="2:19" ht="18.75" customHeight="1">
      <c r="B364" s="258" t="s">
        <v>600</v>
      </c>
      <c r="C364" s="61">
        <v>4</v>
      </c>
      <c r="D364" s="259" t="s">
        <v>1235</v>
      </c>
      <c r="E364" s="260">
        <v>29541746</v>
      </c>
      <c r="F364" s="61" t="s">
        <v>12</v>
      </c>
      <c r="G364" s="198">
        <f t="shared" si="15"/>
        <v>135.96502306298112</v>
      </c>
      <c r="H364" s="227">
        <v>21727460</v>
      </c>
      <c r="I364" s="261">
        <v>1664385</v>
      </c>
      <c r="J364" s="22">
        <f t="shared" si="16"/>
        <v>133.7899950804966</v>
      </c>
      <c r="K364" s="203">
        <f t="shared" si="17"/>
        <v>0.024682639304203544</v>
      </c>
      <c r="L364" s="227">
        <v>1244028</v>
      </c>
      <c r="N364" s="28"/>
      <c r="O364" s="28"/>
      <c r="P364" s="28"/>
      <c r="Q364" s="28"/>
      <c r="R364" s="28"/>
      <c r="S364" s="28"/>
    </row>
    <row r="365" spans="2:19" ht="18.75" customHeight="1">
      <c r="B365" s="258" t="s">
        <v>1236</v>
      </c>
      <c r="C365" s="61">
        <v>4</v>
      </c>
      <c r="D365" s="259" t="s">
        <v>629</v>
      </c>
      <c r="E365" s="260">
        <v>595948600</v>
      </c>
      <c r="F365" s="61" t="s">
        <v>12</v>
      </c>
      <c r="G365" s="198">
        <f t="shared" si="15"/>
        <v>96.32706004904993</v>
      </c>
      <c r="H365" s="227">
        <v>618672053</v>
      </c>
      <c r="I365" s="261">
        <v>88113815</v>
      </c>
      <c r="J365" s="22">
        <f t="shared" si="16"/>
        <v>91.75264412361577</v>
      </c>
      <c r="K365" s="203">
        <f t="shared" si="17"/>
        <v>1.3067178046920154</v>
      </c>
      <c r="L365" s="227">
        <v>96034088</v>
      </c>
      <c r="N365" s="28"/>
      <c r="O365" s="28"/>
      <c r="P365" s="28"/>
      <c r="Q365" s="28"/>
      <c r="R365" s="28"/>
      <c r="S365" s="28"/>
    </row>
    <row r="366" spans="2:19" ht="18.75" customHeight="1">
      <c r="B366" s="258" t="s">
        <v>604</v>
      </c>
      <c r="C366" s="61">
        <v>3</v>
      </c>
      <c r="D366" s="259" t="s">
        <v>633</v>
      </c>
      <c r="E366" s="260"/>
      <c r="F366" s="61"/>
      <c r="G366" s="198">
        <f t="shared" si="15"/>
      </c>
      <c r="H366" s="227"/>
      <c r="I366" s="261">
        <v>66299768</v>
      </c>
      <c r="J366" s="22">
        <f t="shared" si="16"/>
        <v>90.88918669329395</v>
      </c>
      <c r="K366" s="203">
        <f t="shared" si="17"/>
        <v>0.983217981113971</v>
      </c>
      <c r="L366" s="227">
        <v>72945716</v>
      </c>
      <c r="N366" s="28"/>
      <c r="O366" s="28"/>
      <c r="P366" s="28"/>
      <c r="Q366" s="28"/>
      <c r="R366" s="28"/>
      <c r="S366" s="28"/>
    </row>
    <row r="367" spans="2:19" ht="18.75" customHeight="1">
      <c r="B367" s="258" t="s">
        <v>606</v>
      </c>
      <c r="C367" s="61">
        <v>3</v>
      </c>
      <c r="D367" s="259" t="s">
        <v>1237</v>
      </c>
      <c r="E367" s="260">
        <v>527137</v>
      </c>
      <c r="F367" s="61" t="s">
        <v>32</v>
      </c>
      <c r="G367" s="198">
        <f t="shared" si="15"/>
        <v>103.6993539655186</v>
      </c>
      <c r="H367" s="227">
        <v>508332</v>
      </c>
      <c r="I367" s="261">
        <v>2031871</v>
      </c>
      <c r="J367" s="22">
        <f t="shared" si="16"/>
        <v>110.93257524594253</v>
      </c>
      <c r="K367" s="203">
        <f t="shared" si="17"/>
        <v>0.030132414679098503</v>
      </c>
      <c r="L367" s="227">
        <v>1831627</v>
      </c>
      <c r="N367" s="28"/>
      <c r="O367" s="28"/>
      <c r="P367" s="28"/>
      <c r="Q367" s="28"/>
      <c r="R367" s="28"/>
      <c r="S367" s="28"/>
    </row>
    <row r="368" spans="2:19" ht="18.75" customHeight="1">
      <c r="B368" s="254" t="s">
        <v>643</v>
      </c>
      <c r="C368" s="60">
        <v>2</v>
      </c>
      <c r="D368" s="255" t="s">
        <v>644</v>
      </c>
      <c r="E368" s="256"/>
      <c r="F368" s="60"/>
      <c r="G368" s="18">
        <f t="shared" si="15"/>
      </c>
      <c r="H368" s="221"/>
      <c r="I368" s="257">
        <v>972089133</v>
      </c>
      <c r="J368" s="19">
        <f t="shared" si="16"/>
        <v>103.34912972431141</v>
      </c>
      <c r="K368" s="202">
        <f t="shared" si="17"/>
        <v>14.415970728752631</v>
      </c>
      <c r="L368" s="221">
        <v>940587633</v>
      </c>
      <c r="N368" s="28"/>
      <c r="O368" s="28"/>
      <c r="P368" s="28"/>
      <c r="Q368" s="28"/>
      <c r="R368" s="28"/>
      <c r="S368" s="28"/>
    </row>
    <row r="369" spans="2:19" ht="18.75" customHeight="1">
      <c r="B369" s="258" t="s">
        <v>645</v>
      </c>
      <c r="C369" s="61">
        <v>3</v>
      </c>
      <c r="D369" s="259" t="s">
        <v>652</v>
      </c>
      <c r="E369" s="260">
        <v>196645</v>
      </c>
      <c r="F369" s="61" t="s">
        <v>12</v>
      </c>
      <c r="G369" s="198">
        <f t="shared" si="15"/>
        <v>104.27117026353466</v>
      </c>
      <c r="H369" s="227">
        <v>188590</v>
      </c>
      <c r="I369" s="261">
        <v>615798399</v>
      </c>
      <c r="J369" s="22">
        <f t="shared" si="16"/>
        <v>107.9462248443426</v>
      </c>
      <c r="K369" s="203">
        <f t="shared" si="17"/>
        <v>9.132219868974436</v>
      </c>
      <c r="L369" s="227">
        <v>570467749</v>
      </c>
      <c r="N369" s="28"/>
      <c r="O369" s="28"/>
      <c r="P369" s="28"/>
      <c r="Q369" s="28"/>
      <c r="R369" s="28"/>
      <c r="S369" s="28"/>
    </row>
    <row r="370" spans="2:19" ht="18.75" customHeight="1">
      <c r="B370" s="263" t="s">
        <v>647</v>
      </c>
      <c r="C370" s="188">
        <v>4</v>
      </c>
      <c r="D370" s="264" t="s">
        <v>654</v>
      </c>
      <c r="E370" s="260">
        <v>179308</v>
      </c>
      <c r="F370" s="61" t="s">
        <v>12</v>
      </c>
      <c r="G370" s="198">
        <f t="shared" si="15"/>
        <v>103.28861341367175</v>
      </c>
      <c r="H370" s="227">
        <v>173599</v>
      </c>
      <c r="I370" s="261">
        <v>586755886</v>
      </c>
      <c r="J370" s="22">
        <f t="shared" si="16"/>
        <v>106.69593708274898</v>
      </c>
      <c r="K370" s="203">
        <f t="shared" si="17"/>
        <v>8.70152272085868</v>
      </c>
      <c r="L370" s="227">
        <v>549932736</v>
      </c>
      <c r="N370" s="28"/>
      <c r="O370" s="28"/>
      <c r="P370" s="28"/>
      <c r="Q370" s="28"/>
      <c r="R370" s="28"/>
      <c r="S370" s="28"/>
    </row>
    <row r="371" spans="2:19" ht="18.75" customHeight="1">
      <c r="B371" s="274" t="s">
        <v>649</v>
      </c>
      <c r="C371" s="281">
        <v>4</v>
      </c>
      <c r="D371" s="268" t="s">
        <v>658</v>
      </c>
      <c r="E371" s="260">
        <v>17210</v>
      </c>
      <c r="F371" s="61" t="s">
        <v>12</v>
      </c>
      <c r="G371" s="198" t="s">
        <v>925</v>
      </c>
      <c r="H371" s="227">
        <v>0</v>
      </c>
      <c r="I371" s="261">
        <v>27651584</v>
      </c>
      <c r="J371" s="22" t="s">
        <v>925</v>
      </c>
      <c r="K371" s="203">
        <f t="shared" si="17"/>
        <v>0.4100698300344487</v>
      </c>
      <c r="L371" s="227">
        <v>0</v>
      </c>
      <c r="N371" s="28"/>
      <c r="O371" s="28"/>
      <c r="P371" s="28"/>
      <c r="Q371" s="28"/>
      <c r="R371" s="28"/>
      <c r="S371" s="28"/>
    </row>
    <row r="372" spans="2:19" ht="18.75" customHeight="1">
      <c r="B372" s="66" t="s">
        <v>651</v>
      </c>
      <c r="C372" s="61">
        <v>3</v>
      </c>
      <c r="D372" s="282" t="s">
        <v>666</v>
      </c>
      <c r="E372" s="260">
        <v>179158579</v>
      </c>
      <c r="F372" s="61" t="s">
        <v>32</v>
      </c>
      <c r="G372" s="198">
        <f t="shared" si="15"/>
        <v>108.64499496354654</v>
      </c>
      <c r="H372" s="227">
        <v>164902745</v>
      </c>
      <c r="I372" s="261">
        <v>189630883</v>
      </c>
      <c r="J372" s="22">
        <f t="shared" si="16"/>
        <v>111.36566765791223</v>
      </c>
      <c r="K372" s="203">
        <f t="shared" si="17"/>
        <v>2.812204319329136</v>
      </c>
      <c r="L372" s="227">
        <v>170277687</v>
      </c>
      <c r="N372" s="28"/>
      <c r="O372" s="28"/>
      <c r="P372" s="28"/>
      <c r="Q372" s="28"/>
      <c r="R372" s="28"/>
      <c r="S372" s="28"/>
    </row>
    <row r="373" spans="2:19" ht="18.75" customHeight="1">
      <c r="B373" s="66" t="s">
        <v>1238</v>
      </c>
      <c r="C373" s="61">
        <v>3</v>
      </c>
      <c r="D373" s="282" t="s">
        <v>668</v>
      </c>
      <c r="E373" s="260"/>
      <c r="F373" s="61"/>
      <c r="G373" s="198">
        <f t="shared" si="15"/>
      </c>
      <c r="H373" s="227"/>
      <c r="I373" s="261">
        <v>9822350</v>
      </c>
      <c r="J373" s="22">
        <f t="shared" si="16"/>
        <v>124.81821818494194</v>
      </c>
      <c r="K373" s="203">
        <f t="shared" si="17"/>
        <v>0.14566432776649854</v>
      </c>
      <c r="L373" s="227">
        <v>7869324</v>
      </c>
      <c r="N373" s="28"/>
      <c r="O373" s="28"/>
      <c r="P373" s="28"/>
      <c r="Q373" s="28"/>
      <c r="R373" s="28"/>
      <c r="S373" s="28"/>
    </row>
    <row r="374" spans="2:19" ht="18.75" customHeight="1">
      <c r="B374" s="66" t="s">
        <v>1239</v>
      </c>
      <c r="C374" s="61">
        <v>4</v>
      </c>
      <c r="D374" s="282" t="s">
        <v>670</v>
      </c>
      <c r="E374" s="260">
        <v>32599</v>
      </c>
      <c r="F374" s="61" t="s">
        <v>12</v>
      </c>
      <c r="G374" s="198">
        <f t="shared" si="15"/>
        <v>134.47877562806815</v>
      </c>
      <c r="H374" s="227">
        <v>24241</v>
      </c>
      <c r="I374" s="261">
        <v>5028667</v>
      </c>
      <c r="J374" s="22">
        <f t="shared" si="16"/>
        <v>151.39473620828767</v>
      </c>
      <c r="K374" s="203">
        <f t="shared" si="17"/>
        <v>0.0745745568134484</v>
      </c>
      <c r="L374" s="227">
        <v>3321560</v>
      </c>
      <c r="N374" s="28"/>
      <c r="O374" s="28"/>
      <c r="P374" s="28"/>
      <c r="Q374" s="28"/>
      <c r="R374" s="28"/>
      <c r="S374" s="28"/>
    </row>
    <row r="375" spans="2:19" ht="18.75" customHeight="1">
      <c r="B375" s="66" t="s">
        <v>665</v>
      </c>
      <c r="C375" s="61">
        <v>3</v>
      </c>
      <c r="D375" s="282" t="s">
        <v>676</v>
      </c>
      <c r="E375" s="260">
        <v>2775</v>
      </c>
      <c r="F375" s="61" t="s">
        <v>15</v>
      </c>
      <c r="G375" s="198">
        <f t="shared" si="15"/>
        <v>95.95435684647303</v>
      </c>
      <c r="H375" s="227">
        <v>2892</v>
      </c>
      <c r="I375" s="261">
        <v>117370619</v>
      </c>
      <c r="J375" s="22">
        <f t="shared" si="16"/>
        <v>76.00999373634845</v>
      </c>
      <c r="K375" s="203">
        <f t="shared" si="17"/>
        <v>1.7405928638434611</v>
      </c>
      <c r="L375" s="227">
        <v>154414720</v>
      </c>
      <c r="N375" s="28"/>
      <c r="O375" s="28"/>
      <c r="P375" s="28"/>
      <c r="Q375" s="28"/>
      <c r="R375" s="28"/>
      <c r="S375" s="28"/>
    </row>
    <row r="376" spans="2:19" ht="18.75" customHeight="1">
      <c r="B376" s="66" t="s">
        <v>667</v>
      </c>
      <c r="C376" s="61">
        <v>3</v>
      </c>
      <c r="D376" s="282" t="s">
        <v>678</v>
      </c>
      <c r="E376" s="260">
        <v>3386</v>
      </c>
      <c r="F376" s="61" t="s">
        <v>12</v>
      </c>
      <c r="G376" s="198">
        <f t="shared" si="15"/>
        <v>59.96104126084647</v>
      </c>
      <c r="H376" s="227">
        <v>5647</v>
      </c>
      <c r="I376" s="261">
        <v>8548198</v>
      </c>
      <c r="J376" s="22">
        <f t="shared" si="16"/>
        <v>109.3687211679101</v>
      </c>
      <c r="K376" s="203">
        <f t="shared" si="17"/>
        <v>0.12676879924711779</v>
      </c>
      <c r="L376" s="227">
        <v>7815944</v>
      </c>
      <c r="N376" s="28"/>
      <c r="O376" s="28"/>
      <c r="P376" s="28"/>
      <c r="Q376" s="28"/>
      <c r="R376" s="28"/>
      <c r="S376" s="28"/>
    </row>
    <row r="377" spans="2:19" ht="18.75" customHeight="1">
      <c r="B377" s="66" t="s">
        <v>669</v>
      </c>
      <c r="C377" s="61">
        <v>4</v>
      </c>
      <c r="D377" s="282" t="s">
        <v>680</v>
      </c>
      <c r="E377" s="260">
        <v>3</v>
      </c>
      <c r="F377" s="61" t="s">
        <v>12</v>
      </c>
      <c r="G377" s="198">
        <f t="shared" si="15"/>
        <v>60</v>
      </c>
      <c r="H377" s="227">
        <v>5</v>
      </c>
      <c r="I377" s="261">
        <v>8318808</v>
      </c>
      <c r="J377" s="22">
        <f t="shared" si="16"/>
        <v>110.72603160004073</v>
      </c>
      <c r="K377" s="203">
        <f t="shared" si="17"/>
        <v>0.12336697176730316</v>
      </c>
      <c r="L377" s="227">
        <v>7512965</v>
      </c>
      <c r="N377" s="28"/>
      <c r="O377" s="28"/>
      <c r="P377" s="28"/>
      <c r="Q377" s="28"/>
      <c r="R377" s="28"/>
      <c r="S377" s="28"/>
    </row>
    <row r="378" spans="2:19" ht="18.75" customHeight="1">
      <c r="B378" s="66" t="s">
        <v>1282</v>
      </c>
      <c r="C378" s="61">
        <v>5</v>
      </c>
      <c r="D378" s="282" t="s">
        <v>682</v>
      </c>
      <c r="E378" s="260">
        <v>1</v>
      </c>
      <c r="F378" s="61" t="s">
        <v>12</v>
      </c>
      <c r="G378" s="198">
        <f t="shared" si="15"/>
        <v>50</v>
      </c>
      <c r="H378" s="227">
        <v>2</v>
      </c>
      <c r="I378" s="261">
        <v>6280710</v>
      </c>
      <c r="J378" s="22">
        <f t="shared" si="16"/>
        <v>84.13022529617055</v>
      </c>
      <c r="K378" s="203">
        <f t="shared" si="17"/>
        <v>0.09314221138997542</v>
      </c>
      <c r="L378" s="227">
        <v>7465462</v>
      </c>
      <c r="N378" s="28"/>
      <c r="O378" s="28"/>
      <c r="P378" s="28"/>
      <c r="Q378" s="28"/>
      <c r="R378" s="28"/>
      <c r="S378" s="28"/>
    </row>
    <row r="379" spans="2:19" ht="18.75" customHeight="1">
      <c r="B379" s="66" t="s">
        <v>1240</v>
      </c>
      <c r="C379" s="61">
        <v>5</v>
      </c>
      <c r="D379" s="283" t="s">
        <v>1241</v>
      </c>
      <c r="E379" s="260">
        <v>2</v>
      </c>
      <c r="F379" s="61" t="s">
        <v>12</v>
      </c>
      <c r="G379" s="198">
        <f t="shared" si="15"/>
        <v>66.66666666666666</v>
      </c>
      <c r="H379" s="227">
        <v>3</v>
      </c>
      <c r="I379" s="261">
        <v>2038098</v>
      </c>
      <c r="J379" s="22">
        <f t="shared" si="16"/>
        <v>4290.461655053366</v>
      </c>
      <c r="K379" s="203">
        <f t="shared" si="17"/>
        <v>0.030224760377327742</v>
      </c>
      <c r="L379" s="227">
        <v>47503</v>
      </c>
      <c r="N379" s="28"/>
      <c r="O379" s="28"/>
      <c r="P379" s="28"/>
      <c r="Q379" s="28"/>
      <c r="R379" s="28"/>
      <c r="S379" s="28"/>
    </row>
    <row r="380" spans="2:19" ht="18.75" customHeight="1">
      <c r="B380" s="66" t="s">
        <v>671</v>
      </c>
      <c r="C380" s="61">
        <v>3</v>
      </c>
      <c r="D380" s="282" t="s">
        <v>1242</v>
      </c>
      <c r="E380" s="260">
        <v>1040435</v>
      </c>
      <c r="F380" s="61" t="s">
        <v>12</v>
      </c>
      <c r="G380" s="198">
        <f t="shared" si="15"/>
        <v>105.9455402847318</v>
      </c>
      <c r="H380" s="227">
        <v>982047</v>
      </c>
      <c r="I380" s="261">
        <v>11030579</v>
      </c>
      <c r="J380" s="22">
        <f t="shared" si="16"/>
        <v>106.3650089638914</v>
      </c>
      <c r="K380" s="203">
        <f t="shared" si="17"/>
        <v>0.16358222573113929</v>
      </c>
      <c r="L380" s="227">
        <v>10370496</v>
      </c>
      <c r="N380" s="28"/>
      <c r="O380" s="28"/>
      <c r="P380" s="28"/>
      <c r="Q380" s="28"/>
      <c r="R380" s="28"/>
      <c r="S380" s="28"/>
    </row>
    <row r="381" spans="2:19" ht="18.75" customHeight="1">
      <c r="B381" s="133" t="s">
        <v>685</v>
      </c>
      <c r="C381" s="59">
        <v>1</v>
      </c>
      <c r="D381" s="284" t="s">
        <v>686</v>
      </c>
      <c r="E381" s="251"/>
      <c r="F381" s="59"/>
      <c r="G381" s="16">
        <f t="shared" si="15"/>
      </c>
      <c r="H381" s="215"/>
      <c r="I381" s="252">
        <v>856576271</v>
      </c>
      <c r="J381" s="17">
        <f t="shared" si="16"/>
        <v>107.84501409195421</v>
      </c>
      <c r="K381" s="201">
        <f t="shared" si="17"/>
        <v>12.702928188870189</v>
      </c>
      <c r="L381" s="215">
        <v>794265992</v>
      </c>
      <c r="N381" s="28"/>
      <c r="O381" s="28"/>
      <c r="P381" s="28"/>
      <c r="Q381" s="28"/>
      <c r="R381" s="28"/>
      <c r="S381" s="28"/>
    </row>
    <row r="382" spans="2:19" ht="18.75" customHeight="1">
      <c r="B382" s="134" t="s">
        <v>687</v>
      </c>
      <c r="C382" s="60">
        <v>2</v>
      </c>
      <c r="D382" s="285" t="s">
        <v>688</v>
      </c>
      <c r="E382" s="256">
        <v>3681025</v>
      </c>
      <c r="F382" s="60" t="s">
        <v>32</v>
      </c>
      <c r="G382" s="18">
        <f t="shared" si="15"/>
        <v>97.05624425207347</v>
      </c>
      <c r="H382" s="221">
        <v>3792672</v>
      </c>
      <c r="I382" s="257">
        <v>7735900</v>
      </c>
      <c r="J382" s="19">
        <f t="shared" si="16"/>
        <v>99.52936514471573</v>
      </c>
      <c r="K382" s="202">
        <f t="shared" si="17"/>
        <v>0.11472251275599589</v>
      </c>
      <c r="L382" s="221">
        <v>7772480</v>
      </c>
      <c r="N382" s="28"/>
      <c r="O382" s="28"/>
      <c r="P382" s="28"/>
      <c r="Q382" s="28"/>
      <c r="R382" s="28"/>
      <c r="S382" s="28"/>
    </row>
    <row r="383" spans="2:19" ht="18.75" customHeight="1">
      <c r="B383" s="134" t="s">
        <v>689</v>
      </c>
      <c r="C383" s="60">
        <v>2</v>
      </c>
      <c r="D383" s="285" t="s">
        <v>690</v>
      </c>
      <c r="E383" s="256">
        <v>194565903</v>
      </c>
      <c r="F383" s="60" t="s">
        <v>32</v>
      </c>
      <c r="G383" s="18">
        <f t="shared" si="15"/>
        <v>101.81798513982916</v>
      </c>
      <c r="H383" s="221">
        <v>191091881</v>
      </c>
      <c r="I383" s="257">
        <v>120396500</v>
      </c>
      <c r="J383" s="19">
        <f t="shared" si="16"/>
        <v>107.09829721210757</v>
      </c>
      <c r="K383" s="202">
        <f t="shared" si="17"/>
        <v>1.7854663332032807</v>
      </c>
      <c r="L383" s="221">
        <v>112416820</v>
      </c>
      <c r="N383" s="28"/>
      <c r="O383" s="28"/>
      <c r="P383" s="28"/>
      <c r="Q383" s="28"/>
      <c r="R383" s="28"/>
      <c r="S383" s="28"/>
    </row>
    <row r="384" spans="2:19" ht="18.75" customHeight="1">
      <c r="B384" s="134" t="s">
        <v>693</v>
      </c>
      <c r="C384" s="60">
        <v>2</v>
      </c>
      <c r="D384" s="285" t="s">
        <v>694</v>
      </c>
      <c r="E384" s="256">
        <v>12827399</v>
      </c>
      <c r="F384" s="60" t="s">
        <v>32</v>
      </c>
      <c r="G384" s="18">
        <f t="shared" si="15"/>
        <v>98.39780796109928</v>
      </c>
      <c r="H384" s="221">
        <v>13036265</v>
      </c>
      <c r="I384" s="257">
        <v>21864747</v>
      </c>
      <c r="J384" s="19">
        <f t="shared" si="16"/>
        <v>101.39877671731006</v>
      </c>
      <c r="K384" s="202">
        <f t="shared" si="17"/>
        <v>0.32425169878283366</v>
      </c>
      <c r="L384" s="221">
        <v>21563127</v>
      </c>
      <c r="N384" s="28"/>
      <c r="O384" s="28"/>
      <c r="P384" s="28"/>
      <c r="Q384" s="28"/>
      <c r="R384" s="28"/>
      <c r="S384" s="28"/>
    </row>
    <row r="385" spans="2:19" ht="18.75" customHeight="1">
      <c r="B385" s="134" t="s">
        <v>695</v>
      </c>
      <c r="C385" s="60">
        <v>2</v>
      </c>
      <c r="D385" s="285" t="s">
        <v>696</v>
      </c>
      <c r="E385" s="256"/>
      <c r="F385" s="60"/>
      <c r="G385" s="18">
        <f t="shared" si="15"/>
      </c>
      <c r="H385" s="221"/>
      <c r="I385" s="257">
        <v>386081396</v>
      </c>
      <c r="J385" s="19">
        <f t="shared" si="16"/>
        <v>102.92881322067838</v>
      </c>
      <c r="K385" s="202">
        <f t="shared" si="17"/>
        <v>5.725542972047557</v>
      </c>
      <c r="L385" s="221">
        <v>375095548</v>
      </c>
      <c r="N385" s="28"/>
      <c r="O385" s="28"/>
      <c r="P385" s="28"/>
      <c r="Q385" s="28"/>
      <c r="R385" s="28"/>
      <c r="S385" s="28"/>
    </row>
    <row r="386" spans="2:19" ht="18.75" customHeight="1">
      <c r="B386" s="66" t="s">
        <v>697</v>
      </c>
      <c r="C386" s="61">
        <v>3</v>
      </c>
      <c r="D386" s="282" t="s">
        <v>1243</v>
      </c>
      <c r="E386" s="260">
        <v>13944895</v>
      </c>
      <c r="F386" s="61" t="s">
        <v>699</v>
      </c>
      <c r="G386" s="198">
        <f t="shared" si="15"/>
        <v>100.53992038072363</v>
      </c>
      <c r="H386" s="227">
        <v>13870008</v>
      </c>
      <c r="I386" s="261">
        <v>180767176</v>
      </c>
      <c r="J386" s="22">
        <f t="shared" si="16"/>
        <v>102.65277844928747</v>
      </c>
      <c r="K386" s="203">
        <f t="shared" si="17"/>
        <v>2.680756557675946</v>
      </c>
      <c r="L386" s="227">
        <v>176095746</v>
      </c>
      <c r="N386" s="28"/>
      <c r="O386" s="28"/>
      <c r="P386" s="28"/>
      <c r="Q386" s="28"/>
      <c r="R386" s="28"/>
      <c r="S386" s="28"/>
    </row>
    <row r="387" spans="2:19" ht="18.75" customHeight="1">
      <c r="B387" s="66" t="s">
        <v>700</v>
      </c>
      <c r="C387" s="61">
        <v>4</v>
      </c>
      <c r="D387" s="282" t="s">
        <v>1244</v>
      </c>
      <c r="E387" s="260">
        <v>4366850</v>
      </c>
      <c r="F387" s="61" t="s">
        <v>699</v>
      </c>
      <c r="G387" s="198">
        <f t="shared" si="15"/>
        <v>101.6337363911546</v>
      </c>
      <c r="H387" s="227">
        <v>4296654</v>
      </c>
      <c r="I387" s="261">
        <v>86248408</v>
      </c>
      <c r="J387" s="22">
        <f t="shared" si="16"/>
        <v>102.91766034258885</v>
      </c>
      <c r="K387" s="203">
        <f t="shared" si="17"/>
        <v>1.2790540321054225</v>
      </c>
      <c r="L387" s="227">
        <v>83803312</v>
      </c>
      <c r="N387" s="28"/>
      <c r="O387" s="28"/>
      <c r="P387" s="28"/>
      <c r="Q387" s="28"/>
      <c r="R387" s="28"/>
      <c r="S387" s="28"/>
    </row>
    <row r="388" spans="2:19" ht="18.75" customHeight="1">
      <c r="B388" s="66" t="s">
        <v>702</v>
      </c>
      <c r="C388" s="61">
        <v>4</v>
      </c>
      <c r="D388" s="282" t="s">
        <v>1245</v>
      </c>
      <c r="E388" s="260">
        <v>7524631</v>
      </c>
      <c r="F388" s="61" t="s">
        <v>699</v>
      </c>
      <c r="G388" s="198">
        <f t="shared" si="15"/>
        <v>99.13412470617313</v>
      </c>
      <c r="H388" s="227">
        <v>7590354</v>
      </c>
      <c r="I388" s="261">
        <v>89532165</v>
      </c>
      <c r="J388" s="22">
        <f t="shared" si="16"/>
        <v>102.78628948779993</v>
      </c>
      <c r="K388" s="203">
        <f t="shared" si="17"/>
        <v>1.3277517730689936</v>
      </c>
      <c r="L388" s="227">
        <v>87105163</v>
      </c>
      <c r="N388" s="28"/>
      <c r="O388" s="28"/>
      <c r="P388" s="28"/>
      <c r="Q388" s="28"/>
      <c r="R388" s="28"/>
      <c r="S388" s="28"/>
    </row>
    <row r="389" spans="2:19" ht="18.75" customHeight="1">
      <c r="B389" s="66" t="s">
        <v>704</v>
      </c>
      <c r="C389" s="61">
        <v>4</v>
      </c>
      <c r="D389" s="282" t="s">
        <v>1246</v>
      </c>
      <c r="E389" s="260">
        <v>714118</v>
      </c>
      <c r="F389" s="61" t="s">
        <v>699</v>
      </c>
      <c r="G389" s="198">
        <f t="shared" si="15"/>
        <v>103.92809480634584</v>
      </c>
      <c r="H389" s="227">
        <v>687127</v>
      </c>
      <c r="I389" s="261">
        <v>3724446</v>
      </c>
      <c r="J389" s="22">
        <f t="shared" si="16"/>
        <v>94.19767305990952</v>
      </c>
      <c r="K389" s="203">
        <f t="shared" si="17"/>
        <v>0.05523310846107342</v>
      </c>
      <c r="L389" s="227">
        <v>3953862</v>
      </c>
      <c r="N389" s="28"/>
      <c r="O389" s="28"/>
      <c r="P389" s="28"/>
      <c r="Q389" s="28"/>
      <c r="R389" s="28"/>
      <c r="S389" s="28"/>
    </row>
    <row r="390" spans="2:19" ht="18.75" customHeight="1">
      <c r="B390" s="66" t="s">
        <v>706</v>
      </c>
      <c r="C390" s="61">
        <v>3</v>
      </c>
      <c r="D390" s="282" t="s">
        <v>1247</v>
      </c>
      <c r="E390" s="260">
        <v>3281130</v>
      </c>
      <c r="F390" s="61" t="s">
        <v>32</v>
      </c>
      <c r="G390" s="198">
        <f t="shared" si="15"/>
        <v>107.7931950726565</v>
      </c>
      <c r="H390" s="227">
        <v>3043912</v>
      </c>
      <c r="I390" s="261">
        <v>15647439</v>
      </c>
      <c r="J390" s="22">
        <f t="shared" si="16"/>
        <v>97.27276502401507</v>
      </c>
      <c r="K390" s="203">
        <f t="shared" si="17"/>
        <v>0.23204973180575855</v>
      </c>
      <c r="L390" s="227">
        <v>16086146</v>
      </c>
      <c r="N390" s="28"/>
      <c r="O390" s="28"/>
      <c r="P390" s="28"/>
      <c r="Q390" s="28"/>
      <c r="R390" s="28"/>
      <c r="S390" s="28"/>
    </row>
    <row r="391" spans="2:19" ht="18.75" customHeight="1">
      <c r="B391" s="66" t="s">
        <v>708</v>
      </c>
      <c r="C391" s="61">
        <v>3</v>
      </c>
      <c r="D391" s="282" t="s">
        <v>713</v>
      </c>
      <c r="E391" s="260"/>
      <c r="F391" s="61"/>
      <c r="G391" s="198">
        <f t="shared" si="15"/>
      </c>
      <c r="H391" s="227"/>
      <c r="I391" s="261">
        <v>174378323</v>
      </c>
      <c r="J391" s="22">
        <f t="shared" si="16"/>
        <v>103.17170368295285</v>
      </c>
      <c r="K391" s="203">
        <f t="shared" si="17"/>
        <v>2.5860105979571437</v>
      </c>
      <c r="L391" s="227">
        <v>169017586</v>
      </c>
      <c r="N391" s="28"/>
      <c r="O391" s="28"/>
      <c r="P391" s="28"/>
      <c r="Q391" s="28"/>
      <c r="R391" s="28"/>
      <c r="S391" s="28"/>
    </row>
    <row r="392" spans="2:19" ht="18.75" customHeight="1">
      <c r="B392" s="66" t="s">
        <v>1248</v>
      </c>
      <c r="C392" s="61">
        <v>4</v>
      </c>
      <c r="D392" s="282" t="s">
        <v>717</v>
      </c>
      <c r="E392" s="260">
        <v>12482729</v>
      </c>
      <c r="F392" s="61" t="s">
        <v>699</v>
      </c>
      <c r="G392" s="198">
        <f aca="true" t="shared" si="18" ref="G392:G421">IF(F392="","",E392/H392*100)</f>
        <v>104.55104681882945</v>
      </c>
      <c r="H392" s="227">
        <v>11939363</v>
      </c>
      <c r="I392" s="261">
        <v>8900527</v>
      </c>
      <c r="J392" s="22">
        <f aca="true" t="shared" si="19" ref="J392:J421">I392/L392*100</f>
        <v>105.35662942194949</v>
      </c>
      <c r="K392" s="203">
        <f t="shared" si="17"/>
        <v>0.13199379804451786</v>
      </c>
      <c r="L392" s="227">
        <v>8447999</v>
      </c>
      <c r="N392" s="28"/>
      <c r="O392" s="28"/>
      <c r="P392" s="28"/>
      <c r="Q392" s="28"/>
      <c r="R392" s="28"/>
      <c r="S392" s="28"/>
    </row>
    <row r="393" spans="2:19" ht="18.75" customHeight="1">
      <c r="B393" s="66" t="s">
        <v>1249</v>
      </c>
      <c r="C393" s="61">
        <v>4</v>
      </c>
      <c r="D393" s="282" t="s">
        <v>1246</v>
      </c>
      <c r="E393" s="260">
        <v>16529792</v>
      </c>
      <c r="F393" s="61" t="s">
        <v>699</v>
      </c>
      <c r="G393" s="198">
        <f t="shared" si="18"/>
        <v>107.69690750921413</v>
      </c>
      <c r="H393" s="227">
        <v>15348437</v>
      </c>
      <c r="I393" s="261">
        <v>50154216</v>
      </c>
      <c r="J393" s="22">
        <f t="shared" si="19"/>
        <v>109.0437027598087</v>
      </c>
      <c r="K393" s="203">
        <f aca="true" t="shared" si="20" ref="K393:K421">I393/6743140308*100</f>
        <v>0.7437812904545008</v>
      </c>
      <c r="L393" s="227">
        <v>45994601</v>
      </c>
      <c r="N393" s="28"/>
      <c r="O393" s="28"/>
      <c r="P393" s="28"/>
      <c r="Q393" s="28"/>
      <c r="R393" s="28"/>
      <c r="S393" s="28"/>
    </row>
    <row r="394" spans="2:19" ht="18.75" customHeight="1">
      <c r="B394" s="66" t="s">
        <v>1250</v>
      </c>
      <c r="C394" s="61">
        <v>4</v>
      </c>
      <c r="D394" s="282" t="s">
        <v>1251</v>
      </c>
      <c r="E394" s="260">
        <v>7512052</v>
      </c>
      <c r="F394" s="61" t="s">
        <v>699</v>
      </c>
      <c r="G394" s="198">
        <f t="shared" si="18"/>
        <v>103.65344114762</v>
      </c>
      <c r="H394" s="227">
        <v>7247277</v>
      </c>
      <c r="I394" s="261">
        <v>57429518</v>
      </c>
      <c r="J394" s="22">
        <f t="shared" si="19"/>
        <v>102.79493044727089</v>
      </c>
      <c r="K394" s="203">
        <f t="shared" si="20"/>
        <v>0.8516731875186722</v>
      </c>
      <c r="L394" s="227">
        <v>55868045</v>
      </c>
      <c r="N394" s="28"/>
      <c r="O394" s="28"/>
      <c r="P394" s="28"/>
      <c r="Q394" s="28"/>
      <c r="R394" s="28"/>
      <c r="S394" s="28"/>
    </row>
    <row r="395" spans="2:19" ht="18.75" customHeight="1">
      <c r="B395" s="134" t="s">
        <v>724</v>
      </c>
      <c r="C395" s="60">
        <v>2</v>
      </c>
      <c r="D395" s="285" t="s">
        <v>725</v>
      </c>
      <c r="E395" s="256">
        <v>26903924</v>
      </c>
      <c r="F395" s="60" t="s">
        <v>32</v>
      </c>
      <c r="G395" s="18">
        <f t="shared" si="18"/>
        <v>89.38593509799955</v>
      </c>
      <c r="H395" s="221">
        <v>30098610</v>
      </c>
      <c r="I395" s="257">
        <v>42776504</v>
      </c>
      <c r="J395" s="19">
        <f t="shared" si="19"/>
        <v>94.4529130749325</v>
      </c>
      <c r="K395" s="202">
        <f t="shared" si="20"/>
        <v>0.6343706647961981</v>
      </c>
      <c r="L395" s="221">
        <v>45288708</v>
      </c>
      <c r="N395" s="28"/>
      <c r="O395" s="28"/>
      <c r="P395" s="28"/>
      <c r="Q395" s="28"/>
      <c r="R395" s="28"/>
      <c r="S395" s="28"/>
    </row>
    <row r="396" spans="2:19" ht="18.75" customHeight="1">
      <c r="B396" s="134" t="s">
        <v>726</v>
      </c>
      <c r="C396" s="60">
        <v>2</v>
      </c>
      <c r="D396" s="285" t="s">
        <v>727</v>
      </c>
      <c r="E396" s="256"/>
      <c r="F396" s="60"/>
      <c r="G396" s="18">
        <f t="shared" si="18"/>
      </c>
      <c r="H396" s="221"/>
      <c r="I396" s="257">
        <v>85671812</v>
      </c>
      <c r="J396" s="19">
        <f t="shared" si="19"/>
        <v>121.992385284444</v>
      </c>
      <c r="K396" s="202">
        <f t="shared" si="20"/>
        <v>1.2705031793326285</v>
      </c>
      <c r="L396" s="221">
        <v>70227180</v>
      </c>
      <c r="N396" s="28"/>
      <c r="O396" s="28"/>
      <c r="P396" s="28"/>
      <c r="Q396" s="28"/>
      <c r="R396" s="28"/>
      <c r="S396" s="28"/>
    </row>
    <row r="397" spans="2:19" ht="18.75" customHeight="1">
      <c r="B397" s="66" t="s">
        <v>728</v>
      </c>
      <c r="C397" s="61">
        <v>3</v>
      </c>
      <c r="D397" s="282" t="s">
        <v>729</v>
      </c>
      <c r="E397" s="260"/>
      <c r="F397" s="61"/>
      <c r="G397" s="198">
        <f t="shared" si="18"/>
      </c>
      <c r="H397" s="227"/>
      <c r="I397" s="261">
        <v>76775674</v>
      </c>
      <c r="J397" s="22">
        <f t="shared" si="19"/>
        <v>123.82409710446403</v>
      </c>
      <c r="K397" s="203">
        <f t="shared" si="20"/>
        <v>1.1385744696564306</v>
      </c>
      <c r="L397" s="227">
        <v>62003823</v>
      </c>
      <c r="N397" s="28"/>
      <c r="O397" s="28"/>
      <c r="P397" s="28"/>
      <c r="Q397" s="28"/>
      <c r="R397" s="28"/>
      <c r="S397" s="28"/>
    </row>
    <row r="398" spans="2:19" ht="18.75" customHeight="1">
      <c r="B398" s="66" t="s">
        <v>1252</v>
      </c>
      <c r="C398" s="61">
        <v>4</v>
      </c>
      <c r="D398" s="282" t="s">
        <v>747</v>
      </c>
      <c r="E398" s="260"/>
      <c r="F398" s="61"/>
      <c r="G398" s="198">
        <f t="shared" si="18"/>
      </c>
      <c r="H398" s="227"/>
      <c r="I398" s="261">
        <v>20565754</v>
      </c>
      <c r="J398" s="22">
        <f t="shared" si="19"/>
        <v>146.34994279645593</v>
      </c>
      <c r="K398" s="203">
        <f t="shared" si="20"/>
        <v>0.3049877810728775</v>
      </c>
      <c r="L398" s="227">
        <v>14052451</v>
      </c>
      <c r="N398" s="28"/>
      <c r="O398" s="28"/>
      <c r="P398" s="28"/>
      <c r="Q398" s="28"/>
      <c r="R398" s="28"/>
      <c r="S398" s="28"/>
    </row>
    <row r="399" spans="2:19" ht="18.75" customHeight="1">
      <c r="B399" s="66" t="s">
        <v>1253</v>
      </c>
      <c r="C399" s="61">
        <v>5</v>
      </c>
      <c r="D399" s="282" t="s">
        <v>1254</v>
      </c>
      <c r="E399" s="260">
        <v>905055</v>
      </c>
      <c r="F399" s="61" t="s">
        <v>12</v>
      </c>
      <c r="G399" s="198">
        <f t="shared" si="18"/>
        <v>430.7324386065106</v>
      </c>
      <c r="H399" s="227">
        <v>210120</v>
      </c>
      <c r="I399" s="261">
        <v>1396002</v>
      </c>
      <c r="J399" s="22">
        <f t="shared" si="19"/>
        <v>264.4484099020254</v>
      </c>
      <c r="K399" s="203">
        <f t="shared" si="20"/>
        <v>0.020702550091443242</v>
      </c>
      <c r="L399" s="227">
        <v>527892</v>
      </c>
      <c r="N399" s="28"/>
      <c r="O399" s="28"/>
      <c r="P399" s="28"/>
      <c r="Q399" s="28"/>
      <c r="R399" s="28"/>
      <c r="S399" s="28"/>
    </row>
    <row r="400" spans="2:19" ht="18.75" customHeight="1">
      <c r="B400" s="66" t="s">
        <v>732</v>
      </c>
      <c r="C400" s="61">
        <v>4</v>
      </c>
      <c r="D400" s="282" t="s">
        <v>743</v>
      </c>
      <c r="E400" s="260">
        <v>3215</v>
      </c>
      <c r="F400" s="61" t="s">
        <v>32</v>
      </c>
      <c r="G400" s="198">
        <f t="shared" si="18"/>
        <v>2.3855103433947704</v>
      </c>
      <c r="H400" s="227">
        <v>134772</v>
      </c>
      <c r="I400" s="261">
        <v>38454</v>
      </c>
      <c r="J400" s="22">
        <f t="shared" si="19"/>
        <v>14.919281310742704</v>
      </c>
      <c r="K400" s="203">
        <f t="shared" si="20"/>
        <v>0.0005702684245555224</v>
      </c>
      <c r="L400" s="227">
        <v>257747</v>
      </c>
      <c r="N400" s="28"/>
      <c r="O400" s="28"/>
      <c r="P400" s="28"/>
      <c r="Q400" s="28"/>
      <c r="R400" s="28"/>
      <c r="S400" s="28"/>
    </row>
    <row r="401" spans="2:19" ht="18.75" customHeight="1">
      <c r="B401" s="66" t="s">
        <v>750</v>
      </c>
      <c r="C401" s="61">
        <v>3</v>
      </c>
      <c r="D401" s="282" t="s">
        <v>751</v>
      </c>
      <c r="E401" s="260"/>
      <c r="F401" s="61"/>
      <c r="G401" s="198">
        <f t="shared" si="18"/>
      </c>
      <c r="H401" s="227"/>
      <c r="I401" s="261">
        <v>8896138</v>
      </c>
      <c r="J401" s="22">
        <f t="shared" si="19"/>
        <v>108.18134248579989</v>
      </c>
      <c r="K401" s="203">
        <f t="shared" si="20"/>
        <v>0.13192870967619794</v>
      </c>
      <c r="L401" s="227">
        <v>8223357</v>
      </c>
      <c r="N401" s="28"/>
      <c r="O401" s="28"/>
      <c r="P401" s="28"/>
      <c r="Q401" s="28"/>
      <c r="R401" s="28"/>
      <c r="S401" s="28"/>
    </row>
    <row r="402" spans="2:19" ht="18.75" customHeight="1">
      <c r="B402" s="66" t="s">
        <v>752</v>
      </c>
      <c r="C402" s="61">
        <v>4</v>
      </c>
      <c r="D402" s="282" t="s">
        <v>1255</v>
      </c>
      <c r="E402" s="260"/>
      <c r="F402" s="61"/>
      <c r="G402" s="198">
        <f t="shared" si="18"/>
      </c>
      <c r="H402" s="227"/>
      <c r="I402" s="261">
        <v>8541933</v>
      </c>
      <c r="J402" s="22">
        <f t="shared" si="19"/>
        <v>107.04854129240009</v>
      </c>
      <c r="K402" s="203">
        <f t="shared" si="20"/>
        <v>0.1266758900132321</v>
      </c>
      <c r="L402" s="227">
        <v>7979495</v>
      </c>
      <c r="N402" s="28"/>
      <c r="O402" s="28"/>
      <c r="P402" s="28"/>
      <c r="Q402" s="28"/>
      <c r="R402" s="28"/>
      <c r="S402" s="28"/>
    </row>
    <row r="403" spans="2:19" ht="18.75" customHeight="1">
      <c r="B403" s="66" t="s">
        <v>1256</v>
      </c>
      <c r="C403" s="61">
        <v>5</v>
      </c>
      <c r="D403" s="282" t="s">
        <v>1257</v>
      </c>
      <c r="E403" s="260">
        <v>972631</v>
      </c>
      <c r="F403" s="61" t="s">
        <v>12</v>
      </c>
      <c r="G403" s="198">
        <f t="shared" si="18"/>
        <v>81.08156999460641</v>
      </c>
      <c r="H403" s="227">
        <v>1199571</v>
      </c>
      <c r="I403" s="261">
        <v>3665410</v>
      </c>
      <c r="J403" s="22">
        <f t="shared" si="19"/>
        <v>105.13539723684026</v>
      </c>
      <c r="K403" s="203">
        <f t="shared" si="20"/>
        <v>0.054357611329122</v>
      </c>
      <c r="L403" s="227">
        <v>3486371</v>
      </c>
      <c r="N403" s="28"/>
      <c r="O403" s="28"/>
      <c r="P403" s="28"/>
      <c r="Q403" s="28"/>
      <c r="R403" s="28"/>
      <c r="S403" s="28"/>
    </row>
    <row r="404" spans="2:19" ht="18.75" customHeight="1">
      <c r="B404" s="134" t="s">
        <v>756</v>
      </c>
      <c r="C404" s="60">
        <v>2</v>
      </c>
      <c r="D404" s="285" t="s">
        <v>757</v>
      </c>
      <c r="E404" s="256"/>
      <c r="F404" s="60"/>
      <c r="G404" s="18">
        <f t="shared" si="18"/>
      </c>
      <c r="H404" s="221"/>
      <c r="I404" s="257">
        <v>192049412</v>
      </c>
      <c r="J404" s="19">
        <f t="shared" si="19"/>
        <v>118.62068348712079</v>
      </c>
      <c r="K404" s="202">
        <f t="shared" si="20"/>
        <v>2.8480708279516938</v>
      </c>
      <c r="L404" s="221">
        <v>161902129</v>
      </c>
      <c r="N404" s="28"/>
      <c r="O404" s="28"/>
      <c r="P404" s="28"/>
      <c r="Q404" s="28"/>
      <c r="R404" s="28"/>
      <c r="S404" s="28"/>
    </row>
    <row r="405" spans="2:19" ht="18.75" customHeight="1">
      <c r="B405" s="66" t="s">
        <v>758</v>
      </c>
      <c r="C405" s="61">
        <v>3</v>
      </c>
      <c r="D405" s="282" t="s">
        <v>759</v>
      </c>
      <c r="E405" s="260"/>
      <c r="F405" s="61"/>
      <c r="G405" s="198">
        <f t="shared" si="18"/>
      </c>
      <c r="H405" s="227"/>
      <c r="I405" s="261">
        <v>1957831</v>
      </c>
      <c r="J405" s="22">
        <f t="shared" si="19"/>
        <v>160.74449681726338</v>
      </c>
      <c r="K405" s="203">
        <f t="shared" si="20"/>
        <v>0.0290344099421637</v>
      </c>
      <c r="L405" s="227">
        <v>1217977</v>
      </c>
      <c r="N405" s="28"/>
      <c r="O405" s="28"/>
      <c r="P405" s="28"/>
      <c r="Q405" s="28"/>
      <c r="R405" s="28"/>
      <c r="S405" s="28"/>
    </row>
    <row r="406" spans="2:12" ht="18.75" customHeight="1">
      <c r="B406" s="66" t="s">
        <v>760</v>
      </c>
      <c r="C406" s="61">
        <v>4</v>
      </c>
      <c r="D406" s="282" t="s">
        <v>1258</v>
      </c>
      <c r="E406" s="260"/>
      <c r="F406" s="61"/>
      <c r="G406" s="198">
        <f t="shared" si="18"/>
      </c>
      <c r="H406" s="227"/>
      <c r="I406" s="261">
        <v>399200</v>
      </c>
      <c r="J406" s="22">
        <f t="shared" si="19"/>
        <v>139.49360188414204</v>
      </c>
      <c r="K406" s="203">
        <f t="shared" si="20"/>
        <v>0.0059200903698591704</v>
      </c>
      <c r="L406" s="227">
        <v>286178</v>
      </c>
    </row>
    <row r="407" spans="2:12" ht="18.75" customHeight="1">
      <c r="B407" s="66" t="s">
        <v>762</v>
      </c>
      <c r="C407" s="61">
        <v>3</v>
      </c>
      <c r="D407" s="282" t="s">
        <v>763</v>
      </c>
      <c r="E407" s="260"/>
      <c r="F407" s="61"/>
      <c r="G407" s="198">
        <f t="shared" si="18"/>
      </c>
      <c r="H407" s="227"/>
      <c r="I407" s="261">
        <v>8776750</v>
      </c>
      <c r="J407" s="22">
        <f t="shared" si="19"/>
        <v>219.5484482458012</v>
      </c>
      <c r="K407" s="203">
        <f t="shared" si="20"/>
        <v>0.1301581992827191</v>
      </c>
      <c r="L407" s="227">
        <v>3997637</v>
      </c>
    </row>
    <row r="408" spans="2:12" ht="18.75" customHeight="1">
      <c r="B408" s="66" t="s">
        <v>764</v>
      </c>
      <c r="C408" s="61">
        <v>3</v>
      </c>
      <c r="D408" s="282" t="s">
        <v>767</v>
      </c>
      <c r="E408" s="260">
        <v>616718</v>
      </c>
      <c r="F408" s="61" t="s">
        <v>32</v>
      </c>
      <c r="G408" s="198">
        <f t="shared" si="18"/>
        <v>106.18148635968423</v>
      </c>
      <c r="H408" s="227">
        <v>580815</v>
      </c>
      <c r="I408" s="261">
        <v>497792</v>
      </c>
      <c r="J408" s="22">
        <f t="shared" si="19"/>
        <v>107.53351565504042</v>
      </c>
      <c r="K408" s="203">
        <f t="shared" si="20"/>
        <v>0.007382198460403147</v>
      </c>
      <c r="L408" s="227">
        <v>462918</v>
      </c>
    </row>
    <row r="409" spans="2:12" ht="18.75" customHeight="1">
      <c r="B409" s="66" t="s">
        <v>766</v>
      </c>
      <c r="C409" s="61">
        <v>3</v>
      </c>
      <c r="D409" s="282" t="s">
        <v>771</v>
      </c>
      <c r="E409" s="260">
        <v>138322538</v>
      </c>
      <c r="F409" s="61" t="s">
        <v>32</v>
      </c>
      <c r="G409" s="198">
        <f t="shared" si="18"/>
        <v>99.02735189511334</v>
      </c>
      <c r="H409" s="227">
        <v>139681144</v>
      </c>
      <c r="I409" s="261">
        <v>79757348</v>
      </c>
      <c r="J409" s="22">
        <f t="shared" si="19"/>
        <v>106.92698909514905</v>
      </c>
      <c r="K409" s="203">
        <f t="shared" si="20"/>
        <v>1.182792354259285</v>
      </c>
      <c r="L409" s="227">
        <v>74590474</v>
      </c>
    </row>
    <row r="410" spans="2:12" ht="18.75" customHeight="1">
      <c r="B410" s="66" t="s">
        <v>768</v>
      </c>
      <c r="C410" s="61">
        <v>3</v>
      </c>
      <c r="D410" s="282" t="s">
        <v>1259</v>
      </c>
      <c r="E410" s="260">
        <v>17273647</v>
      </c>
      <c r="F410" s="61" t="s">
        <v>32</v>
      </c>
      <c r="G410" s="198">
        <f t="shared" si="18"/>
        <v>123.81063137473107</v>
      </c>
      <c r="H410" s="227">
        <v>13951667</v>
      </c>
      <c r="I410" s="261">
        <v>50395159</v>
      </c>
      <c r="J410" s="22">
        <f t="shared" si="19"/>
        <v>162.129851590608</v>
      </c>
      <c r="K410" s="203">
        <f t="shared" si="20"/>
        <v>0.7473544476037618</v>
      </c>
      <c r="L410" s="227">
        <v>31083208</v>
      </c>
    </row>
    <row r="411" spans="2:12" ht="18.75" customHeight="1">
      <c r="B411" s="66" t="s">
        <v>1260</v>
      </c>
      <c r="C411" s="61">
        <v>4</v>
      </c>
      <c r="D411" s="282" t="s">
        <v>1261</v>
      </c>
      <c r="E411" s="260">
        <v>7614253</v>
      </c>
      <c r="F411" s="61" t="s">
        <v>32</v>
      </c>
      <c r="G411" s="198">
        <f t="shared" si="18"/>
        <v>133.29245763763686</v>
      </c>
      <c r="H411" s="227">
        <v>5712441</v>
      </c>
      <c r="I411" s="261">
        <v>38383635</v>
      </c>
      <c r="J411" s="22">
        <f t="shared" si="19"/>
        <v>183.37000625013704</v>
      </c>
      <c r="K411" s="203">
        <f t="shared" si="20"/>
        <v>0.5692249196485205</v>
      </c>
      <c r="L411" s="227">
        <v>20932341</v>
      </c>
    </row>
    <row r="412" spans="2:12" ht="18.75" customHeight="1">
      <c r="B412" s="66" t="s">
        <v>770</v>
      </c>
      <c r="C412" s="61">
        <v>3</v>
      </c>
      <c r="D412" s="282" t="s">
        <v>781</v>
      </c>
      <c r="E412" s="260"/>
      <c r="F412" s="61"/>
      <c r="G412" s="198">
        <f t="shared" si="18"/>
      </c>
      <c r="H412" s="227"/>
      <c r="I412" s="261">
        <v>12264716</v>
      </c>
      <c r="J412" s="22">
        <f t="shared" si="19"/>
        <v>98.89199695665229</v>
      </c>
      <c r="K412" s="203">
        <f t="shared" si="20"/>
        <v>0.181884336374393</v>
      </c>
      <c r="L412" s="227">
        <v>12402132</v>
      </c>
    </row>
    <row r="413" spans="2:12" ht="18.75" customHeight="1">
      <c r="B413" s="66" t="s">
        <v>772</v>
      </c>
      <c r="C413" s="61">
        <v>4</v>
      </c>
      <c r="D413" s="282" t="s">
        <v>1262</v>
      </c>
      <c r="E413" s="260"/>
      <c r="F413" s="69"/>
      <c r="G413" s="198">
        <f t="shared" si="18"/>
      </c>
      <c r="H413" s="227"/>
      <c r="I413" s="261">
        <v>4637328</v>
      </c>
      <c r="J413" s="22">
        <f t="shared" si="19"/>
        <v>112.74576449204538</v>
      </c>
      <c r="K413" s="203">
        <f t="shared" si="20"/>
        <v>0.0687710441750458</v>
      </c>
      <c r="L413" s="227">
        <v>4113084</v>
      </c>
    </row>
    <row r="414" spans="2:12" ht="18.75" customHeight="1">
      <c r="B414" s="66" t="s">
        <v>1263</v>
      </c>
      <c r="C414" s="61">
        <v>3</v>
      </c>
      <c r="D414" s="282" t="s">
        <v>787</v>
      </c>
      <c r="E414" s="260"/>
      <c r="F414" s="69"/>
      <c r="G414" s="198">
        <f t="shared" si="18"/>
      </c>
      <c r="H414" s="227"/>
      <c r="I414" s="261">
        <v>4067856</v>
      </c>
      <c r="J414" s="22">
        <f t="shared" si="19"/>
        <v>96.40967885055117</v>
      </c>
      <c r="K414" s="203">
        <f t="shared" si="20"/>
        <v>0.06032583950795051</v>
      </c>
      <c r="L414" s="227">
        <v>4219344</v>
      </c>
    </row>
    <row r="415" spans="2:12" ht="18.75" customHeight="1">
      <c r="B415" s="187" t="s">
        <v>1264</v>
      </c>
      <c r="C415" s="188">
        <v>4</v>
      </c>
      <c r="D415" s="286" t="s">
        <v>1265</v>
      </c>
      <c r="E415" s="260"/>
      <c r="F415" s="69"/>
      <c r="G415" s="198">
        <f t="shared" si="18"/>
      </c>
      <c r="H415" s="227"/>
      <c r="I415" s="261">
        <v>2973689</v>
      </c>
      <c r="J415" s="22">
        <f t="shared" si="19"/>
        <v>98.48090399955755</v>
      </c>
      <c r="K415" s="203">
        <f t="shared" si="20"/>
        <v>0.044099467965571515</v>
      </c>
      <c r="L415" s="227">
        <v>3019559</v>
      </c>
    </row>
    <row r="416" spans="2:12" ht="18.75" customHeight="1">
      <c r="B416" s="66" t="s">
        <v>776</v>
      </c>
      <c r="C416" s="61">
        <v>3</v>
      </c>
      <c r="D416" s="282" t="s">
        <v>1266</v>
      </c>
      <c r="E416" s="260">
        <v>17475</v>
      </c>
      <c r="F416" s="71" t="s">
        <v>32</v>
      </c>
      <c r="G416" s="198">
        <f t="shared" si="18"/>
        <v>97.3266499582289</v>
      </c>
      <c r="H416" s="227">
        <v>17955</v>
      </c>
      <c r="I416" s="261">
        <v>437534</v>
      </c>
      <c r="J416" s="22">
        <f t="shared" si="19"/>
        <v>53.509458514130294</v>
      </c>
      <c r="K416" s="203">
        <f t="shared" si="20"/>
        <v>0.006488579208131169</v>
      </c>
      <c r="L416" s="227">
        <v>817676</v>
      </c>
    </row>
    <row r="417" spans="2:12" ht="18.75" customHeight="1">
      <c r="B417" s="66" t="s">
        <v>780</v>
      </c>
      <c r="C417" s="61">
        <v>3</v>
      </c>
      <c r="D417" s="282" t="s">
        <v>1267</v>
      </c>
      <c r="E417" s="260">
        <v>80</v>
      </c>
      <c r="F417" s="71" t="s">
        <v>15</v>
      </c>
      <c r="G417" s="198">
        <f t="shared" si="18"/>
        <v>105.26315789473684</v>
      </c>
      <c r="H417" s="227">
        <v>76</v>
      </c>
      <c r="I417" s="261">
        <v>109780</v>
      </c>
      <c r="J417" s="22">
        <f t="shared" si="19"/>
        <v>104.80290981298151</v>
      </c>
      <c r="K417" s="203">
        <f t="shared" si="20"/>
        <v>0.0016280248517112719</v>
      </c>
      <c r="L417" s="227">
        <v>104749</v>
      </c>
    </row>
    <row r="418" spans="2:12" ht="18.75" customHeight="1">
      <c r="B418" s="133" t="s">
        <v>810</v>
      </c>
      <c r="C418" s="59">
        <v>1</v>
      </c>
      <c r="D418" s="284" t="s">
        <v>811</v>
      </c>
      <c r="E418" s="251"/>
      <c r="F418" s="72"/>
      <c r="G418" s="16">
        <f t="shared" si="18"/>
      </c>
      <c r="H418" s="215"/>
      <c r="I418" s="252">
        <v>106754186</v>
      </c>
      <c r="J418" s="17">
        <f t="shared" si="19"/>
        <v>122.56590331214161</v>
      </c>
      <c r="K418" s="201">
        <f t="shared" si="20"/>
        <v>1.5831523759537942</v>
      </c>
      <c r="L418" s="215">
        <v>87099416</v>
      </c>
    </row>
    <row r="419" spans="2:12" ht="18.75" customHeight="1">
      <c r="B419" s="134" t="s">
        <v>812</v>
      </c>
      <c r="C419" s="60">
        <v>2</v>
      </c>
      <c r="D419" s="285" t="s">
        <v>1268</v>
      </c>
      <c r="E419" s="256"/>
      <c r="F419" s="73"/>
      <c r="G419" s="18">
        <f t="shared" si="18"/>
      </c>
      <c r="H419" s="221"/>
      <c r="I419" s="257">
        <v>105833081</v>
      </c>
      <c r="J419" s="19">
        <f t="shared" si="19"/>
        <v>121.99574596169296</v>
      </c>
      <c r="K419" s="202">
        <f t="shared" si="20"/>
        <v>1.5694924940897432</v>
      </c>
      <c r="L419" s="221">
        <v>86751452</v>
      </c>
    </row>
    <row r="420" spans="2:19" ht="18.75" customHeight="1" thickBot="1">
      <c r="B420" s="135" t="s">
        <v>814</v>
      </c>
      <c r="C420" s="74">
        <v>2</v>
      </c>
      <c r="D420" s="287" t="s">
        <v>815</v>
      </c>
      <c r="E420" s="288">
        <v>133</v>
      </c>
      <c r="F420" s="74" t="s">
        <v>32</v>
      </c>
      <c r="G420" s="25">
        <f t="shared" si="18"/>
        <v>380</v>
      </c>
      <c r="H420" s="289">
        <v>35</v>
      </c>
      <c r="I420" s="290">
        <v>615524</v>
      </c>
      <c r="J420" s="291">
        <f t="shared" si="19"/>
        <v>327.29670376416414</v>
      </c>
      <c r="K420" s="292">
        <f t="shared" si="20"/>
        <v>0.009128150563169329</v>
      </c>
      <c r="L420" s="289">
        <v>188063</v>
      </c>
      <c r="N420" s="28"/>
      <c r="O420" s="28"/>
      <c r="P420" s="28"/>
      <c r="Q420" s="28"/>
      <c r="R420" s="28"/>
      <c r="S420" s="28"/>
    </row>
    <row r="421" spans="2:19" ht="18.75" customHeight="1" thickBot="1">
      <c r="B421" s="373" t="s">
        <v>1269</v>
      </c>
      <c r="C421" s="374"/>
      <c r="D421" s="375"/>
      <c r="E421" s="293"/>
      <c r="F421" s="75"/>
      <c r="G421" s="27">
        <f t="shared" si="18"/>
      </c>
      <c r="H421" s="247"/>
      <c r="I421" s="294">
        <f>I8+I84+I95+I180+I201+I208+I247+I305+I381+I418</f>
        <v>6743140308</v>
      </c>
      <c r="J421" s="185">
        <f t="shared" si="19"/>
        <v>109.07462781251166</v>
      </c>
      <c r="K421" s="295">
        <f t="shared" si="20"/>
        <v>100</v>
      </c>
      <c r="L421" s="205">
        <f>L8+L84+L95+L180+L201+L208+L247+L305+L381+L418</f>
        <v>6182134602</v>
      </c>
      <c r="N421" s="28"/>
      <c r="O421" s="28"/>
      <c r="P421" s="28"/>
      <c r="Q421" s="28"/>
      <c r="R421" s="28"/>
      <c r="S421" s="28"/>
    </row>
    <row r="422" spans="4:19" ht="13.5">
      <c r="D422" s="129"/>
      <c r="H422" s="28"/>
      <c r="I422" s="30"/>
      <c r="J422" s="36"/>
      <c r="L422" s="28"/>
      <c r="N422" s="28"/>
      <c r="O422" s="28"/>
      <c r="P422" s="28"/>
      <c r="Q422" s="28"/>
      <c r="R422" s="28"/>
      <c r="S422" s="28"/>
    </row>
    <row r="423" spans="4:19" ht="13.5">
      <c r="D423" s="129"/>
      <c r="H423" s="28"/>
      <c r="I423" s="30"/>
      <c r="J423" s="36"/>
      <c r="L423" s="28"/>
      <c r="N423" s="28"/>
      <c r="O423" s="28"/>
      <c r="P423" s="28"/>
      <c r="Q423" s="28"/>
      <c r="R423" s="28"/>
      <c r="S423" s="28"/>
    </row>
    <row r="424" spans="4:19" ht="13.5">
      <c r="D424" s="129"/>
      <c r="H424" s="28"/>
      <c r="I424" s="30"/>
      <c r="J424" s="36"/>
      <c r="L424" s="28"/>
      <c r="N424" s="28"/>
      <c r="O424" s="28"/>
      <c r="P424" s="28"/>
      <c r="Q424" s="28"/>
      <c r="R424" s="28"/>
      <c r="S424" s="28"/>
    </row>
    <row r="425" spans="4:19" ht="13.5">
      <c r="D425" s="129"/>
      <c r="H425" s="28"/>
      <c r="I425" s="30"/>
      <c r="J425" s="36"/>
      <c r="L425" s="28"/>
      <c r="N425" s="28"/>
      <c r="O425" s="28"/>
      <c r="P425" s="28"/>
      <c r="Q425" s="28"/>
      <c r="R425" s="28"/>
      <c r="S425" s="28"/>
    </row>
    <row r="426" spans="4:19" ht="13.5">
      <c r="D426" s="129"/>
      <c r="H426" s="28"/>
      <c r="I426" s="30"/>
      <c r="J426" s="36"/>
      <c r="L426" s="28"/>
      <c r="N426" s="28"/>
      <c r="O426" s="28"/>
      <c r="P426" s="28"/>
      <c r="Q426" s="28"/>
      <c r="R426" s="28"/>
      <c r="S426" s="28"/>
    </row>
    <row r="427" spans="4:19" ht="13.5">
      <c r="D427" s="129"/>
      <c r="H427" s="28"/>
      <c r="I427" s="30"/>
      <c r="J427" s="36"/>
      <c r="L427" s="28"/>
      <c r="N427" s="28"/>
      <c r="O427" s="28"/>
      <c r="P427" s="28"/>
      <c r="Q427" s="28"/>
      <c r="R427" s="28"/>
      <c r="S427" s="28"/>
    </row>
    <row r="428" spans="4:19" ht="13.5">
      <c r="D428" s="129"/>
      <c r="H428" s="28"/>
      <c r="I428" s="30"/>
      <c r="J428" s="36"/>
      <c r="L428" s="28"/>
      <c r="N428" s="28"/>
      <c r="O428" s="28"/>
      <c r="P428" s="28"/>
      <c r="Q428" s="28"/>
      <c r="R428" s="28"/>
      <c r="S428" s="28"/>
    </row>
    <row r="429" spans="4:19" ht="13.5">
      <c r="D429" s="129"/>
      <c r="H429" s="28"/>
      <c r="I429" s="30"/>
      <c r="J429" s="36"/>
      <c r="L429" s="28"/>
      <c r="N429" s="28"/>
      <c r="O429" s="28"/>
      <c r="P429" s="28"/>
      <c r="Q429" s="28"/>
      <c r="R429" s="28"/>
      <c r="S429" s="28"/>
    </row>
    <row r="430" spans="4:19" ht="13.5">
      <c r="D430" s="129"/>
      <c r="H430" s="28"/>
      <c r="I430" s="30"/>
      <c r="J430" s="36"/>
      <c r="L430" s="28"/>
      <c r="N430" s="28"/>
      <c r="O430" s="28"/>
      <c r="P430" s="28"/>
      <c r="Q430" s="28"/>
      <c r="R430" s="28"/>
      <c r="S430" s="28"/>
    </row>
    <row r="431" spans="4:19" ht="13.5">
      <c r="D431" s="129"/>
      <c r="H431" s="28"/>
      <c r="I431" s="30"/>
      <c r="J431" s="36"/>
      <c r="L431" s="28"/>
      <c r="N431" s="28"/>
      <c r="O431" s="28"/>
      <c r="P431" s="28"/>
      <c r="Q431" s="28"/>
      <c r="R431" s="28"/>
      <c r="S431" s="28"/>
    </row>
    <row r="432" spans="4:19" ht="13.5">
      <c r="D432" s="129"/>
      <c r="H432" s="28"/>
      <c r="I432" s="30"/>
      <c r="J432" s="36"/>
      <c r="L432" s="28"/>
      <c r="N432" s="28"/>
      <c r="O432" s="28"/>
      <c r="P432" s="28"/>
      <c r="Q432" s="28"/>
      <c r="R432" s="28"/>
      <c r="S432" s="28"/>
    </row>
    <row r="433" spans="4:19" ht="13.5">
      <c r="D433" s="129"/>
      <c r="H433" s="28"/>
      <c r="I433" s="30"/>
      <c r="J433" s="36"/>
      <c r="L433" s="28"/>
      <c r="N433" s="28"/>
      <c r="O433" s="28"/>
      <c r="P433" s="28"/>
      <c r="Q433" s="28"/>
      <c r="R433" s="28"/>
      <c r="S433" s="28"/>
    </row>
    <row r="434" spans="4:19" ht="13.5">
      <c r="D434" s="129"/>
      <c r="H434" s="28"/>
      <c r="I434" s="30"/>
      <c r="J434" s="36"/>
      <c r="L434" s="28"/>
      <c r="N434" s="28"/>
      <c r="O434" s="28"/>
      <c r="P434" s="28"/>
      <c r="Q434" s="28"/>
      <c r="R434" s="28"/>
      <c r="S434" s="28"/>
    </row>
    <row r="435" spans="4:19" ht="13.5">
      <c r="D435" s="129"/>
      <c r="H435" s="28"/>
      <c r="I435" s="30"/>
      <c r="J435" s="36"/>
      <c r="L435" s="28"/>
      <c r="N435" s="28"/>
      <c r="O435" s="28"/>
      <c r="P435" s="28"/>
      <c r="Q435" s="28"/>
      <c r="R435" s="28"/>
      <c r="S435" s="28"/>
    </row>
    <row r="436" spans="4:19" ht="13.5">
      <c r="D436" s="129"/>
      <c r="H436" s="28"/>
      <c r="I436" s="30"/>
      <c r="J436" s="36"/>
      <c r="L436" s="28"/>
      <c r="N436" s="28"/>
      <c r="O436" s="28"/>
      <c r="P436" s="28"/>
      <c r="Q436" s="28"/>
      <c r="R436" s="28"/>
      <c r="S436" s="28"/>
    </row>
    <row r="437" spans="4:19" ht="13.5">
      <c r="D437" s="129"/>
      <c r="H437" s="28"/>
      <c r="I437" s="30"/>
      <c r="J437" s="36"/>
      <c r="L437" s="28"/>
      <c r="N437" s="28"/>
      <c r="O437" s="28"/>
      <c r="P437" s="28"/>
      <c r="Q437" s="28"/>
      <c r="R437" s="28"/>
      <c r="S437" s="28"/>
    </row>
    <row r="438" spans="4:19" ht="13.5">
      <c r="D438" s="129"/>
      <c r="H438" s="28"/>
      <c r="I438" s="30"/>
      <c r="J438" s="36"/>
      <c r="L438" s="28"/>
      <c r="N438" s="28"/>
      <c r="O438" s="28"/>
      <c r="P438" s="28"/>
      <c r="Q438" s="28"/>
      <c r="R438" s="28"/>
      <c r="S438" s="28"/>
    </row>
    <row r="439" spans="4:19" ht="13.5">
      <c r="D439" s="129"/>
      <c r="H439" s="28"/>
      <c r="I439" s="30"/>
      <c r="J439" s="36"/>
      <c r="L439" s="28"/>
      <c r="N439" s="28"/>
      <c r="O439" s="28"/>
      <c r="P439" s="28"/>
      <c r="Q439" s="28"/>
      <c r="R439" s="28"/>
      <c r="S439" s="28"/>
    </row>
    <row r="440" spans="4:19" ht="13.5">
      <c r="D440" s="129"/>
      <c r="H440" s="28"/>
      <c r="I440" s="30"/>
      <c r="J440" s="36"/>
      <c r="L440" s="28"/>
      <c r="N440" s="28"/>
      <c r="O440" s="28"/>
      <c r="P440" s="28"/>
      <c r="Q440" s="28"/>
      <c r="R440" s="28"/>
      <c r="S440" s="28"/>
    </row>
    <row r="441" spans="4:19" ht="13.5">
      <c r="D441" s="129"/>
      <c r="H441" s="28"/>
      <c r="I441" s="30"/>
      <c r="J441" s="36"/>
      <c r="L441" s="28"/>
      <c r="N441" s="28"/>
      <c r="O441" s="28"/>
      <c r="P441" s="28"/>
      <c r="Q441" s="28"/>
      <c r="R441" s="28"/>
      <c r="S441" s="28"/>
    </row>
    <row r="442" spans="4:19" ht="13.5">
      <c r="D442" s="129"/>
      <c r="H442" s="28"/>
      <c r="I442" s="30"/>
      <c r="J442" s="36"/>
      <c r="L442" s="28"/>
      <c r="N442" s="28"/>
      <c r="O442" s="28"/>
      <c r="P442" s="28"/>
      <c r="Q442" s="28"/>
      <c r="R442" s="28"/>
      <c r="S442" s="28"/>
    </row>
    <row r="443" spans="4:19" ht="13.5">
      <c r="D443" s="129"/>
      <c r="H443" s="28"/>
      <c r="I443" s="30"/>
      <c r="J443" s="36"/>
      <c r="L443" s="28"/>
      <c r="N443" s="28"/>
      <c r="O443" s="28"/>
      <c r="P443" s="28"/>
      <c r="Q443" s="28"/>
      <c r="R443" s="28"/>
      <c r="S443" s="28"/>
    </row>
    <row r="444" spans="4:19" ht="13.5">
      <c r="D444" s="129"/>
      <c r="H444" s="28"/>
      <c r="I444" s="30"/>
      <c r="J444" s="36"/>
      <c r="L444" s="28"/>
      <c r="N444" s="28"/>
      <c r="O444" s="28"/>
      <c r="P444" s="28"/>
      <c r="Q444" s="28"/>
      <c r="R444" s="28"/>
      <c r="S444" s="28"/>
    </row>
    <row r="445" spans="4:19" ht="13.5">
      <c r="D445" s="129"/>
      <c r="H445" s="28"/>
      <c r="I445" s="30"/>
      <c r="J445" s="36"/>
      <c r="L445" s="28"/>
      <c r="N445" s="28"/>
      <c r="O445" s="28"/>
      <c r="P445" s="28"/>
      <c r="Q445" s="28"/>
      <c r="R445" s="28"/>
      <c r="S445" s="28"/>
    </row>
    <row r="446" spans="4:19" ht="13.5">
      <c r="D446" s="129"/>
      <c r="H446" s="28"/>
      <c r="I446" s="30"/>
      <c r="J446" s="36"/>
      <c r="L446" s="28"/>
      <c r="N446" s="28"/>
      <c r="O446" s="28"/>
      <c r="P446" s="28"/>
      <c r="Q446" s="28"/>
      <c r="R446" s="28"/>
      <c r="S446" s="28"/>
    </row>
    <row r="447" spans="4:19" ht="13.5">
      <c r="D447" s="129"/>
      <c r="H447" s="28"/>
      <c r="I447" s="30"/>
      <c r="J447" s="36"/>
      <c r="L447" s="28"/>
      <c r="N447" s="28"/>
      <c r="O447" s="28"/>
      <c r="P447" s="28"/>
      <c r="Q447" s="28"/>
      <c r="R447" s="28"/>
      <c r="S447" s="28"/>
    </row>
    <row r="448" spans="4:19" ht="13.5">
      <c r="D448" s="129"/>
      <c r="H448" s="28"/>
      <c r="I448" s="30"/>
      <c r="J448" s="36"/>
      <c r="L448" s="28"/>
      <c r="N448" s="28"/>
      <c r="O448" s="28"/>
      <c r="P448" s="28"/>
      <c r="Q448" s="28"/>
      <c r="R448" s="28"/>
      <c r="S448" s="28"/>
    </row>
    <row r="449" spans="4:19" ht="13.5">
      <c r="D449" s="129"/>
      <c r="H449" s="28"/>
      <c r="I449" s="30"/>
      <c r="J449" s="36"/>
      <c r="L449" s="28"/>
      <c r="N449" s="28"/>
      <c r="O449" s="28"/>
      <c r="P449" s="28"/>
      <c r="Q449" s="28"/>
      <c r="R449" s="28"/>
      <c r="S449" s="28"/>
    </row>
    <row r="450" spans="4:19" ht="13.5">
      <c r="D450" s="129"/>
      <c r="H450" s="28"/>
      <c r="I450" s="30"/>
      <c r="J450" s="36"/>
      <c r="L450" s="28"/>
      <c r="N450" s="28"/>
      <c r="O450" s="28"/>
      <c r="P450" s="28"/>
      <c r="Q450" s="28"/>
      <c r="R450" s="28"/>
      <c r="S450" s="28"/>
    </row>
    <row r="451" spans="4:19" ht="13.5">
      <c r="D451" s="129"/>
      <c r="H451" s="28"/>
      <c r="I451" s="30"/>
      <c r="J451" s="36"/>
      <c r="L451" s="28"/>
      <c r="N451" s="28"/>
      <c r="O451" s="28"/>
      <c r="P451" s="28"/>
      <c r="Q451" s="28"/>
      <c r="R451" s="28"/>
      <c r="S451" s="28"/>
    </row>
    <row r="452" spans="4:19" ht="13.5">
      <c r="D452" s="129"/>
      <c r="H452" s="28"/>
      <c r="I452" s="30"/>
      <c r="J452" s="36"/>
      <c r="L452" s="28"/>
      <c r="N452" s="28"/>
      <c r="O452" s="28"/>
      <c r="P452" s="28"/>
      <c r="Q452" s="28"/>
      <c r="R452" s="28"/>
      <c r="S452" s="28"/>
    </row>
    <row r="453" spans="4:19" ht="13.5">
      <c r="D453" s="129"/>
      <c r="H453" s="28"/>
      <c r="I453" s="30"/>
      <c r="J453" s="36"/>
      <c r="L453" s="28"/>
      <c r="N453" s="28"/>
      <c r="O453" s="28"/>
      <c r="P453" s="28"/>
      <c r="Q453" s="28"/>
      <c r="R453" s="28"/>
      <c r="S453" s="28"/>
    </row>
    <row r="454" spans="4:19" ht="13.5">
      <c r="D454" s="129"/>
      <c r="H454" s="28"/>
      <c r="I454" s="30"/>
      <c r="J454" s="36"/>
      <c r="L454" s="28"/>
      <c r="N454" s="28"/>
      <c r="O454" s="28"/>
      <c r="P454" s="28"/>
      <c r="Q454" s="28"/>
      <c r="R454" s="28"/>
      <c r="S454" s="28"/>
    </row>
    <row r="455" spans="4:19" ht="13.5">
      <c r="D455" s="129"/>
      <c r="H455" s="28"/>
      <c r="I455" s="30"/>
      <c r="J455" s="36"/>
      <c r="L455" s="28"/>
      <c r="N455" s="28"/>
      <c r="O455" s="28"/>
      <c r="P455" s="28"/>
      <c r="Q455" s="28"/>
      <c r="R455" s="28"/>
      <c r="S455" s="28"/>
    </row>
    <row r="456" spans="4:19" ht="13.5">
      <c r="D456" s="129"/>
      <c r="H456" s="28"/>
      <c r="I456" s="30"/>
      <c r="J456" s="36"/>
      <c r="L456" s="28"/>
      <c r="N456" s="28"/>
      <c r="O456" s="28"/>
      <c r="P456" s="28"/>
      <c r="Q456" s="28"/>
      <c r="R456" s="28"/>
      <c r="S456" s="28"/>
    </row>
    <row r="457" spans="4:19" ht="13.5">
      <c r="D457" s="129"/>
      <c r="H457" s="28"/>
      <c r="I457" s="30"/>
      <c r="J457" s="36"/>
      <c r="L457" s="28"/>
      <c r="N457" s="28"/>
      <c r="O457" s="28"/>
      <c r="P457" s="28"/>
      <c r="Q457" s="28"/>
      <c r="R457" s="28"/>
      <c r="S457" s="28"/>
    </row>
    <row r="458" spans="4:19" ht="13.5">
      <c r="D458" s="129"/>
      <c r="H458" s="28"/>
      <c r="I458" s="30"/>
      <c r="J458" s="36"/>
      <c r="L458" s="28"/>
      <c r="N458" s="28"/>
      <c r="O458" s="28"/>
      <c r="P458" s="28"/>
      <c r="Q458" s="28"/>
      <c r="R458" s="28"/>
      <c r="S458" s="28"/>
    </row>
    <row r="459" spans="4:19" ht="13.5">
      <c r="D459" s="129"/>
      <c r="H459" s="28"/>
      <c r="I459" s="30"/>
      <c r="J459" s="36"/>
      <c r="L459" s="28"/>
      <c r="N459" s="28"/>
      <c r="O459" s="28"/>
      <c r="P459" s="28"/>
      <c r="Q459" s="28"/>
      <c r="R459" s="28"/>
      <c r="S459" s="28"/>
    </row>
    <row r="460" spans="4:19" ht="13.5">
      <c r="D460" s="129"/>
      <c r="H460" s="28"/>
      <c r="I460" s="30"/>
      <c r="J460" s="36"/>
      <c r="L460" s="28"/>
      <c r="N460" s="28"/>
      <c r="O460" s="28"/>
      <c r="P460" s="28"/>
      <c r="Q460" s="28"/>
      <c r="R460" s="28"/>
      <c r="S460" s="28"/>
    </row>
    <row r="461" spans="4:19" ht="13.5">
      <c r="D461" s="129"/>
      <c r="H461" s="28"/>
      <c r="I461" s="30"/>
      <c r="J461" s="36"/>
      <c r="L461" s="28"/>
      <c r="N461" s="28"/>
      <c r="O461" s="28"/>
      <c r="P461" s="28"/>
      <c r="Q461" s="28"/>
      <c r="R461" s="28"/>
      <c r="S461" s="28"/>
    </row>
    <row r="462" spans="4:19" ht="13.5">
      <c r="D462" s="129"/>
      <c r="H462" s="28"/>
      <c r="I462" s="30"/>
      <c r="J462" s="36"/>
      <c r="L462" s="28"/>
      <c r="N462" s="28"/>
      <c r="O462" s="28"/>
      <c r="P462" s="28"/>
      <c r="Q462" s="28"/>
      <c r="R462" s="28"/>
      <c r="S462" s="28"/>
    </row>
    <row r="463" spans="4:19" ht="13.5">
      <c r="D463" s="129"/>
      <c r="H463" s="28"/>
      <c r="I463" s="30"/>
      <c r="J463" s="36"/>
      <c r="L463" s="28"/>
      <c r="N463" s="28"/>
      <c r="O463" s="28"/>
      <c r="P463" s="28"/>
      <c r="Q463" s="28"/>
      <c r="R463" s="28"/>
      <c r="S463" s="28"/>
    </row>
    <row r="464" spans="4:19" ht="13.5">
      <c r="D464" s="129"/>
      <c r="H464" s="28"/>
      <c r="I464" s="30"/>
      <c r="J464" s="36"/>
      <c r="L464" s="28"/>
      <c r="N464" s="28"/>
      <c r="O464" s="28"/>
      <c r="P464" s="28"/>
      <c r="Q464" s="28"/>
      <c r="R464" s="28"/>
      <c r="S464" s="28"/>
    </row>
    <row r="465" spans="4:19" ht="13.5">
      <c r="D465" s="129"/>
      <c r="H465" s="28"/>
      <c r="I465" s="30"/>
      <c r="J465" s="36"/>
      <c r="L465" s="28"/>
      <c r="N465" s="28"/>
      <c r="O465" s="28"/>
      <c r="P465" s="28"/>
      <c r="Q465" s="28"/>
      <c r="R465" s="28"/>
      <c r="S465" s="28"/>
    </row>
    <row r="466" spans="4:19" ht="13.5">
      <c r="D466" s="129"/>
      <c r="H466" s="28"/>
      <c r="I466" s="30"/>
      <c r="J466" s="36"/>
      <c r="L466" s="28"/>
      <c r="N466" s="28"/>
      <c r="O466" s="28"/>
      <c r="P466" s="28"/>
      <c r="Q466" s="28"/>
      <c r="R466" s="28"/>
      <c r="S466" s="28"/>
    </row>
    <row r="467" spans="4:19" ht="13.5">
      <c r="D467" s="129"/>
      <c r="H467" s="28"/>
      <c r="I467" s="30"/>
      <c r="J467" s="36"/>
      <c r="L467" s="28"/>
      <c r="N467" s="28"/>
      <c r="O467" s="28"/>
      <c r="P467" s="28"/>
      <c r="Q467" s="28"/>
      <c r="R467" s="28"/>
      <c r="S467" s="28"/>
    </row>
    <row r="468" spans="4:19" ht="13.5">
      <c r="D468" s="129"/>
      <c r="H468" s="28"/>
      <c r="I468" s="30"/>
      <c r="J468" s="36"/>
      <c r="L468" s="28"/>
      <c r="N468" s="28"/>
      <c r="O468" s="28"/>
      <c r="P468" s="28"/>
      <c r="Q468" s="28"/>
      <c r="R468" s="28"/>
      <c r="S468" s="28"/>
    </row>
    <row r="469" spans="4:19" ht="13.5">
      <c r="D469" s="129"/>
      <c r="H469" s="28"/>
      <c r="I469" s="30"/>
      <c r="J469" s="36"/>
      <c r="L469" s="28"/>
      <c r="N469" s="28"/>
      <c r="O469" s="28"/>
      <c r="P469" s="28"/>
      <c r="Q469" s="28"/>
      <c r="R469" s="28"/>
      <c r="S469" s="28"/>
    </row>
    <row r="470" spans="4:19" ht="13.5">
      <c r="D470" s="129"/>
      <c r="H470" s="28"/>
      <c r="I470" s="30"/>
      <c r="J470" s="36"/>
      <c r="L470" s="28"/>
      <c r="N470" s="28"/>
      <c r="O470" s="28"/>
      <c r="P470" s="28"/>
      <c r="Q470" s="28"/>
      <c r="R470" s="28"/>
      <c r="S470" s="28"/>
    </row>
    <row r="471" spans="4:19" ht="13.5">
      <c r="D471" s="129"/>
      <c r="H471" s="28"/>
      <c r="I471" s="30"/>
      <c r="J471" s="36"/>
      <c r="L471" s="28"/>
      <c r="N471" s="28"/>
      <c r="O471" s="28"/>
      <c r="P471" s="28"/>
      <c r="Q471" s="28"/>
      <c r="R471" s="28"/>
      <c r="S471" s="28"/>
    </row>
    <row r="472" spans="4:19" ht="13.5">
      <c r="D472" s="129"/>
      <c r="H472" s="28"/>
      <c r="I472" s="30"/>
      <c r="J472" s="36"/>
      <c r="L472" s="28"/>
      <c r="N472" s="28"/>
      <c r="O472" s="28"/>
      <c r="P472" s="28"/>
      <c r="Q472" s="28"/>
      <c r="R472" s="28"/>
      <c r="S472" s="28"/>
    </row>
    <row r="473" spans="4:19" ht="13.5">
      <c r="D473" s="129"/>
      <c r="H473" s="28"/>
      <c r="I473" s="30"/>
      <c r="J473" s="36"/>
      <c r="L473" s="28"/>
      <c r="N473" s="28"/>
      <c r="O473" s="28"/>
      <c r="P473" s="28"/>
      <c r="Q473" s="28"/>
      <c r="R473" s="28"/>
      <c r="S473" s="28"/>
    </row>
    <row r="474" spans="4:19" ht="13.5">
      <c r="D474" s="129"/>
      <c r="H474" s="28"/>
      <c r="I474" s="30"/>
      <c r="J474" s="36"/>
      <c r="L474" s="28"/>
      <c r="N474" s="28"/>
      <c r="O474" s="28"/>
      <c r="P474" s="28"/>
      <c r="Q474" s="28"/>
      <c r="R474" s="28"/>
      <c r="S474" s="28"/>
    </row>
    <row r="475" spans="4:19" ht="13.5">
      <c r="D475" s="129"/>
      <c r="H475" s="28"/>
      <c r="I475" s="30"/>
      <c r="J475" s="36"/>
      <c r="L475" s="28"/>
      <c r="N475" s="28"/>
      <c r="O475" s="28"/>
      <c r="P475" s="28"/>
      <c r="Q475" s="28"/>
      <c r="R475" s="28"/>
      <c r="S475" s="28"/>
    </row>
    <row r="476" spans="4:19" ht="13.5">
      <c r="D476" s="129"/>
      <c r="H476" s="28"/>
      <c r="I476" s="30"/>
      <c r="J476" s="36"/>
      <c r="L476" s="28"/>
      <c r="N476" s="28"/>
      <c r="O476" s="28"/>
      <c r="P476" s="28"/>
      <c r="Q476" s="28"/>
      <c r="R476" s="28"/>
      <c r="S476" s="28"/>
    </row>
    <row r="477" spans="4:19" ht="13.5">
      <c r="D477" s="129"/>
      <c r="H477" s="28"/>
      <c r="I477" s="30"/>
      <c r="J477" s="36"/>
      <c r="L477" s="28"/>
      <c r="N477" s="28"/>
      <c r="O477" s="28"/>
      <c r="P477" s="28"/>
      <c r="Q477" s="28"/>
      <c r="R477" s="28"/>
      <c r="S477" s="28"/>
    </row>
    <row r="478" spans="4:19" ht="13.5">
      <c r="D478" s="129"/>
      <c r="H478" s="28"/>
      <c r="I478" s="30"/>
      <c r="J478" s="36"/>
      <c r="L478" s="28"/>
      <c r="N478" s="28"/>
      <c r="O478" s="28"/>
      <c r="P478" s="28"/>
      <c r="Q478" s="28"/>
      <c r="R478" s="28"/>
      <c r="S478" s="28"/>
    </row>
    <row r="479" spans="4:19" ht="13.5">
      <c r="D479" s="129"/>
      <c r="H479" s="28"/>
      <c r="I479" s="30"/>
      <c r="J479" s="36"/>
      <c r="L479" s="28"/>
      <c r="N479" s="28"/>
      <c r="O479" s="28"/>
      <c r="P479" s="28"/>
      <c r="Q479" s="28"/>
      <c r="R479" s="28"/>
      <c r="S479" s="28"/>
    </row>
    <row r="480" spans="4:19" ht="13.5">
      <c r="D480" s="129"/>
      <c r="H480" s="28"/>
      <c r="I480" s="30"/>
      <c r="J480" s="36"/>
      <c r="L480" s="28"/>
      <c r="N480" s="28"/>
      <c r="O480" s="28"/>
      <c r="P480" s="28"/>
      <c r="Q480" s="28"/>
      <c r="R480" s="28"/>
      <c r="S480" s="28"/>
    </row>
    <row r="481" spans="4:19" ht="13.5">
      <c r="D481" s="129"/>
      <c r="H481" s="28"/>
      <c r="I481" s="30"/>
      <c r="J481" s="36"/>
      <c r="L481" s="28"/>
      <c r="N481" s="28"/>
      <c r="O481" s="28"/>
      <c r="P481" s="28"/>
      <c r="Q481" s="28"/>
      <c r="R481" s="28"/>
      <c r="S481" s="28"/>
    </row>
    <row r="482" spans="4:19" ht="13.5">
      <c r="D482" s="129"/>
      <c r="H482" s="28"/>
      <c r="I482" s="30"/>
      <c r="J482" s="36"/>
      <c r="L482" s="28"/>
      <c r="N482" s="28"/>
      <c r="O482" s="28"/>
      <c r="P482" s="28"/>
      <c r="Q482" s="28"/>
      <c r="R482" s="28"/>
      <c r="S482" s="28"/>
    </row>
    <row r="483" spans="4:19" ht="13.5">
      <c r="D483" s="129"/>
      <c r="H483" s="28"/>
      <c r="I483" s="30"/>
      <c r="J483" s="36"/>
      <c r="L483" s="28"/>
      <c r="N483" s="28"/>
      <c r="O483" s="28"/>
      <c r="P483" s="28"/>
      <c r="Q483" s="28"/>
      <c r="R483" s="28"/>
      <c r="S483" s="28"/>
    </row>
    <row r="484" spans="4:19" ht="13.5">
      <c r="D484" s="129"/>
      <c r="H484" s="28"/>
      <c r="I484" s="30"/>
      <c r="J484" s="36"/>
      <c r="L484" s="28"/>
      <c r="N484" s="28"/>
      <c r="O484" s="28"/>
      <c r="P484" s="28"/>
      <c r="Q484" s="28"/>
      <c r="R484" s="28"/>
      <c r="S484" s="28"/>
    </row>
    <row r="485" spans="4:19" ht="13.5">
      <c r="D485" s="129"/>
      <c r="H485" s="28"/>
      <c r="I485" s="30"/>
      <c r="J485" s="36"/>
      <c r="L485" s="28"/>
      <c r="N485" s="28"/>
      <c r="O485" s="28"/>
      <c r="P485" s="28"/>
      <c r="Q485" s="28"/>
      <c r="R485" s="28"/>
      <c r="S485" s="28"/>
    </row>
    <row r="486" spans="4:19" ht="13.5">
      <c r="D486" s="129"/>
      <c r="H486" s="28"/>
      <c r="I486" s="30"/>
      <c r="J486" s="36"/>
      <c r="L486" s="28"/>
      <c r="N486" s="28"/>
      <c r="O486" s="28"/>
      <c r="P486" s="28"/>
      <c r="Q486" s="28"/>
      <c r="R486" s="28"/>
      <c r="S486" s="28"/>
    </row>
    <row r="487" spans="4:19" ht="13.5">
      <c r="D487" s="129"/>
      <c r="H487" s="28"/>
      <c r="I487" s="30"/>
      <c r="J487" s="36"/>
      <c r="L487" s="28"/>
      <c r="N487" s="28"/>
      <c r="O487" s="28"/>
      <c r="P487" s="28"/>
      <c r="Q487" s="28"/>
      <c r="R487" s="28"/>
      <c r="S487" s="28"/>
    </row>
    <row r="488" spans="4:19" ht="13.5">
      <c r="D488" s="129"/>
      <c r="H488" s="28"/>
      <c r="I488" s="30"/>
      <c r="J488" s="36"/>
      <c r="L488" s="28"/>
      <c r="N488" s="28"/>
      <c r="O488" s="28"/>
      <c r="P488" s="28"/>
      <c r="Q488" s="28"/>
      <c r="R488" s="28"/>
      <c r="S488" s="28"/>
    </row>
    <row r="489" spans="4:19" ht="13.5">
      <c r="D489" s="129"/>
      <c r="H489" s="28"/>
      <c r="I489" s="30"/>
      <c r="J489" s="36"/>
      <c r="L489" s="28"/>
      <c r="N489" s="28"/>
      <c r="O489" s="28"/>
      <c r="P489" s="28"/>
      <c r="Q489" s="28"/>
      <c r="R489" s="28"/>
      <c r="S489" s="28"/>
    </row>
    <row r="490" spans="4:19" ht="13.5">
      <c r="D490" s="129"/>
      <c r="H490" s="28"/>
      <c r="I490" s="30"/>
      <c r="J490" s="36"/>
      <c r="L490" s="28"/>
      <c r="N490" s="28"/>
      <c r="O490" s="28"/>
      <c r="P490" s="28"/>
      <c r="Q490" s="28"/>
      <c r="R490" s="28"/>
      <c r="S490" s="28"/>
    </row>
    <row r="491" spans="4:19" ht="13.5">
      <c r="D491" s="129"/>
      <c r="H491" s="28"/>
      <c r="I491" s="30"/>
      <c r="J491" s="36"/>
      <c r="L491" s="28"/>
      <c r="N491" s="28"/>
      <c r="O491" s="28"/>
      <c r="P491" s="28"/>
      <c r="Q491" s="28"/>
      <c r="R491" s="28"/>
      <c r="S491" s="28"/>
    </row>
    <row r="492" spans="4:19" ht="13.5">
      <c r="D492" s="129"/>
      <c r="H492" s="28"/>
      <c r="I492" s="30"/>
      <c r="J492" s="36"/>
      <c r="L492" s="28"/>
      <c r="N492" s="28"/>
      <c r="O492" s="28"/>
      <c r="P492" s="28"/>
      <c r="Q492" s="28"/>
      <c r="R492" s="28"/>
      <c r="S492" s="28"/>
    </row>
    <row r="493" spans="4:19" ht="13.5">
      <c r="D493" s="129"/>
      <c r="H493" s="28"/>
      <c r="I493" s="30"/>
      <c r="J493" s="36"/>
      <c r="L493" s="28"/>
      <c r="N493" s="28"/>
      <c r="O493" s="28"/>
      <c r="P493" s="28"/>
      <c r="Q493" s="28"/>
      <c r="R493" s="28"/>
      <c r="S493" s="28"/>
    </row>
    <row r="494" spans="4:19" ht="13.5">
      <c r="D494" s="129"/>
      <c r="H494" s="28"/>
      <c r="I494" s="30"/>
      <c r="J494" s="36"/>
      <c r="L494" s="28"/>
      <c r="N494" s="28"/>
      <c r="O494" s="28"/>
      <c r="P494" s="28"/>
      <c r="Q494" s="28"/>
      <c r="R494" s="28"/>
      <c r="S494" s="28"/>
    </row>
    <row r="495" spans="4:19" ht="13.5">
      <c r="D495" s="129"/>
      <c r="H495" s="28"/>
      <c r="I495" s="30"/>
      <c r="J495" s="36"/>
      <c r="L495" s="28"/>
      <c r="N495" s="28"/>
      <c r="O495" s="28"/>
      <c r="P495" s="28"/>
      <c r="Q495" s="28"/>
      <c r="R495" s="28"/>
      <c r="S495" s="28"/>
    </row>
    <row r="496" spans="4:19" ht="13.5">
      <c r="D496" s="129"/>
      <c r="H496" s="28"/>
      <c r="I496" s="30"/>
      <c r="J496" s="36"/>
      <c r="L496" s="28"/>
      <c r="N496" s="28"/>
      <c r="O496" s="28"/>
      <c r="P496" s="28"/>
      <c r="Q496" s="28"/>
      <c r="R496" s="28"/>
      <c r="S496" s="28"/>
    </row>
    <row r="497" spans="4:19" ht="13.5">
      <c r="D497" s="129"/>
      <c r="H497" s="28"/>
      <c r="I497" s="30"/>
      <c r="J497" s="36"/>
      <c r="L497" s="28"/>
      <c r="N497" s="28"/>
      <c r="O497" s="28"/>
      <c r="P497" s="28"/>
      <c r="Q497" s="28"/>
      <c r="R497" s="28"/>
      <c r="S497" s="28"/>
    </row>
    <row r="498" spans="4:19" ht="13.5">
      <c r="D498" s="129"/>
      <c r="H498" s="28"/>
      <c r="I498" s="30"/>
      <c r="J498" s="36"/>
      <c r="L498" s="28"/>
      <c r="N498" s="28"/>
      <c r="O498" s="28"/>
      <c r="P498" s="28"/>
      <c r="Q498" s="28"/>
      <c r="R498" s="28"/>
      <c r="S498" s="28"/>
    </row>
    <row r="499" spans="4:19" ht="13.5">
      <c r="D499" s="129"/>
      <c r="H499" s="28"/>
      <c r="I499" s="30"/>
      <c r="J499" s="36"/>
      <c r="L499" s="28"/>
      <c r="N499" s="28"/>
      <c r="O499" s="28"/>
      <c r="P499" s="28"/>
      <c r="Q499" s="28"/>
      <c r="R499" s="28"/>
      <c r="S499" s="28"/>
    </row>
    <row r="500" spans="4:19" ht="13.5">
      <c r="D500" s="129"/>
      <c r="H500" s="28"/>
      <c r="I500" s="30"/>
      <c r="J500" s="36"/>
      <c r="L500" s="28"/>
      <c r="N500" s="28"/>
      <c r="O500" s="28"/>
      <c r="P500" s="28"/>
      <c r="Q500" s="28"/>
      <c r="R500" s="28"/>
      <c r="S500" s="28"/>
    </row>
    <row r="501" spans="4:19" ht="13.5">
      <c r="D501" s="129"/>
      <c r="H501" s="28"/>
      <c r="I501" s="30"/>
      <c r="J501" s="36"/>
      <c r="L501" s="28"/>
      <c r="N501" s="28"/>
      <c r="O501" s="28"/>
      <c r="P501" s="28"/>
      <c r="Q501" s="28"/>
      <c r="R501" s="28"/>
      <c r="S501" s="28"/>
    </row>
    <row r="502" spans="4:19" ht="13.5">
      <c r="D502" s="129"/>
      <c r="H502" s="28"/>
      <c r="I502" s="30"/>
      <c r="J502" s="36"/>
      <c r="L502" s="28"/>
      <c r="N502" s="28"/>
      <c r="O502" s="28"/>
      <c r="P502" s="28"/>
      <c r="Q502" s="28"/>
      <c r="R502" s="28"/>
      <c r="S502" s="28"/>
    </row>
    <row r="503" spans="4:19" ht="13.5">
      <c r="D503" s="129"/>
      <c r="H503" s="28"/>
      <c r="I503" s="30"/>
      <c r="J503" s="36"/>
      <c r="L503" s="28"/>
      <c r="N503" s="28"/>
      <c r="O503" s="28"/>
      <c r="P503" s="28"/>
      <c r="Q503" s="28"/>
      <c r="R503" s="28"/>
      <c r="S503" s="28"/>
    </row>
    <row r="504" spans="4:19" ht="13.5">
      <c r="D504" s="129"/>
      <c r="H504" s="28"/>
      <c r="I504" s="30"/>
      <c r="J504" s="36"/>
      <c r="L504" s="28"/>
      <c r="N504" s="28"/>
      <c r="O504" s="28"/>
      <c r="P504" s="28"/>
      <c r="Q504" s="28"/>
      <c r="R504" s="28"/>
      <c r="S504" s="28"/>
    </row>
    <row r="505" spans="4:19" ht="13.5">
      <c r="D505" s="129"/>
      <c r="H505" s="28"/>
      <c r="I505" s="30"/>
      <c r="J505" s="36"/>
      <c r="L505" s="28"/>
      <c r="N505" s="28"/>
      <c r="O505" s="28"/>
      <c r="P505" s="28"/>
      <c r="Q505" s="28"/>
      <c r="R505" s="28"/>
      <c r="S505" s="28"/>
    </row>
    <row r="506" spans="4:19" ht="13.5">
      <c r="D506" s="129"/>
      <c r="H506" s="28"/>
      <c r="I506" s="30"/>
      <c r="J506" s="36"/>
      <c r="L506" s="28"/>
      <c r="N506" s="28"/>
      <c r="O506" s="28"/>
      <c r="P506" s="28"/>
      <c r="Q506" s="28"/>
      <c r="R506" s="28"/>
      <c r="S506" s="28"/>
    </row>
    <row r="507" spans="4:19" ht="13.5">
      <c r="D507" s="129"/>
      <c r="H507" s="28"/>
      <c r="I507" s="30"/>
      <c r="J507" s="36"/>
      <c r="L507" s="28"/>
      <c r="N507" s="28"/>
      <c r="O507" s="28"/>
      <c r="P507" s="28"/>
      <c r="Q507" s="28"/>
      <c r="R507" s="28"/>
      <c r="S507" s="28"/>
    </row>
    <row r="508" spans="4:19" ht="13.5">
      <c r="D508" s="129"/>
      <c r="H508" s="28"/>
      <c r="I508" s="30"/>
      <c r="J508" s="36"/>
      <c r="L508" s="28"/>
      <c r="N508" s="28"/>
      <c r="O508" s="28"/>
      <c r="P508" s="28"/>
      <c r="Q508" s="28"/>
      <c r="R508" s="28"/>
      <c r="S508" s="28"/>
    </row>
    <row r="509" spans="4:19" ht="13.5">
      <c r="D509" s="129"/>
      <c r="H509" s="28"/>
      <c r="I509" s="30"/>
      <c r="J509" s="36"/>
      <c r="L509" s="28"/>
      <c r="N509" s="28"/>
      <c r="O509" s="28"/>
      <c r="P509" s="28"/>
      <c r="Q509" s="28"/>
      <c r="R509" s="28"/>
      <c r="S509" s="28"/>
    </row>
    <row r="510" spans="4:19" ht="13.5">
      <c r="D510" s="129"/>
      <c r="H510" s="28"/>
      <c r="I510" s="30"/>
      <c r="J510" s="36"/>
      <c r="L510" s="28"/>
      <c r="N510" s="28"/>
      <c r="O510" s="28"/>
      <c r="P510" s="28"/>
      <c r="Q510" s="28"/>
      <c r="R510" s="28"/>
      <c r="S510" s="28"/>
    </row>
    <row r="511" spans="4:19" ht="13.5">
      <c r="D511" s="129"/>
      <c r="H511" s="28"/>
      <c r="I511" s="30"/>
      <c r="J511" s="36"/>
      <c r="L511" s="28"/>
      <c r="N511" s="28"/>
      <c r="O511" s="28"/>
      <c r="P511" s="28"/>
      <c r="Q511" s="28"/>
      <c r="R511" s="28"/>
      <c r="S511" s="28"/>
    </row>
    <row r="512" spans="4:19" ht="13.5">
      <c r="D512" s="129"/>
      <c r="H512" s="28"/>
      <c r="I512" s="30"/>
      <c r="J512" s="36"/>
      <c r="L512" s="28"/>
      <c r="N512" s="28"/>
      <c r="O512" s="28"/>
      <c r="P512" s="28"/>
      <c r="Q512" s="28"/>
      <c r="R512" s="28"/>
      <c r="S512" s="28"/>
    </row>
    <row r="513" spans="4:19" ht="13.5">
      <c r="D513" s="129"/>
      <c r="H513" s="28"/>
      <c r="I513" s="30"/>
      <c r="J513" s="36"/>
      <c r="L513" s="28"/>
      <c r="N513" s="28"/>
      <c r="O513" s="28"/>
      <c r="P513" s="28"/>
      <c r="Q513" s="28"/>
      <c r="R513" s="28"/>
      <c r="S513" s="28"/>
    </row>
    <row r="514" spans="4:19" ht="13.5">
      <c r="D514" s="129"/>
      <c r="H514" s="28"/>
      <c r="I514" s="30"/>
      <c r="J514" s="36"/>
      <c r="L514" s="28"/>
      <c r="N514" s="28"/>
      <c r="O514" s="28"/>
      <c r="P514" s="28"/>
      <c r="Q514" s="28"/>
      <c r="R514" s="28"/>
      <c r="S514" s="28"/>
    </row>
    <row r="515" spans="4:19" ht="13.5">
      <c r="D515" s="129"/>
      <c r="H515" s="28"/>
      <c r="I515" s="30"/>
      <c r="J515" s="36"/>
      <c r="L515" s="28"/>
      <c r="N515" s="28"/>
      <c r="O515" s="28"/>
      <c r="P515" s="28"/>
      <c r="Q515" s="28"/>
      <c r="R515" s="28"/>
      <c r="S515" s="28"/>
    </row>
    <row r="516" spans="4:19" ht="13.5">
      <c r="D516" s="129"/>
      <c r="H516" s="28"/>
      <c r="I516" s="30"/>
      <c r="J516" s="36"/>
      <c r="L516" s="28"/>
      <c r="N516" s="28"/>
      <c r="O516" s="28"/>
      <c r="P516" s="28"/>
      <c r="Q516" s="28"/>
      <c r="R516" s="28"/>
      <c r="S516" s="28"/>
    </row>
    <row r="517" spans="4:19" ht="13.5">
      <c r="D517" s="129"/>
      <c r="H517" s="28"/>
      <c r="I517" s="30"/>
      <c r="J517" s="36"/>
      <c r="L517" s="28"/>
      <c r="N517" s="28"/>
      <c r="O517" s="28"/>
      <c r="P517" s="28"/>
      <c r="Q517" s="28"/>
      <c r="R517" s="28"/>
      <c r="S517" s="28"/>
    </row>
    <row r="518" spans="4:19" ht="13.5">
      <c r="D518" s="129"/>
      <c r="H518" s="28"/>
      <c r="I518" s="30"/>
      <c r="J518" s="36"/>
      <c r="L518" s="28"/>
      <c r="N518" s="28"/>
      <c r="O518" s="28"/>
      <c r="P518" s="28"/>
      <c r="Q518" s="28"/>
      <c r="R518" s="28"/>
      <c r="S518" s="28"/>
    </row>
    <row r="519" spans="4:19" ht="13.5">
      <c r="D519" s="129"/>
      <c r="H519" s="28"/>
      <c r="I519" s="30"/>
      <c r="J519" s="36"/>
      <c r="L519" s="28"/>
      <c r="N519" s="28"/>
      <c r="O519" s="28"/>
      <c r="P519" s="28"/>
      <c r="Q519" s="28"/>
      <c r="R519" s="28"/>
      <c r="S519" s="28"/>
    </row>
    <row r="520" spans="4:19" ht="13.5">
      <c r="D520" s="129"/>
      <c r="H520" s="28"/>
      <c r="I520" s="30"/>
      <c r="J520" s="36"/>
      <c r="L520" s="28"/>
      <c r="N520" s="28"/>
      <c r="O520" s="28"/>
      <c r="P520" s="28"/>
      <c r="Q520" s="28"/>
      <c r="R520" s="28"/>
      <c r="S520" s="28"/>
    </row>
    <row r="521" spans="4:19" ht="13.5">
      <c r="D521" s="129"/>
      <c r="H521" s="28"/>
      <c r="I521" s="30"/>
      <c r="J521" s="36"/>
      <c r="L521" s="28"/>
      <c r="N521" s="28"/>
      <c r="O521" s="28"/>
      <c r="P521" s="28"/>
      <c r="Q521" s="28"/>
      <c r="R521" s="28"/>
      <c r="S521" s="28"/>
    </row>
    <row r="522" spans="4:19" ht="13.5">
      <c r="D522" s="129"/>
      <c r="H522" s="28"/>
      <c r="I522" s="30"/>
      <c r="J522" s="36"/>
      <c r="L522" s="28"/>
      <c r="N522" s="28"/>
      <c r="O522" s="28"/>
      <c r="P522" s="28"/>
      <c r="Q522" s="28"/>
      <c r="R522" s="28"/>
      <c r="S522" s="28"/>
    </row>
    <row r="523" spans="4:19" ht="13.5">
      <c r="D523" s="129"/>
      <c r="H523" s="28"/>
      <c r="I523" s="30"/>
      <c r="J523" s="36"/>
      <c r="L523" s="28"/>
      <c r="N523" s="28"/>
      <c r="O523" s="28"/>
      <c r="P523" s="28"/>
      <c r="Q523" s="28"/>
      <c r="R523" s="28"/>
      <c r="S523" s="28"/>
    </row>
    <row r="524" spans="4:19" ht="13.5">
      <c r="D524" s="129"/>
      <c r="H524" s="28"/>
      <c r="I524" s="30"/>
      <c r="J524" s="36"/>
      <c r="L524" s="28"/>
      <c r="N524" s="28"/>
      <c r="O524" s="28"/>
      <c r="P524" s="28"/>
      <c r="Q524" s="28"/>
      <c r="R524" s="28"/>
      <c r="S524" s="28"/>
    </row>
    <row r="525" spans="4:19" ht="13.5">
      <c r="D525" s="129"/>
      <c r="H525" s="28"/>
      <c r="I525" s="30"/>
      <c r="J525" s="36"/>
      <c r="L525" s="28"/>
      <c r="N525" s="28"/>
      <c r="O525" s="28"/>
      <c r="P525" s="28"/>
      <c r="Q525" s="28"/>
      <c r="R525" s="28"/>
      <c r="S525" s="28"/>
    </row>
    <row r="526" spans="4:19" ht="13.5">
      <c r="D526" s="129"/>
      <c r="H526" s="28"/>
      <c r="I526" s="30"/>
      <c r="J526" s="36"/>
      <c r="L526" s="28"/>
      <c r="N526" s="28"/>
      <c r="O526" s="28"/>
      <c r="P526" s="28"/>
      <c r="Q526" s="28"/>
      <c r="R526" s="28"/>
      <c r="S526" s="28"/>
    </row>
    <row r="527" spans="4:19" ht="13.5">
      <c r="D527" s="129"/>
      <c r="H527" s="28"/>
      <c r="I527" s="30"/>
      <c r="J527" s="36"/>
      <c r="L527" s="28"/>
      <c r="N527" s="28"/>
      <c r="O527" s="28"/>
      <c r="P527" s="28"/>
      <c r="Q527" s="28"/>
      <c r="R527" s="28"/>
      <c r="S527" s="28"/>
    </row>
    <row r="528" spans="4:19" ht="13.5">
      <c r="D528" s="129"/>
      <c r="H528" s="28"/>
      <c r="I528" s="30"/>
      <c r="J528" s="36"/>
      <c r="L528" s="28"/>
      <c r="N528" s="28"/>
      <c r="O528" s="28"/>
      <c r="P528" s="28"/>
      <c r="Q528" s="28"/>
      <c r="R528" s="28"/>
      <c r="S528" s="28"/>
    </row>
    <row r="529" spans="4:19" ht="13.5">
      <c r="D529" s="129"/>
      <c r="H529" s="28"/>
      <c r="I529" s="30"/>
      <c r="J529" s="36"/>
      <c r="L529" s="28"/>
      <c r="N529" s="28"/>
      <c r="O529" s="28"/>
      <c r="P529" s="28"/>
      <c r="Q529" s="28"/>
      <c r="R529" s="28"/>
      <c r="S529" s="28"/>
    </row>
    <row r="530" spans="4:19" ht="13.5">
      <c r="D530" s="129"/>
      <c r="H530" s="28"/>
      <c r="I530" s="30"/>
      <c r="J530" s="36"/>
      <c r="L530" s="28"/>
      <c r="N530" s="28"/>
      <c r="O530" s="28"/>
      <c r="P530" s="28"/>
      <c r="Q530" s="28"/>
      <c r="R530" s="28"/>
      <c r="S530" s="28"/>
    </row>
    <row r="531" spans="4:19" ht="13.5">
      <c r="D531" s="129"/>
      <c r="H531" s="28"/>
      <c r="I531" s="30"/>
      <c r="J531" s="36"/>
      <c r="L531" s="28"/>
      <c r="N531" s="28"/>
      <c r="O531" s="28"/>
      <c r="P531" s="28"/>
      <c r="Q531" s="28"/>
      <c r="R531" s="28"/>
      <c r="S531" s="28"/>
    </row>
    <row r="532" spans="4:19" ht="13.5">
      <c r="D532" s="129"/>
      <c r="H532" s="28"/>
      <c r="I532" s="30"/>
      <c r="J532" s="36"/>
      <c r="L532" s="28"/>
      <c r="N532" s="28"/>
      <c r="O532" s="28"/>
      <c r="P532" s="28"/>
      <c r="Q532" s="28"/>
      <c r="R532" s="28"/>
      <c r="S532" s="28"/>
    </row>
    <row r="533" spans="4:19" ht="13.5">
      <c r="D533" s="129"/>
      <c r="H533" s="28"/>
      <c r="I533" s="30"/>
      <c r="J533" s="36"/>
      <c r="L533" s="28"/>
      <c r="N533" s="28"/>
      <c r="O533" s="28"/>
      <c r="P533" s="28"/>
      <c r="Q533" s="28"/>
      <c r="R533" s="28"/>
      <c r="S533" s="28"/>
    </row>
    <row r="534" spans="4:19" ht="13.5">
      <c r="D534" s="129"/>
      <c r="H534" s="28"/>
      <c r="I534" s="30"/>
      <c r="J534" s="36"/>
      <c r="L534" s="28"/>
      <c r="N534" s="28"/>
      <c r="O534" s="28"/>
      <c r="P534" s="28"/>
      <c r="Q534" s="28"/>
      <c r="R534" s="28"/>
      <c r="S534" s="28"/>
    </row>
    <row r="535" spans="4:19" ht="13.5">
      <c r="D535" s="129"/>
      <c r="H535" s="28"/>
      <c r="I535" s="30"/>
      <c r="J535" s="36"/>
      <c r="L535" s="28"/>
      <c r="N535" s="28"/>
      <c r="O535" s="28"/>
      <c r="P535" s="28"/>
      <c r="Q535" s="28"/>
      <c r="R535" s="28"/>
      <c r="S535" s="28"/>
    </row>
    <row r="536" spans="4:19" ht="13.5">
      <c r="D536" s="129"/>
      <c r="H536" s="28"/>
      <c r="I536" s="30"/>
      <c r="J536" s="36"/>
      <c r="L536" s="28"/>
      <c r="N536" s="28"/>
      <c r="O536" s="28"/>
      <c r="P536" s="28"/>
      <c r="Q536" s="28"/>
      <c r="R536" s="28"/>
      <c r="S536" s="28"/>
    </row>
    <row r="537" spans="4:19" ht="13.5">
      <c r="D537" s="129"/>
      <c r="H537" s="28"/>
      <c r="I537" s="30"/>
      <c r="J537" s="36"/>
      <c r="L537" s="28"/>
      <c r="N537" s="28"/>
      <c r="O537" s="28"/>
      <c r="P537" s="28"/>
      <c r="Q537" s="28"/>
      <c r="R537" s="28"/>
      <c r="S537" s="28"/>
    </row>
    <row r="538" spans="4:19" ht="13.5">
      <c r="D538" s="129"/>
      <c r="H538" s="28"/>
      <c r="I538" s="30"/>
      <c r="J538" s="36"/>
      <c r="L538" s="28"/>
      <c r="N538" s="28"/>
      <c r="O538" s="28"/>
      <c r="P538" s="28"/>
      <c r="Q538" s="28"/>
      <c r="R538" s="28"/>
      <c r="S538" s="28"/>
    </row>
    <row r="539" spans="4:19" ht="13.5">
      <c r="D539" s="129"/>
      <c r="H539" s="28"/>
      <c r="I539" s="30"/>
      <c r="J539" s="36"/>
      <c r="L539" s="28"/>
      <c r="N539" s="28"/>
      <c r="O539" s="28"/>
      <c r="P539" s="28"/>
      <c r="Q539" s="28"/>
      <c r="R539" s="28"/>
      <c r="S539" s="28"/>
    </row>
    <row r="540" spans="4:19" ht="13.5">
      <c r="D540" s="129"/>
      <c r="H540" s="28"/>
      <c r="I540" s="30"/>
      <c r="J540" s="36"/>
      <c r="L540" s="28"/>
      <c r="N540" s="28"/>
      <c r="O540" s="28"/>
      <c r="P540" s="28"/>
      <c r="Q540" s="28"/>
      <c r="R540" s="28"/>
      <c r="S540" s="28"/>
    </row>
    <row r="541" spans="4:19" ht="13.5">
      <c r="D541" s="129"/>
      <c r="H541" s="28"/>
      <c r="I541" s="30"/>
      <c r="J541" s="36"/>
      <c r="L541" s="28"/>
      <c r="N541" s="28"/>
      <c r="O541" s="28"/>
      <c r="P541" s="28"/>
      <c r="Q541" s="28"/>
      <c r="R541" s="28"/>
      <c r="S541" s="28"/>
    </row>
    <row r="542" spans="4:19" ht="13.5">
      <c r="D542" s="129"/>
      <c r="H542" s="28"/>
      <c r="I542" s="30"/>
      <c r="J542" s="36"/>
      <c r="L542" s="28"/>
      <c r="N542" s="28"/>
      <c r="O542" s="28"/>
      <c r="P542" s="28"/>
      <c r="Q542" s="28"/>
      <c r="R542" s="28"/>
      <c r="S542" s="28"/>
    </row>
    <row r="543" spans="4:19" ht="13.5">
      <c r="D543" s="129"/>
      <c r="H543" s="28"/>
      <c r="I543" s="30"/>
      <c r="J543" s="36"/>
      <c r="L543" s="28"/>
      <c r="N543" s="28"/>
      <c r="O543" s="28"/>
      <c r="P543" s="28"/>
      <c r="Q543" s="28"/>
      <c r="R543" s="28"/>
      <c r="S543" s="28"/>
    </row>
    <row r="544" spans="4:19" ht="13.5">
      <c r="D544" s="129"/>
      <c r="H544" s="28"/>
      <c r="I544" s="30"/>
      <c r="J544" s="36"/>
      <c r="L544" s="28"/>
      <c r="N544" s="28"/>
      <c r="O544" s="28"/>
      <c r="P544" s="28"/>
      <c r="Q544" s="28"/>
      <c r="R544" s="28"/>
      <c r="S544" s="28"/>
    </row>
    <row r="545" spans="4:19" ht="13.5">
      <c r="D545" s="129"/>
      <c r="H545" s="28"/>
      <c r="I545" s="30"/>
      <c r="J545" s="36"/>
      <c r="L545" s="28"/>
      <c r="N545" s="28"/>
      <c r="O545" s="28"/>
      <c r="P545" s="28"/>
      <c r="Q545" s="28"/>
      <c r="R545" s="28"/>
      <c r="S545" s="28"/>
    </row>
    <row r="546" spans="4:19" ht="13.5">
      <c r="D546" s="129"/>
      <c r="H546" s="28"/>
      <c r="I546" s="30"/>
      <c r="J546" s="36"/>
      <c r="L546" s="28"/>
      <c r="N546" s="28"/>
      <c r="O546" s="28"/>
      <c r="P546" s="28"/>
      <c r="Q546" s="28"/>
      <c r="R546" s="28"/>
      <c r="S546" s="28"/>
    </row>
    <row r="547" spans="4:19" ht="13.5">
      <c r="D547" s="129"/>
      <c r="H547" s="28"/>
      <c r="I547" s="30"/>
      <c r="J547" s="36"/>
      <c r="L547" s="28"/>
      <c r="N547" s="28"/>
      <c r="O547" s="28"/>
      <c r="P547" s="28"/>
      <c r="Q547" s="28"/>
      <c r="R547" s="28"/>
      <c r="S547" s="28"/>
    </row>
    <row r="548" spans="4:19" ht="13.5">
      <c r="D548" s="129"/>
      <c r="H548" s="28"/>
      <c r="I548" s="30"/>
      <c r="J548" s="36"/>
      <c r="L548" s="28"/>
      <c r="N548" s="28"/>
      <c r="O548" s="28"/>
      <c r="P548" s="28"/>
      <c r="Q548" s="28"/>
      <c r="R548" s="28"/>
      <c r="S548" s="28"/>
    </row>
    <row r="549" spans="4:19" ht="13.5">
      <c r="D549" s="129"/>
      <c r="H549" s="28"/>
      <c r="I549" s="30"/>
      <c r="J549" s="36"/>
      <c r="L549" s="28"/>
      <c r="N549" s="28"/>
      <c r="O549" s="28"/>
      <c r="P549" s="28"/>
      <c r="Q549" s="28"/>
      <c r="R549" s="28"/>
      <c r="S549" s="28"/>
    </row>
    <row r="550" spans="4:19" ht="13.5">
      <c r="D550" s="129"/>
      <c r="H550" s="28"/>
      <c r="I550" s="30"/>
      <c r="J550" s="36"/>
      <c r="L550" s="28"/>
      <c r="N550" s="28"/>
      <c r="O550" s="28"/>
      <c r="P550" s="28"/>
      <c r="Q550" s="28"/>
      <c r="R550" s="28"/>
      <c r="S550" s="28"/>
    </row>
    <row r="551" spans="4:19" ht="13.5">
      <c r="D551" s="129"/>
      <c r="H551" s="28"/>
      <c r="I551" s="30"/>
      <c r="J551" s="36"/>
      <c r="L551" s="28"/>
      <c r="N551" s="28"/>
      <c r="O551" s="28"/>
      <c r="P551" s="28"/>
      <c r="Q551" s="28"/>
      <c r="R551" s="28"/>
      <c r="S551" s="28"/>
    </row>
    <row r="552" spans="4:19" ht="13.5">
      <c r="D552" s="129"/>
      <c r="H552" s="28"/>
      <c r="I552" s="30"/>
      <c r="J552" s="36"/>
      <c r="L552" s="28"/>
      <c r="N552" s="28"/>
      <c r="O552" s="28"/>
      <c r="P552" s="28"/>
      <c r="Q552" s="28"/>
      <c r="R552" s="28"/>
      <c r="S552" s="28"/>
    </row>
    <row r="553" spans="4:19" ht="13.5">
      <c r="D553" s="129"/>
      <c r="H553" s="28"/>
      <c r="I553" s="30"/>
      <c r="J553" s="36"/>
      <c r="L553" s="28"/>
      <c r="N553" s="28"/>
      <c r="O553" s="28"/>
      <c r="P553" s="28"/>
      <c r="Q553" s="28"/>
      <c r="R553" s="28"/>
      <c r="S553" s="28"/>
    </row>
    <row r="554" spans="4:19" ht="13.5">
      <c r="D554" s="129"/>
      <c r="H554" s="28"/>
      <c r="I554" s="30"/>
      <c r="J554" s="36"/>
      <c r="L554" s="28"/>
      <c r="N554" s="28"/>
      <c r="O554" s="28"/>
      <c r="P554" s="28"/>
      <c r="Q554" s="28"/>
      <c r="R554" s="28"/>
      <c r="S554" s="28"/>
    </row>
    <row r="555" spans="4:19" ht="13.5">
      <c r="D555" s="129"/>
      <c r="H555" s="28"/>
      <c r="I555" s="30"/>
      <c r="J555" s="36"/>
      <c r="L555" s="28"/>
      <c r="N555" s="28"/>
      <c r="O555" s="28"/>
      <c r="P555" s="28"/>
      <c r="Q555" s="28"/>
      <c r="R555" s="28"/>
      <c r="S555" s="28"/>
    </row>
    <row r="556" spans="4:19" ht="13.5">
      <c r="D556" s="129"/>
      <c r="H556" s="28"/>
      <c r="I556" s="30"/>
      <c r="J556" s="36"/>
      <c r="L556" s="28"/>
      <c r="N556" s="28"/>
      <c r="O556" s="28"/>
      <c r="P556" s="28"/>
      <c r="Q556" s="28"/>
      <c r="R556" s="28"/>
      <c r="S556" s="28"/>
    </row>
    <row r="557" spans="4:19" ht="13.5">
      <c r="D557" s="129"/>
      <c r="H557" s="28"/>
      <c r="I557" s="30"/>
      <c r="J557" s="36"/>
      <c r="L557" s="28"/>
      <c r="N557" s="28"/>
      <c r="O557" s="28"/>
      <c r="P557" s="28"/>
      <c r="Q557" s="28"/>
      <c r="R557" s="28"/>
      <c r="S557" s="28"/>
    </row>
    <row r="558" spans="4:19" ht="13.5">
      <c r="D558" s="129"/>
      <c r="H558" s="28"/>
      <c r="I558" s="30"/>
      <c r="J558" s="36"/>
      <c r="L558" s="28"/>
      <c r="N558" s="28"/>
      <c r="O558" s="28"/>
      <c r="P558" s="28"/>
      <c r="Q558" s="28"/>
      <c r="R558" s="28"/>
      <c r="S558" s="28"/>
    </row>
    <row r="559" spans="4:19" ht="13.5">
      <c r="D559" s="129"/>
      <c r="H559" s="28"/>
      <c r="I559" s="30"/>
      <c r="J559" s="36"/>
      <c r="L559" s="28"/>
      <c r="N559" s="28"/>
      <c r="O559" s="28"/>
      <c r="P559" s="28"/>
      <c r="Q559" s="28"/>
      <c r="R559" s="28"/>
      <c r="S559" s="28"/>
    </row>
    <row r="560" spans="4:19" ht="13.5">
      <c r="D560" s="129"/>
      <c r="H560" s="28"/>
      <c r="I560" s="30"/>
      <c r="J560" s="36"/>
      <c r="L560" s="28"/>
      <c r="N560" s="28"/>
      <c r="O560" s="28"/>
      <c r="P560" s="28"/>
      <c r="Q560" s="28"/>
      <c r="R560" s="28"/>
      <c r="S560" s="28"/>
    </row>
    <row r="561" spans="4:19" ht="13.5">
      <c r="D561" s="129"/>
      <c r="H561" s="28"/>
      <c r="I561" s="30"/>
      <c r="J561" s="36"/>
      <c r="L561" s="28"/>
      <c r="N561" s="28"/>
      <c r="O561" s="28"/>
      <c r="P561" s="28"/>
      <c r="Q561" s="28"/>
      <c r="R561" s="28"/>
      <c r="S561" s="28"/>
    </row>
    <row r="562" spans="4:19" ht="13.5">
      <c r="D562" s="129"/>
      <c r="H562" s="28"/>
      <c r="I562" s="30"/>
      <c r="J562" s="36"/>
      <c r="L562" s="28"/>
      <c r="N562" s="28"/>
      <c r="O562" s="28"/>
      <c r="P562" s="28"/>
      <c r="Q562" s="28"/>
      <c r="R562" s="28"/>
      <c r="S562" s="28"/>
    </row>
    <row r="563" spans="4:19" ht="13.5">
      <c r="D563" s="129"/>
      <c r="H563" s="28"/>
      <c r="I563" s="30"/>
      <c r="J563" s="36"/>
      <c r="L563" s="28"/>
      <c r="N563" s="28"/>
      <c r="O563" s="28"/>
      <c r="P563" s="28"/>
      <c r="Q563" s="28"/>
      <c r="R563" s="28"/>
      <c r="S563" s="28"/>
    </row>
    <row r="564" spans="4:19" ht="13.5">
      <c r="D564" s="129"/>
      <c r="H564" s="28"/>
      <c r="I564" s="30"/>
      <c r="J564" s="36"/>
      <c r="L564" s="28"/>
      <c r="N564" s="28"/>
      <c r="O564" s="28"/>
      <c r="P564" s="28"/>
      <c r="Q564" s="28"/>
      <c r="R564" s="28"/>
      <c r="S564" s="28"/>
    </row>
    <row r="565" spans="4:19" ht="13.5">
      <c r="D565" s="129"/>
      <c r="H565" s="28"/>
      <c r="I565" s="30"/>
      <c r="J565" s="36"/>
      <c r="L565" s="28"/>
      <c r="N565" s="28"/>
      <c r="O565" s="28"/>
      <c r="P565" s="28"/>
      <c r="Q565" s="28"/>
      <c r="R565" s="28"/>
      <c r="S565" s="28"/>
    </row>
    <row r="566" spans="4:19" ht="13.5">
      <c r="D566" s="129"/>
      <c r="H566" s="28"/>
      <c r="I566" s="30"/>
      <c r="J566" s="36"/>
      <c r="L566" s="28"/>
      <c r="N566" s="28"/>
      <c r="O566" s="28"/>
      <c r="P566" s="28"/>
      <c r="Q566" s="28"/>
      <c r="R566" s="28"/>
      <c r="S566" s="28"/>
    </row>
    <row r="567" spans="4:19" ht="13.5">
      <c r="D567" s="129"/>
      <c r="H567" s="28"/>
      <c r="I567" s="30"/>
      <c r="J567" s="36"/>
      <c r="L567" s="28"/>
      <c r="N567" s="28"/>
      <c r="O567" s="28"/>
      <c r="P567" s="28"/>
      <c r="Q567" s="28"/>
      <c r="R567" s="28"/>
      <c r="S567" s="28"/>
    </row>
    <row r="568" spans="4:19" ht="13.5">
      <c r="D568" s="129"/>
      <c r="H568" s="28"/>
      <c r="I568" s="30"/>
      <c r="J568" s="36"/>
      <c r="L568" s="28"/>
      <c r="N568" s="28"/>
      <c r="O568" s="28"/>
      <c r="P568" s="28"/>
      <c r="Q568" s="28"/>
      <c r="R568" s="28"/>
      <c r="S568" s="28"/>
    </row>
    <row r="569" spans="4:19" ht="13.5">
      <c r="D569" s="129"/>
      <c r="H569" s="28"/>
      <c r="I569" s="30"/>
      <c r="J569" s="36"/>
      <c r="L569" s="28"/>
      <c r="N569" s="28"/>
      <c r="O569" s="28"/>
      <c r="P569" s="28"/>
      <c r="Q569" s="28"/>
      <c r="R569" s="28"/>
      <c r="S569" s="28"/>
    </row>
    <row r="570" spans="4:19" ht="13.5">
      <c r="D570" s="129"/>
      <c r="H570" s="28"/>
      <c r="I570" s="30"/>
      <c r="J570" s="36"/>
      <c r="L570" s="28"/>
      <c r="N570" s="28"/>
      <c r="O570" s="28"/>
      <c r="P570" s="28"/>
      <c r="Q570" s="28"/>
      <c r="R570" s="28"/>
      <c r="S570" s="28"/>
    </row>
    <row r="571" spans="4:19" ht="13.5">
      <c r="D571" s="129"/>
      <c r="H571" s="28"/>
      <c r="I571" s="30"/>
      <c r="J571" s="36"/>
      <c r="L571" s="28"/>
      <c r="N571" s="28"/>
      <c r="O571" s="28"/>
      <c r="P571" s="28"/>
      <c r="Q571" s="28"/>
      <c r="R571" s="28"/>
      <c r="S571" s="28"/>
    </row>
    <row r="572" spans="4:19" ht="13.5">
      <c r="D572" s="129"/>
      <c r="H572" s="28"/>
      <c r="I572" s="30"/>
      <c r="J572" s="36"/>
      <c r="L572" s="28"/>
      <c r="N572" s="28"/>
      <c r="O572" s="28"/>
      <c r="P572" s="28"/>
      <c r="Q572" s="28"/>
      <c r="R572" s="28"/>
      <c r="S572" s="28"/>
    </row>
    <row r="573" spans="4:19" ht="13.5">
      <c r="D573" s="129"/>
      <c r="H573" s="28"/>
      <c r="I573" s="30"/>
      <c r="J573" s="36"/>
      <c r="L573" s="28"/>
      <c r="N573" s="28"/>
      <c r="O573" s="28"/>
      <c r="P573" s="28"/>
      <c r="Q573" s="28"/>
      <c r="R573" s="28"/>
      <c r="S573" s="28"/>
    </row>
    <row r="574" spans="4:19" ht="13.5">
      <c r="D574" s="129"/>
      <c r="H574" s="28"/>
      <c r="I574" s="30"/>
      <c r="J574" s="36"/>
      <c r="L574" s="28"/>
      <c r="N574" s="28"/>
      <c r="O574" s="28"/>
      <c r="P574" s="28"/>
      <c r="Q574" s="28"/>
      <c r="R574" s="28"/>
      <c r="S574" s="28"/>
    </row>
    <row r="575" spans="4:19" ht="13.5">
      <c r="D575" s="129"/>
      <c r="H575" s="28"/>
      <c r="I575" s="30"/>
      <c r="J575" s="36"/>
      <c r="L575" s="28"/>
      <c r="N575" s="28"/>
      <c r="O575" s="28"/>
      <c r="P575" s="28"/>
      <c r="Q575" s="28"/>
      <c r="R575" s="28"/>
      <c r="S575" s="28"/>
    </row>
    <row r="576" spans="4:19" ht="13.5">
      <c r="D576" s="129"/>
      <c r="H576" s="28"/>
      <c r="I576" s="30"/>
      <c r="J576" s="36"/>
      <c r="L576" s="28"/>
      <c r="N576" s="28"/>
      <c r="O576" s="28"/>
      <c r="P576" s="28"/>
      <c r="Q576" s="28"/>
      <c r="R576" s="28"/>
      <c r="S576" s="28"/>
    </row>
    <row r="577" spans="4:19" ht="13.5">
      <c r="D577" s="129"/>
      <c r="H577" s="28"/>
      <c r="I577" s="30"/>
      <c r="J577" s="36"/>
      <c r="L577" s="28"/>
      <c r="N577" s="28"/>
      <c r="O577" s="28"/>
      <c r="P577" s="28"/>
      <c r="Q577" s="28"/>
      <c r="R577" s="28"/>
      <c r="S577" s="28"/>
    </row>
    <row r="578" spans="4:19" ht="13.5">
      <c r="D578" s="129"/>
      <c r="H578" s="28"/>
      <c r="I578" s="30"/>
      <c r="J578" s="36"/>
      <c r="L578" s="28"/>
      <c r="N578" s="28"/>
      <c r="O578" s="28"/>
      <c r="P578" s="28"/>
      <c r="Q578" s="28"/>
      <c r="R578" s="28"/>
      <c r="S578" s="28"/>
    </row>
    <row r="579" spans="4:19" ht="13.5">
      <c r="D579" s="129"/>
      <c r="H579" s="28"/>
      <c r="I579" s="30"/>
      <c r="J579" s="36"/>
      <c r="L579" s="28"/>
      <c r="N579" s="28"/>
      <c r="O579" s="28"/>
      <c r="P579" s="28"/>
      <c r="Q579" s="28"/>
      <c r="R579" s="28"/>
      <c r="S579" s="28"/>
    </row>
    <row r="580" spans="4:19" ht="13.5">
      <c r="D580" s="129"/>
      <c r="H580" s="28"/>
      <c r="I580" s="30"/>
      <c r="J580" s="36"/>
      <c r="L580" s="28"/>
      <c r="N580" s="28"/>
      <c r="O580" s="28"/>
      <c r="P580" s="28"/>
      <c r="Q580" s="28"/>
      <c r="R580" s="28"/>
      <c r="S580" s="28"/>
    </row>
    <row r="581" spans="4:19" ht="13.5">
      <c r="D581" s="129"/>
      <c r="H581" s="28"/>
      <c r="I581" s="30"/>
      <c r="J581" s="36"/>
      <c r="L581" s="28"/>
      <c r="N581" s="28"/>
      <c r="O581" s="28"/>
      <c r="P581" s="28"/>
      <c r="Q581" s="28"/>
      <c r="R581" s="28"/>
      <c r="S581" s="28"/>
    </row>
    <row r="582" spans="4:19" ht="13.5">
      <c r="D582" s="129"/>
      <c r="H582" s="28"/>
      <c r="I582" s="30"/>
      <c r="J582" s="36"/>
      <c r="L582" s="28"/>
      <c r="N582" s="28"/>
      <c r="O582" s="28"/>
      <c r="P582" s="28"/>
      <c r="Q582" s="28"/>
      <c r="R582" s="28"/>
      <c r="S582" s="28"/>
    </row>
    <row r="583" spans="4:19" ht="13.5">
      <c r="D583" s="129"/>
      <c r="H583" s="28"/>
      <c r="I583" s="30"/>
      <c r="J583" s="36"/>
      <c r="L583" s="28"/>
      <c r="N583" s="28"/>
      <c r="O583" s="28"/>
      <c r="P583" s="28"/>
      <c r="Q583" s="28"/>
      <c r="R583" s="28"/>
      <c r="S583" s="28"/>
    </row>
    <row r="584" spans="4:19" ht="13.5">
      <c r="D584" s="129"/>
      <c r="H584" s="28"/>
      <c r="I584" s="30"/>
      <c r="J584" s="36"/>
      <c r="L584" s="28"/>
      <c r="N584" s="28"/>
      <c r="O584" s="28"/>
      <c r="P584" s="28"/>
      <c r="Q584" s="28"/>
      <c r="R584" s="28"/>
      <c r="S584" s="28"/>
    </row>
    <row r="585" spans="4:19" ht="13.5">
      <c r="D585" s="129"/>
      <c r="H585" s="28"/>
      <c r="I585" s="30"/>
      <c r="J585" s="36"/>
      <c r="L585" s="28"/>
      <c r="N585" s="28"/>
      <c r="O585" s="28"/>
      <c r="P585" s="28"/>
      <c r="Q585" s="28"/>
      <c r="R585" s="28"/>
      <c r="S585" s="28"/>
    </row>
    <row r="586" spans="4:19" ht="13.5">
      <c r="D586" s="129"/>
      <c r="H586" s="28"/>
      <c r="I586" s="30"/>
      <c r="J586" s="36"/>
      <c r="L586" s="28"/>
      <c r="N586" s="28"/>
      <c r="O586" s="28"/>
      <c r="P586" s="28"/>
      <c r="Q586" s="28"/>
      <c r="R586" s="28"/>
      <c r="S586" s="28"/>
    </row>
    <row r="587" spans="4:19" ht="13.5">
      <c r="D587" s="129"/>
      <c r="H587" s="28"/>
      <c r="I587" s="30"/>
      <c r="J587" s="36"/>
      <c r="L587" s="28"/>
      <c r="N587" s="28"/>
      <c r="O587" s="28"/>
      <c r="P587" s="28"/>
      <c r="Q587" s="28"/>
      <c r="R587" s="28"/>
      <c r="S587" s="28"/>
    </row>
    <row r="588" spans="4:19" ht="13.5">
      <c r="D588" s="129"/>
      <c r="H588" s="28"/>
      <c r="I588" s="30"/>
      <c r="J588" s="36"/>
      <c r="L588" s="28"/>
      <c r="N588" s="28"/>
      <c r="O588" s="28"/>
      <c r="P588" s="28"/>
      <c r="Q588" s="28"/>
      <c r="R588" s="28"/>
      <c r="S588" s="28"/>
    </row>
    <row r="589" spans="4:19" ht="13.5">
      <c r="D589" s="129"/>
      <c r="H589" s="28"/>
      <c r="I589" s="30"/>
      <c r="J589" s="36"/>
      <c r="L589" s="28"/>
      <c r="N589" s="28"/>
      <c r="O589" s="28"/>
      <c r="P589" s="28"/>
      <c r="Q589" s="28"/>
      <c r="R589" s="28"/>
      <c r="S589" s="28"/>
    </row>
    <row r="590" spans="4:19" ht="13.5">
      <c r="D590" s="129"/>
      <c r="H590" s="28"/>
      <c r="I590" s="30"/>
      <c r="J590" s="36"/>
      <c r="L590" s="28"/>
      <c r="N590" s="28"/>
      <c r="O590" s="28"/>
      <c r="P590" s="28"/>
      <c r="Q590" s="28"/>
      <c r="R590" s="28"/>
      <c r="S590" s="28"/>
    </row>
    <row r="591" spans="4:19" ht="13.5">
      <c r="D591" s="129"/>
      <c r="H591" s="28"/>
      <c r="I591" s="30"/>
      <c r="J591" s="36"/>
      <c r="L591" s="28"/>
      <c r="N591" s="28"/>
      <c r="O591" s="28"/>
      <c r="P591" s="28"/>
      <c r="Q591" s="28"/>
      <c r="R591" s="28"/>
      <c r="S591" s="28"/>
    </row>
    <row r="592" spans="4:19" ht="13.5">
      <c r="D592" s="129"/>
      <c r="H592" s="28"/>
      <c r="I592" s="30"/>
      <c r="J592" s="36"/>
      <c r="L592" s="28"/>
      <c r="N592" s="28"/>
      <c r="O592" s="28"/>
      <c r="P592" s="28"/>
      <c r="Q592" s="28"/>
      <c r="R592" s="28"/>
      <c r="S592" s="28"/>
    </row>
    <row r="593" spans="4:19" ht="13.5">
      <c r="D593" s="129"/>
      <c r="H593" s="28"/>
      <c r="I593" s="30"/>
      <c r="J593" s="36"/>
      <c r="L593" s="28"/>
      <c r="N593" s="28"/>
      <c r="O593" s="28"/>
      <c r="P593" s="28"/>
      <c r="Q593" s="28"/>
      <c r="R593" s="28"/>
      <c r="S593" s="28"/>
    </row>
    <row r="594" spans="4:19" ht="13.5">
      <c r="D594" s="129"/>
      <c r="H594" s="28"/>
      <c r="I594" s="30"/>
      <c r="J594" s="36"/>
      <c r="L594" s="28"/>
      <c r="N594" s="28"/>
      <c r="O594" s="28"/>
      <c r="P594" s="28"/>
      <c r="Q594" s="28"/>
      <c r="R594" s="28"/>
      <c r="S594" s="28"/>
    </row>
    <row r="595" spans="4:19" ht="13.5">
      <c r="D595" s="129"/>
      <c r="H595" s="28"/>
      <c r="I595" s="30"/>
      <c r="J595" s="36"/>
      <c r="L595" s="28"/>
      <c r="N595" s="28"/>
      <c r="O595" s="28"/>
      <c r="P595" s="28"/>
      <c r="Q595" s="28"/>
      <c r="R595" s="28"/>
      <c r="S595" s="28"/>
    </row>
    <row r="596" spans="4:19" ht="13.5">
      <c r="D596" s="129"/>
      <c r="H596" s="28"/>
      <c r="I596" s="30"/>
      <c r="J596" s="36"/>
      <c r="L596" s="28"/>
      <c r="N596" s="28"/>
      <c r="O596" s="28"/>
      <c r="P596" s="28"/>
      <c r="Q596" s="28"/>
      <c r="R596" s="28"/>
      <c r="S596" s="28"/>
    </row>
    <row r="597" spans="4:19" ht="13.5">
      <c r="D597" s="129"/>
      <c r="H597" s="28"/>
      <c r="I597" s="30"/>
      <c r="J597" s="36"/>
      <c r="L597" s="28"/>
      <c r="N597" s="28"/>
      <c r="O597" s="28"/>
      <c r="P597" s="28"/>
      <c r="Q597" s="28"/>
      <c r="R597" s="28"/>
      <c r="S597" s="28"/>
    </row>
    <row r="598" spans="4:19" ht="13.5">
      <c r="D598" s="129"/>
      <c r="H598" s="28"/>
      <c r="I598" s="30"/>
      <c r="J598" s="36"/>
      <c r="L598" s="28"/>
      <c r="N598" s="28"/>
      <c r="O598" s="28"/>
      <c r="P598" s="28"/>
      <c r="Q598" s="28"/>
      <c r="R598" s="28"/>
      <c r="S598" s="28"/>
    </row>
    <row r="599" spans="4:19" ht="13.5">
      <c r="D599" s="129"/>
      <c r="H599" s="28"/>
      <c r="I599" s="30"/>
      <c r="J599" s="36"/>
      <c r="L599" s="28"/>
      <c r="N599" s="28"/>
      <c r="O599" s="28"/>
      <c r="P599" s="28"/>
      <c r="Q599" s="28"/>
      <c r="R599" s="28"/>
      <c r="S599" s="28"/>
    </row>
    <row r="600" spans="4:19" ht="13.5">
      <c r="D600" s="129"/>
      <c r="H600" s="28"/>
      <c r="I600" s="30"/>
      <c r="J600" s="36"/>
      <c r="L600" s="28"/>
      <c r="N600" s="28"/>
      <c r="O600" s="28"/>
      <c r="P600" s="28"/>
      <c r="Q600" s="28"/>
      <c r="R600" s="28"/>
      <c r="S600" s="28"/>
    </row>
    <row r="601" spans="4:19" ht="13.5">
      <c r="D601" s="129"/>
      <c r="H601" s="28"/>
      <c r="I601" s="30"/>
      <c r="J601" s="36"/>
      <c r="L601" s="28"/>
      <c r="N601" s="28"/>
      <c r="O601" s="28"/>
      <c r="P601" s="28"/>
      <c r="Q601" s="28"/>
      <c r="R601" s="28"/>
      <c r="S601" s="28"/>
    </row>
    <row r="602" spans="4:19" ht="13.5">
      <c r="D602" s="129"/>
      <c r="H602" s="28"/>
      <c r="I602" s="30"/>
      <c r="J602" s="36"/>
      <c r="L602" s="28"/>
      <c r="N602" s="28"/>
      <c r="O602" s="28"/>
      <c r="P602" s="28"/>
      <c r="Q602" s="28"/>
      <c r="R602" s="28"/>
      <c r="S602" s="28"/>
    </row>
    <row r="603" spans="4:19" ht="13.5">
      <c r="D603" s="129"/>
      <c r="H603" s="28"/>
      <c r="I603" s="30"/>
      <c r="J603" s="36"/>
      <c r="L603" s="28"/>
      <c r="N603" s="28"/>
      <c r="O603" s="28"/>
      <c r="P603" s="28"/>
      <c r="Q603" s="28"/>
      <c r="R603" s="28"/>
      <c r="S603" s="28"/>
    </row>
    <row r="604" spans="4:19" ht="13.5">
      <c r="D604" s="129"/>
      <c r="H604" s="28"/>
      <c r="I604" s="30"/>
      <c r="J604" s="36"/>
      <c r="L604" s="28"/>
      <c r="N604" s="28"/>
      <c r="O604" s="28"/>
      <c r="P604" s="28"/>
      <c r="Q604" s="28"/>
      <c r="R604" s="28"/>
      <c r="S604" s="28"/>
    </row>
    <row r="605" spans="4:19" ht="13.5">
      <c r="D605" s="129"/>
      <c r="H605" s="28"/>
      <c r="I605" s="30"/>
      <c r="J605" s="36"/>
      <c r="L605" s="28"/>
      <c r="N605" s="28"/>
      <c r="O605" s="28"/>
      <c r="P605" s="28"/>
      <c r="Q605" s="28"/>
      <c r="R605" s="28"/>
      <c r="S605" s="28"/>
    </row>
    <row r="606" spans="4:19" ht="13.5">
      <c r="D606" s="129"/>
      <c r="H606" s="28"/>
      <c r="I606" s="30"/>
      <c r="J606" s="36"/>
      <c r="L606" s="28"/>
      <c r="N606" s="28"/>
      <c r="O606" s="28"/>
      <c r="P606" s="28"/>
      <c r="Q606" s="28"/>
      <c r="R606" s="28"/>
      <c r="S606" s="28"/>
    </row>
    <row r="607" spans="4:19" ht="13.5">
      <c r="D607" s="129"/>
      <c r="H607" s="28"/>
      <c r="I607" s="30"/>
      <c r="J607" s="36"/>
      <c r="L607" s="28"/>
      <c r="N607" s="28"/>
      <c r="O607" s="28"/>
      <c r="P607" s="28"/>
      <c r="Q607" s="28"/>
      <c r="R607" s="28"/>
      <c r="S607" s="28"/>
    </row>
    <row r="608" spans="4:19" ht="13.5">
      <c r="D608" s="129"/>
      <c r="H608" s="28"/>
      <c r="I608" s="30"/>
      <c r="J608" s="36"/>
      <c r="L608" s="28"/>
      <c r="N608" s="28"/>
      <c r="O608" s="28"/>
      <c r="P608" s="28"/>
      <c r="Q608" s="28"/>
      <c r="R608" s="28"/>
      <c r="S608" s="28"/>
    </row>
    <row r="609" spans="4:19" ht="13.5">
      <c r="D609" s="129"/>
      <c r="H609" s="28"/>
      <c r="I609" s="30"/>
      <c r="J609" s="36"/>
      <c r="L609" s="28"/>
      <c r="N609" s="28"/>
      <c r="O609" s="28"/>
      <c r="P609" s="28"/>
      <c r="Q609" s="28"/>
      <c r="R609" s="28"/>
      <c r="S609" s="28"/>
    </row>
    <row r="610" spans="4:19" ht="13.5">
      <c r="D610" s="129"/>
      <c r="H610" s="28"/>
      <c r="I610" s="30"/>
      <c r="J610" s="36"/>
      <c r="L610" s="28"/>
      <c r="N610" s="28"/>
      <c r="O610" s="28"/>
      <c r="P610" s="28"/>
      <c r="Q610" s="28"/>
      <c r="R610" s="28"/>
      <c r="S610" s="28"/>
    </row>
    <row r="611" spans="4:19" ht="13.5">
      <c r="D611" s="129"/>
      <c r="H611" s="28"/>
      <c r="I611" s="30"/>
      <c r="J611" s="36"/>
      <c r="L611" s="28"/>
      <c r="N611" s="28"/>
      <c r="O611" s="28"/>
      <c r="P611" s="28"/>
      <c r="Q611" s="28"/>
      <c r="R611" s="28"/>
      <c r="S611" s="28"/>
    </row>
    <row r="612" spans="4:19" ht="13.5">
      <c r="D612" s="129"/>
      <c r="H612" s="28"/>
      <c r="I612" s="30"/>
      <c r="J612" s="36"/>
      <c r="L612" s="28"/>
      <c r="N612" s="28"/>
      <c r="O612" s="28"/>
      <c r="P612" s="28"/>
      <c r="Q612" s="28"/>
      <c r="R612" s="28"/>
      <c r="S612" s="28"/>
    </row>
    <row r="613" spans="4:19" ht="13.5">
      <c r="D613" s="129"/>
      <c r="H613" s="28"/>
      <c r="I613" s="30"/>
      <c r="J613" s="36"/>
      <c r="L613" s="28"/>
      <c r="N613" s="28"/>
      <c r="O613" s="28"/>
      <c r="P613" s="28"/>
      <c r="Q613" s="28"/>
      <c r="R613" s="28"/>
      <c r="S613" s="28"/>
    </row>
    <row r="614" spans="4:19" ht="13.5">
      <c r="D614" s="129"/>
      <c r="H614" s="28"/>
      <c r="I614" s="30"/>
      <c r="J614" s="36"/>
      <c r="L614" s="28"/>
      <c r="N614" s="28"/>
      <c r="O614" s="28"/>
      <c r="P614" s="28"/>
      <c r="Q614" s="28"/>
      <c r="R614" s="28"/>
      <c r="S614" s="28"/>
    </row>
    <row r="615" spans="4:19" ht="13.5">
      <c r="D615" s="129"/>
      <c r="H615" s="28"/>
      <c r="I615" s="30"/>
      <c r="J615" s="36"/>
      <c r="L615" s="28"/>
      <c r="N615" s="28"/>
      <c r="O615" s="28"/>
      <c r="P615" s="28"/>
      <c r="Q615" s="28"/>
      <c r="R615" s="28"/>
      <c r="S615" s="28"/>
    </row>
    <row r="616" spans="4:19" ht="13.5">
      <c r="D616" s="129"/>
      <c r="H616" s="28"/>
      <c r="I616" s="30"/>
      <c r="J616" s="36"/>
      <c r="L616" s="28"/>
      <c r="N616" s="28"/>
      <c r="O616" s="28"/>
      <c r="P616" s="28"/>
      <c r="Q616" s="28"/>
      <c r="R616" s="28"/>
      <c r="S616" s="28"/>
    </row>
    <row r="617" spans="4:19" ht="13.5">
      <c r="D617" s="129"/>
      <c r="H617" s="28"/>
      <c r="I617" s="30"/>
      <c r="J617" s="36"/>
      <c r="L617" s="28"/>
      <c r="N617" s="28"/>
      <c r="O617" s="28"/>
      <c r="P617" s="28"/>
      <c r="Q617" s="28"/>
      <c r="R617" s="28"/>
      <c r="S617" s="28"/>
    </row>
    <row r="618" spans="4:19" ht="13.5">
      <c r="D618" s="129"/>
      <c r="H618" s="28"/>
      <c r="I618" s="30"/>
      <c r="J618" s="36"/>
      <c r="L618" s="28"/>
      <c r="N618" s="28"/>
      <c r="O618" s="28"/>
      <c r="P618" s="28"/>
      <c r="Q618" s="28"/>
      <c r="R618" s="28"/>
      <c r="S618" s="28"/>
    </row>
    <row r="619" spans="4:19" ht="13.5">
      <c r="D619" s="129"/>
      <c r="H619" s="28"/>
      <c r="I619" s="30"/>
      <c r="J619" s="36"/>
      <c r="L619" s="28"/>
      <c r="N619" s="28"/>
      <c r="O619" s="28"/>
      <c r="P619" s="28"/>
      <c r="Q619" s="28"/>
      <c r="R619" s="28"/>
      <c r="S619" s="28"/>
    </row>
    <row r="620" spans="4:19" ht="13.5">
      <c r="D620" s="129"/>
      <c r="H620" s="28"/>
      <c r="I620" s="30"/>
      <c r="J620" s="36"/>
      <c r="L620" s="28"/>
      <c r="N620" s="28"/>
      <c r="O620" s="28"/>
      <c r="P620" s="28"/>
      <c r="Q620" s="28"/>
      <c r="R620" s="28"/>
      <c r="S620" s="28"/>
    </row>
    <row r="621" spans="4:19" ht="13.5">
      <c r="D621" s="129"/>
      <c r="H621" s="28"/>
      <c r="I621" s="30"/>
      <c r="J621" s="36"/>
      <c r="L621" s="28"/>
      <c r="N621" s="28"/>
      <c r="O621" s="28"/>
      <c r="P621" s="28"/>
      <c r="Q621" s="28"/>
      <c r="R621" s="28"/>
      <c r="S621" s="28"/>
    </row>
    <row r="622" spans="4:19" ht="13.5">
      <c r="D622" s="129"/>
      <c r="H622" s="28"/>
      <c r="I622" s="30"/>
      <c r="J622" s="36"/>
      <c r="L622" s="28"/>
      <c r="N622" s="28"/>
      <c r="O622" s="28"/>
      <c r="P622" s="28"/>
      <c r="Q622" s="28"/>
      <c r="R622" s="28"/>
      <c r="S622" s="28"/>
    </row>
    <row r="623" spans="4:19" ht="13.5">
      <c r="D623" s="129"/>
      <c r="H623" s="28"/>
      <c r="I623" s="30"/>
      <c r="J623" s="36"/>
      <c r="L623" s="28"/>
      <c r="N623" s="28"/>
      <c r="O623" s="28"/>
      <c r="P623" s="28"/>
      <c r="Q623" s="28"/>
      <c r="R623" s="28"/>
      <c r="S623" s="28"/>
    </row>
    <row r="624" spans="4:19" ht="13.5">
      <c r="D624" s="129"/>
      <c r="H624" s="28"/>
      <c r="I624" s="30"/>
      <c r="J624" s="36"/>
      <c r="L624" s="28"/>
      <c r="N624" s="28"/>
      <c r="O624" s="28"/>
      <c r="P624" s="28"/>
      <c r="Q624" s="28"/>
      <c r="R624" s="28"/>
      <c r="S624" s="28"/>
    </row>
    <row r="625" spans="4:19" ht="13.5">
      <c r="D625" s="129"/>
      <c r="H625" s="28"/>
      <c r="I625" s="30"/>
      <c r="J625" s="36"/>
      <c r="L625" s="28"/>
      <c r="N625" s="28"/>
      <c r="O625" s="28"/>
      <c r="P625" s="28"/>
      <c r="Q625" s="28"/>
      <c r="R625" s="28"/>
      <c r="S625" s="28"/>
    </row>
    <row r="626" spans="4:19" ht="13.5">
      <c r="D626" s="129"/>
      <c r="H626" s="28"/>
      <c r="I626" s="30"/>
      <c r="J626" s="36"/>
      <c r="L626" s="28"/>
      <c r="N626" s="28"/>
      <c r="O626" s="28"/>
      <c r="P626" s="28"/>
      <c r="Q626" s="28"/>
      <c r="R626" s="28"/>
      <c r="S626" s="28"/>
    </row>
    <row r="627" spans="4:19" ht="13.5">
      <c r="D627" s="129"/>
      <c r="H627" s="28"/>
      <c r="I627" s="30"/>
      <c r="J627" s="36"/>
      <c r="L627" s="28"/>
      <c r="N627" s="28"/>
      <c r="O627" s="28"/>
      <c r="P627" s="28"/>
      <c r="Q627" s="28"/>
      <c r="R627" s="28"/>
      <c r="S627" s="28"/>
    </row>
    <row r="628" spans="4:19" ht="13.5">
      <c r="D628" s="129"/>
      <c r="H628" s="28"/>
      <c r="I628" s="30"/>
      <c r="J628" s="36"/>
      <c r="L628" s="28"/>
      <c r="N628" s="28"/>
      <c r="O628" s="28"/>
      <c r="P628" s="28"/>
      <c r="Q628" s="28"/>
      <c r="R628" s="28"/>
      <c r="S628" s="28"/>
    </row>
    <row r="629" spans="4:19" ht="13.5">
      <c r="D629" s="129"/>
      <c r="H629" s="28"/>
      <c r="I629" s="30"/>
      <c r="J629" s="36"/>
      <c r="L629" s="28"/>
      <c r="N629" s="28"/>
      <c r="O629" s="28"/>
      <c r="P629" s="28"/>
      <c r="Q629" s="28"/>
      <c r="R629" s="28"/>
      <c r="S629" s="28"/>
    </row>
    <row r="630" spans="4:19" ht="13.5">
      <c r="D630" s="129"/>
      <c r="H630" s="28"/>
      <c r="I630" s="30"/>
      <c r="J630" s="36"/>
      <c r="L630" s="28"/>
      <c r="N630" s="28"/>
      <c r="O630" s="28"/>
      <c r="P630" s="28"/>
      <c r="Q630" s="28"/>
      <c r="R630" s="28"/>
      <c r="S630" s="28"/>
    </row>
    <row r="631" spans="4:19" ht="13.5">
      <c r="D631" s="129"/>
      <c r="H631" s="28"/>
      <c r="I631" s="30"/>
      <c r="J631" s="36"/>
      <c r="L631" s="28"/>
      <c r="N631" s="28"/>
      <c r="O631" s="28"/>
      <c r="P631" s="28"/>
      <c r="Q631" s="28"/>
      <c r="R631" s="28"/>
      <c r="S631" s="28"/>
    </row>
    <row r="632" spans="4:19" ht="13.5">
      <c r="D632" s="129"/>
      <c r="H632" s="28"/>
      <c r="I632" s="30"/>
      <c r="J632" s="36"/>
      <c r="L632" s="28"/>
      <c r="N632" s="28"/>
      <c r="O632" s="28"/>
      <c r="P632" s="28"/>
      <c r="Q632" s="28"/>
      <c r="R632" s="28"/>
      <c r="S632" s="28"/>
    </row>
    <row r="633" spans="4:19" ht="13.5">
      <c r="D633" s="129"/>
      <c r="H633" s="28"/>
      <c r="I633" s="30"/>
      <c r="J633" s="36"/>
      <c r="L633" s="28"/>
      <c r="N633" s="28"/>
      <c r="O633" s="28"/>
      <c r="P633" s="28"/>
      <c r="Q633" s="28"/>
      <c r="R633" s="28"/>
      <c r="S633" s="28"/>
    </row>
    <row r="634" spans="4:19" ht="13.5">
      <c r="D634" s="129"/>
      <c r="H634" s="28"/>
      <c r="I634" s="30"/>
      <c r="J634" s="36"/>
      <c r="L634" s="28"/>
      <c r="N634" s="28"/>
      <c r="O634" s="28"/>
      <c r="P634" s="28"/>
      <c r="Q634" s="28"/>
      <c r="R634" s="28"/>
      <c r="S634" s="28"/>
    </row>
    <row r="635" spans="4:19" ht="13.5">
      <c r="D635" s="129"/>
      <c r="H635" s="28"/>
      <c r="I635" s="30"/>
      <c r="J635" s="36"/>
      <c r="L635" s="28"/>
      <c r="N635" s="28"/>
      <c r="O635" s="28"/>
      <c r="P635" s="28"/>
      <c r="Q635" s="28"/>
      <c r="R635" s="28"/>
      <c r="S635" s="28"/>
    </row>
    <row r="636" spans="4:19" ht="13.5">
      <c r="D636" s="129"/>
      <c r="H636" s="28"/>
      <c r="I636" s="30"/>
      <c r="J636" s="36"/>
      <c r="L636" s="28"/>
      <c r="N636" s="28"/>
      <c r="O636" s="28"/>
      <c r="P636" s="28"/>
      <c r="Q636" s="28"/>
      <c r="R636" s="28"/>
      <c r="S636" s="28"/>
    </row>
    <row r="637" spans="4:19" ht="13.5">
      <c r="D637" s="129"/>
      <c r="H637" s="28"/>
      <c r="I637" s="30"/>
      <c r="J637" s="36"/>
      <c r="L637" s="28"/>
      <c r="N637" s="28"/>
      <c r="O637" s="28"/>
      <c r="P637" s="28"/>
      <c r="Q637" s="28"/>
      <c r="R637" s="28"/>
      <c r="S637" s="28"/>
    </row>
    <row r="638" spans="4:19" ht="13.5">
      <c r="D638" s="129"/>
      <c r="H638" s="28"/>
      <c r="I638" s="30"/>
      <c r="J638" s="36"/>
      <c r="L638" s="28"/>
      <c r="N638" s="28"/>
      <c r="O638" s="28"/>
      <c r="P638" s="28"/>
      <c r="Q638" s="28"/>
      <c r="R638" s="28"/>
      <c r="S638" s="28"/>
    </row>
    <row r="639" spans="4:19" ht="13.5">
      <c r="D639" s="129"/>
      <c r="H639" s="28"/>
      <c r="I639" s="30"/>
      <c r="J639" s="36"/>
      <c r="L639" s="28"/>
      <c r="N639" s="28"/>
      <c r="O639" s="28"/>
      <c r="P639" s="28"/>
      <c r="Q639" s="28"/>
      <c r="R639" s="28"/>
      <c r="S639" s="28"/>
    </row>
    <row r="640" spans="4:19" ht="13.5">
      <c r="D640" s="129"/>
      <c r="H640" s="28"/>
      <c r="I640" s="30"/>
      <c r="J640" s="36"/>
      <c r="L640" s="28"/>
      <c r="N640" s="28"/>
      <c r="O640" s="28"/>
      <c r="P640" s="28"/>
      <c r="Q640" s="28"/>
      <c r="R640" s="28"/>
      <c r="S640" s="28"/>
    </row>
    <row r="641" spans="4:19" ht="13.5">
      <c r="D641" s="129"/>
      <c r="H641" s="28"/>
      <c r="I641" s="30"/>
      <c r="J641" s="36"/>
      <c r="L641" s="28"/>
      <c r="N641" s="28"/>
      <c r="O641" s="28"/>
      <c r="P641" s="28"/>
      <c r="Q641" s="28"/>
      <c r="R641" s="28"/>
      <c r="S641" s="28"/>
    </row>
    <row r="642" spans="4:19" ht="13.5">
      <c r="D642" s="129"/>
      <c r="H642" s="28"/>
      <c r="I642" s="30"/>
      <c r="J642" s="36"/>
      <c r="L642" s="28"/>
      <c r="N642" s="28"/>
      <c r="O642" s="28"/>
      <c r="P642" s="28"/>
      <c r="Q642" s="28"/>
      <c r="R642" s="28"/>
      <c r="S642" s="28"/>
    </row>
    <row r="643" spans="4:19" ht="13.5">
      <c r="D643" s="129"/>
      <c r="H643" s="28"/>
      <c r="I643" s="30"/>
      <c r="J643" s="36"/>
      <c r="L643" s="28"/>
      <c r="N643" s="28"/>
      <c r="O643" s="28"/>
      <c r="P643" s="28"/>
      <c r="Q643" s="28"/>
      <c r="R643" s="28"/>
      <c r="S643" s="28"/>
    </row>
    <row r="644" spans="4:19" ht="13.5">
      <c r="D644" s="129"/>
      <c r="H644" s="28"/>
      <c r="I644" s="30"/>
      <c r="J644" s="36"/>
      <c r="L644" s="28"/>
      <c r="N644" s="28"/>
      <c r="O644" s="28"/>
      <c r="P644" s="28"/>
      <c r="Q644" s="28"/>
      <c r="R644" s="28"/>
      <c r="S644" s="28"/>
    </row>
    <row r="645" spans="4:19" ht="13.5">
      <c r="D645" s="129"/>
      <c r="H645" s="28"/>
      <c r="I645" s="30"/>
      <c r="J645" s="36"/>
      <c r="L645" s="28"/>
      <c r="N645" s="28"/>
      <c r="O645" s="28"/>
      <c r="P645" s="28"/>
      <c r="Q645" s="28"/>
      <c r="R645" s="28"/>
      <c r="S645" s="28"/>
    </row>
    <row r="646" spans="4:19" ht="13.5">
      <c r="D646" s="129"/>
      <c r="H646" s="28"/>
      <c r="I646" s="30"/>
      <c r="J646" s="36"/>
      <c r="L646" s="28"/>
      <c r="N646" s="28"/>
      <c r="O646" s="28"/>
      <c r="P646" s="28"/>
      <c r="Q646" s="28"/>
      <c r="R646" s="28"/>
      <c r="S646" s="28"/>
    </row>
    <row r="647" spans="4:19" ht="13.5">
      <c r="D647" s="129"/>
      <c r="H647" s="28"/>
      <c r="I647" s="30"/>
      <c r="J647" s="36"/>
      <c r="L647" s="28"/>
      <c r="N647" s="28"/>
      <c r="O647" s="28"/>
      <c r="P647" s="28"/>
      <c r="Q647" s="28"/>
      <c r="R647" s="28"/>
      <c r="S647" s="28"/>
    </row>
    <row r="648" spans="4:19" ht="13.5">
      <c r="D648" s="129"/>
      <c r="H648" s="28"/>
      <c r="I648" s="30"/>
      <c r="J648" s="36"/>
      <c r="L648" s="28"/>
      <c r="N648" s="28"/>
      <c r="O648" s="28"/>
      <c r="P648" s="28"/>
      <c r="Q648" s="28"/>
      <c r="R648" s="28"/>
      <c r="S648" s="28"/>
    </row>
    <row r="649" spans="4:19" ht="13.5">
      <c r="D649" s="129"/>
      <c r="H649" s="28"/>
      <c r="I649" s="30"/>
      <c r="J649" s="36"/>
      <c r="L649" s="28"/>
      <c r="N649" s="28"/>
      <c r="O649" s="28"/>
      <c r="P649" s="28"/>
      <c r="Q649" s="28"/>
      <c r="R649" s="28"/>
      <c r="S649" s="28"/>
    </row>
    <row r="650" spans="4:19" ht="13.5">
      <c r="D650" s="129"/>
      <c r="H650" s="28"/>
      <c r="I650" s="30"/>
      <c r="J650" s="36"/>
      <c r="L650" s="28"/>
      <c r="N650" s="28"/>
      <c r="O650" s="28"/>
      <c r="P650" s="28"/>
      <c r="Q650" s="28"/>
      <c r="R650" s="28"/>
      <c r="S650" s="28"/>
    </row>
    <row r="651" spans="4:19" ht="13.5">
      <c r="D651" s="129"/>
      <c r="H651" s="28"/>
      <c r="I651" s="30"/>
      <c r="J651" s="36"/>
      <c r="L651" s="28"/>
      <c r="N651" s="28"/>
      <c r="O651" s="28"/>
      <c r="P651" s="28"/>
      <c r="Q651" s="28"/>
      <c r="R651" s="28"/>
      <c r="S651" s="28"/>
    </row>
    <row r="652" spans="4:19" ht="13.5">
      <c r="D652" s="129"/>
      <c r="H652" s="28"/>
      <c r="I652" s="30"/>
      <c r="J652" s="36"/>
      <c r="L652" s="28"/>
      <c r="N652" s="28"/>
      <c r="O652" s="28"/>
      <c r="P652" s="28"/>
      <c r="Q652" s="28"/>
      <c r="R652" s="28"/>
      <c r="S652" s="28"/>
    </row>
    <row r="653" spans="4:19" ht="13.5">
      <c r="D653" s="129"/>
      <c r="H653" s="28"/>
      <c r="I653" s="30"/>
      <c r="J653" s="36"/>
      <c r="L653" s="28"/>
      <c r="N653" s="28"/>
      <c r="O653" s="28"/>
      <c r="P653" s="28"/>
      <c r="Q653" s="28"/>
      <c r="R653" s="28"/>
      <c r="S653" s="28"/>
    </row>
    <row r="654" spans="4:19" ht="13.5">
      <c r="D654" s="129"/>
      <c r="H654" s="28"/>
      <c r="I654" s="30"/>
      <c r="J654" s="36"/>
      <c r="L654" s="28"/>
      <c r="N654" s="28"/>
      <c r="O654" s="28"/>
      <c r="P654" s="28"/>
      <c r="Q654" s="28"/>
      <c r="R654" s="28"/>
      <c r="S654" s="28"/>
    </row>
    <row r="655" spans="4:19" ht="13.5">
      <c r="D655" s="129"/>
      <c r="H655" s="28"/>
      <c r="I655" s="30"/>
      <c r="J655" s="36"/>
      <c r="L655" s="28"/>
      <c r="N655" s="28"/>
      <c r="O655" s="28"/>
      <c r="P655" s="28"/>
      <c r="Q655" s="28"/>
      <c r="R655" s="28"/>
      <c r="S655" s="28"/>
    </row>
    <row r="656" spans="4:19" ht="13.5">
      <c r="D656" s="129"/>
      <c r="H656" s="28"/>
      <c r="I656" s="30"/>
      <c r="J656" s="36"/>
      <c r="L656" s="28"/>
      <c r="N656" s="28"/>
      <c r="O656" s="28"/>
      <c r="P656" s="28"/>
      <c r="Q656" s="28"/>
      <c r="R656" s="28"/>
      <c r="S656" s="28"/>
    </row>
    <row r="657" spans="4:19" ht="13.5">
      <c r="D657" s="129"/>
      <c r="H657" s="28"/>
      <c r="I657" s="30"/>
      <c r="J657" s="36"/>
      <c r="L657" s="28"/>
      <c r="N657" s="28"/>
      <c r="O657" s="28"/>
      <c r="P657" s="28"/>
      <c r="Q657" s="28"/>
      <c r="R657" s="28"/>
      <c r="S657" s="28"/>
    </row>
    <row r="658" spans="4:19" ht="13.5">
      <c r="D658" s="129"/>
      <c r="H658" s="28"/>
      <c r="I658" s="30"/>
      <c r="J658" s="36"/>
      <c r="L658" s="28"/>
      <c r="N658" s="28"/>
      <c r="O658" s="28"/>
      <c r="P658" s="28"/>
      <c r="Q658" s="28"/>
      <c r="R658" s="28"/>
      <c r="S658" s="28"/>
    </row>
    <row r="659" spans="4:19" ht="13.5">
      <c r="D659" s="129"/>
      <c r="H659" s="28"/>
      <c r="I659" s="30"/>
      <c r="J659" s="36"/>
      <c r="L659" s="28"/>
      <c r="N659" s="28"/>
      <c r="O659" s="28"/>
      <c r="P659" s="28"/>
      <c r="Q659" s="28"/>
      <c r="R659" s="28"/>
      <c r="S659" s="28"/>
    </row>
    <row r="660" spans="4:19" ht="13.5">
      <c r="D660" s="129"/>
      <c r="H660" s="28"/>
      <c r="I660" s="30"/>
      <c r="J660" s="36"/>
      <c r="L660" s="28"/>
      <c r="N660" s="28"/>
      <c r="O660" s="28"/>
      <c r="P660" s="28"/>
      <c r="Q660" s="28"/>
      <c r="R660" s="28"/>
      <c r="S660" s="28"/>
    </row>
    <row r="661" spans="4:19" ht="13.5">
      <c r="D661" s="129"/>
      <c r="H661" s="28"/>
      <c r="I661" s="30"/>
      <c r="J661" s="36"/>
      <c r="L661" s="28"/>
      <c r="N661" s="28"/>
      <c r="O661" s="28"/>
      <c r="P661" s="28"/>
      <c r="Q661" s="28"/>
      <c r="R661" s="28"/>
      <c r="S661" s="28"/>
    </row>
    <row r="662" spans="4:19" ht="13.5">
      <c r="D662" s="129"/>
      <c r="H662" s="28"/>
      <c r="I662" s="30"/>
      <c r="J662" s="36"/>
      <c r="L662" s="28"/>
      <c r="N662" s="28"/>
      <c r="O662" s="28"/>
      <c r="P662" s="28"/>
      <c r="Q662" s="28"/>
      <c r="R662" s="28"/>
      <c r="S662" s="28"/>
    </row>
    <row r="663" spans="4:19" ht="13.5">
      <c r="D663" s="129"/>
      <c r="H663" s="28"/>
      <c r="I663" s="30"/>
      <c r="J663" s="36"/>
      <c r="L663" s="28"/>
      <c r="N663" s="28"/>
      <c r="O663" s="28"/>
      <c r="P663" s="28"/>
      <c r="Q663" s="28"/>
      <c r="R663" s="28"/>
      <c r="S663" s="28"/>
    </row>
    <row r="664" spans="4:19" ht="13.5">
      <c r="D664" s="129"/>
      <c r="H664" s="28"/>
      <c r="I664" s="30"/>
      <c r="J664" s="36"/>
      <c r="L664" s="28"/>
      <c r="N664" s="28"/>
      <c r="O664" s="28"/>
      <c r="P664" s="28"/>
      <c r="Q664" s="28"/>
      <c r="R664" s="28"/>
      <c r="S664" s="28"/>
    </row>
    <row r="665" spans="4:19" ht="13.5">
      <c r="D665" s="129"/>
      <c r="H665" s="28"/>
      <c r="I665" s="30"/>
      <c r="J665" s="36"/>
      <c r="L665" s="28"/>
      <c r="N665" s="28"/>
      <c r="O665" s="28"/>
      <c r="P665" s="28"/>
      <c r="Q665" s="28"/>
      <c r="R665" s="28"/>
      <c r="S665" s="28"/>
    </row>
    <row r="666" spans="4:19" ht="13.5">
      <c r="D666" s="129"/>
      <c r="H666" s="28"/>
      <c r="I666" s="30"/>
      <c r="J666" s="36"/>
      <c r="L666" s="28"/>
      <c r="N666" s="28"/>
      <c r="O666" s="28"/>
      <c r="P666" s="28"/>
      <c r="Q666" s="28"/>
      <c r="R666" s="28"/>
      <c r="S666" s="28"/>
    </row>
    <row r="667" spans="4:19" ht="13.5">
      <c r="D667" s="129"/>
      <c r="H667" s="28"/>
      <c r="I667" s="30"/>
      <c r="J667" s="36"/>
      <c r="L667" s="28"/>
      <c r="N667" s="28"/>
      <c r="O667" s="28"/>
      <c r="P667" s="28"/>
      <c r="Q667" s="28"/>
      <c r="R667" s="28"/>
      <c r="S667" s="28"/>
    </row>
    <row r="668" spans="4:19" ht="13.5">
      <c r="D668" s="129"/>
      <c r="H668" s="28"/>
      <c r="I668" s="30"/>
      <c r="J668" s="36"/>
      <c r="L668" s="28"/>
      <c r="N668" s="28"/>
      <c r="O668" s="28"/>
      <c r="P668" s="28"/>
      <c r="Q668" s="28"/>
      <c r="R668" s="28"/>
      <c r="S668" s="28"/>
    </row>
    <row r="669" spans="4:19" ht="13.5">
      <c r="D669" s="129"/>
      <c r="H669" s="28"/>
      <c r="I669" s="30"/>
      <c r="J669" s="36"/>
      <c r="L669" s="28"/>
      <c r="N669" s="28"/>
      <c r="O669" s="28"/>
      <c r="P669" s="28"/>
      <c r="Q669" s="28"/>
      <c r="R669" s="28"/>
      <c r="S669" s="28"/>
    </row>
    <row r="670" spans="4:19" ht="13.5">
      <c r="D670" s="129"/>
      <c r="H670" s="28"/>
      <c r="I670" s="30"/>
      <c r="J670" s="36"/>
      <c r="L670" s="28"/>
      <c r="N670" s="28"/>
      <c r="O670" s="28"/>
      <c r="P670" s="28"/>
      <c r="Q670" s="28"/>
      <c r="R670" s="28"/>
      <c r="S670" s="28"/>
    </row>
    <row r="671" spans="4:19" ht="13.5">
      <c r="D671" s="129"/>
      <c r="H671" s="28"/>
      <c r="I671" s="30"/>
      <c r="J671" s="36"/>
      <c r="L671" s="28"/>
      <c r="N671" s="28"/>
      <c r="O671" s="28"/>
      <c r="P671" s="28"/>
      <c r="Q671" s="28"/>
      <c r="R671" s="28"/>
      <c r="S671" s="28"/>
    </row>
    <row r="672" spans="4:19" ht="13.5">
      <c r="D672" s="129"/>
      <c r="H672" s="28"/>
      <c r="I672" s="30"/>
      <c r="J672" s="36"/>
      <c r="L672" s="28"/>
      <c r="N672" s="28"/>
      <c r="O672" s="28"/>
      <c r="P672" s="28"/>
      <c r="Q672" s="28"/>
      <c r="R672" s="28"/>
      <c r="S672" s="28"/>
    </row>
    <row r="673" spans="4:19" ht="13.5">
      <c r="D673" s="129"/>
      <c r="H673" s="28"/>
      <c r="I673" s="30"/>
      <c r="J673" s="36"/>
      <c r="L673" s="28"/>
      <c r="N673" s="28"/>
      <c r="O673" s="28"/>
      <c r="P673" s="28"/>
      <c r="Q673" s="28"/>
      <c r="R673" s="28"/>
      <c r="S673" s="28"/>
    </row>
    <row r="674" spans="4:19" ht="13.5">
      <c r="D674" s="129"/>
      <c r="H674" s="28"/>
      <c r="I674" s="30"/>
      <c r="J674" s="36"/>
      <c r="L674" s="28"/>
      <c r="N674" s="28"/>
      <c r="O674" s="28"/>
      <c r="P674" s="28"/>
      <c r="Q674" s="28"/>
      <c r="R674" s="28"/>
      <c r="S674" s="28"/>
    </row>
    <row r="675" spans="4:19" ht="13.5">
      <c r="D675" s="129"/>
      <c r="H675" s="28"/>
      <c r="I675" s="30"/>
      <c r="J675" s="36"/>
      <c r="L675" s="28"/>
      <c r="N675" s="28"/>
      <c r="O675" s="28"/>
      <c r="P675" s="28"/>
      <c r="Q675" s="28"/>
      <c r="R675" s="28"/>
      <c r="S675" s="28"/>
    </row>
    <row r="676" spans="4:19" ht="13.5">
      <c r="D676" s="129"/>
      <c r="H676" s="28"/>
      <c r="I676" s="30"/>
      <c r="J676" s="36"/>
      <c r="L676" s="28"/>
      <c r="N676" s="28"/>
      <c r="O676" s="28"/>
      <c r="P676" s="28"/>
      <c r="Q676" s="28"/>
      <c r="R676" s="28"/>
      <c r="S676" s="28"/>
    </row>
    <row r="677" spans="4:19" ht="13.5">
      <c r="D677" s="129"/>
      <c r="H677" s="28"/>
      <c r="I677" s="30"/>
      <c r="J677" s="36"/>
      <c r="L677" s="28"/>
      <c r="N677" s="28"/>
      <c r="O677" s="28"/>
      <c r="P677" s="28"/>
      <c r="Q677" s="28"/>
      <c r="R677" s="28"/>
      <c r="S677" s="28"/>
    </row>
    <row r="678" spans="4:19" ht="13.5">
      <c r="D678" s="129"/>
      <c r="H678" s="28"/>
      <c r="I678" s="30"/>
      <c r="J678" s="36"/>
      <c r="L678" s="28"/>
      <c r="N678" s="28"/>
      <c r="O678" s="28"/>
      <c r="P678" s="28"/>
      <c r="Q678" s="28"/>
      <c r="R678" s="28"/>
      <c r="S678" s="28"/>
    </row>
    <row r="679" spans="4:19" ht="13.5">
      <c r="D679" s="129"/>
      <c r="H679" s="28"/>
      <c r="I679" s="30"/>
      <c r="J679" s="36"/>
      <c r="L679" s="28"/>
      <c r="N679" s="28"/>
      <c r="O679" s="28"/>
      <c r="P679" s="28"/>
      <c r="Q679" s="28"/>
      <c r="R679" s="28"/>
      <c r="S679" s="28"/>
    </row>
    <row r="680" spans="4:19" ht="13.5">
      <c r="D680" s="129"/>
      <c r="H680" s="28"/>
      <c r="I680" s="30"/>
      <c r="J680" s="36"/>
      <c r="L680" s="28"/>
      <c r="N680" s="28"/>
      <c r="O680" s="28"/>
      <c r="P680" s="28"/>
      <c r="Q680" s="28"/>
      <c r="R680" s="28"/>
      <c r="S680" s="28"/>
    </row>
    <row r="681" spans="4:19" ht="13.5">
      <c r="D681" s="129"/>
      <c r="H681" s="28"/>
      <c r="I681" s="30"/>
      <c r="J681" s="36"/>
      <c r="L681" s="28"/>
      <c r="N681" s="28"/>
      <c r="O681" s="28"/>
      <c r="P681" s="28"/>
      <c r="Q681" s="28"/>
      <c r="R681" s="28"/>
      <c r="S681" s="28"/>
    </row>
    <row r="682" spans="4:19" ht="13.5">
      <c r="D682" s="129"/>
      <c r="H682" s="28"/>
      <c r="I682" s="30"/>
      <c r="J682" s="36"/>
      <c r="L682" s="28"/>
      <c r="N682" s="28"/>
      <c r="O682" s="28"/>
      <c r="P682" s="28"/>
      <c r="Q682" s="28"/>
      <c r="R682" s="28"/>
      <c r="S682" s="28"/>
    </row>
    <row r="683" spans="4:19" ht="13.5">
      <c r="D683" s="129"/>
      <c r="H683" s="28"/>
      <c r="I683" s="30"/>
      <c r="J683" s="36"/>
      <c r="L683" s="28"/>
      <c r="N683" s="28"/>
      <c r="O683" s="28"/>
      <c r="P683" s="28"/>
      <c r="Q683" s="28"/>
      <c r="R683" s="28"/>
      <c r="S683" s="28"/>
    </row>
    <row r="684" spans="4:19" ht="13.5">
      <c r="D684" s="129"/>
      <c r="H684" s="28"/>
      <c r="I684" s="30"/>
      <c r="J684" s="36"/>
      <c r="L684" s="28"/>
      <c r="N684" s="28"/>
      <c r="O684" s="28"/>
      <c r="P684" s="28"/>
      <c r="Q684" s="28"/>
      <c r="R684" s="28"/>
      <c r="S684" s="28"/>
    </row>
    <row r="685" spans="4:19" ht="13.5">
      <c r="D685" s="129"/>
      <c r="H685" s="28"/>
      <c r="I685" s="30"/>
      <c r="J685" s="36"/>
      <c r="L685" s="28"/>
      <c r="N685" s="28"/>
      <c r="O685" s="28"/>
      <c r="P685" s="28"/>
      <c r="Q685" s="28"/>
      <c r="R685" s="28"/>
      <c r="S685" s="28"/>
    </row>
    <row r="686" spans="4:19" ht="13.5">
      <c r="D686" s="129"/>
      <c r="H686" s="28"/>
      <c r="I686" s="30"/>
      <c r="J686" s="36"/>
      <c r="L686" s="28"/>
      <c r="N686" s="28"/>
      <c r="O686" s="28"/>
      <c r="P686" s="28"/>
      <c r="Q686" s="28"/>
      <c r="R686" s="28"/>
      <c r="S686" s="28"/>
    </row>
    <row r="687" spans="4:19" ht="13.5">
      <c r="D687" s="129"/>
      <c r="H687" s="28"/>
      <c r="I687" s="30"/>
      <c r="J687" s="36"/>
      <c r="L687" s="28"/>
      <c r="N687" s="28"/>
      <c r="O687" s="28"/>
      <c r="P687" s="28"/>
      <c r="Q687" s="28"/>
      <c r="R687" s="28"/>
      <c r="S687" s="28"/>
    </row>
    <row r="688" spans="4:19" ht="13.5">
      <c r="D688" s="129"/>
      <c r="H688" s="28"/>
      <c r="I688" s="30"/>
      <c r="J688" s="36"/>
      <c r="L688" s="28"/>
      <c r="N688" s="28"/>
      <c r="O688" s="28"/>
      <c r="P688" s="28"/>
      <c r="Q688" s="28"/>
      <c r="R688" s="28"/>
      <c r="S688" s="28"/>
    </row>
    <row r="689" spans="4:19" ht="13.5">
      <c r="D689" s="129"/>
      <c r="H689" s="28"/>
      <c r="I689" s="30"/>
      <c r="J689" s="36"/>
      <c r="L689" s="28"/>
      <c r="N689" s="28"/>
      <c r="O689" s="28"/>
      <c r="P689" s="28"/>
      <c r="Q689" s="28"/>
      <c r="R689" s="28"/>
      <c r="S689" s="28"/>
    </row>
    <row r="690" spans="4:19" ht="13.5">
      <c r="D690" s="129"/>
      <c r="H690" s="28"/>
      <c r="I690" s="30"/>
      <c r="J690" s="36"/>
      <c r="L690" s="28"/>
      <c r="N690" s="28"/>
      <c r="O690" s="28"/>
      <c r="P690" s="28"/>
      <c r="Q690" s="28"/>
      <c r="R690" s="28"/>
      <c r="S690" s="28"/>
    </row>
    <row r="691" spans="4:19" ht="13.5">
      <c r="D691" s="129"/>
      <c r="H691" s="28"/>
      <c r="I691" s="30"/>
      <c r="J691" s="36"/>
      <c r="L691" s="28"/>
      <c r="N691" s="28"/>
      <c r="O691" s="28"/>
      <c r="P691" s="28"/>
      <c r="Q691" s="28"/>
      <c r="R691" s="28"/>
      <c r="S691" s="28"/>
    </row>
    <row r="692" spans="4:19" ht="13.5">
      <c r="D692" s="129"/>
      <c r="H692" s="28"/>
      <c r="I692" s="30"/>
      <c r="J692" s="36"/>
      <c r="L692" s="28"/>
      <c r="N692" s="28"/>
      <c r="O692" s="28"/>
      <c r="P692" s="28"/>
      <c r="Q692" s="28"/>
      <c r="R692" s="28"/>
      <c r="S692" s="28"/>
    </row>
    <row r="693" spans="4:19" ht="13.5">
      <c r="D693" s="129"/>
      <c r="H693" s="28"/>
      <c r="I693" s="30"/>
      <c r="J693" s="36"/>
      <c r="L693" s="28"/>
      <c r="N693" s="28"/>
      <c r="O693" s="28"/>
      <c r="P693" s="28"/>
      <c r="Q693" s="28"/>
      <c r="R693" s="28"/>
      <c r="S693" s="28"/>
    </row>
    <row r="694" spans="4:19" ht="13.5">
      <c r="D694" s="129"/>
      <c r="H694" s="28"/>
      <c r="I694" s="30"/>
      <c r="J694" s="36"/>
      <c r="L694" s="28"/>
      <c r="N694" s="28"/>
      <c r="O694" s="28"/>
      <c r="P694" s="28"/>
      <c r="Q694" s="28"/>
      <c r="R694" s="28"/>
      <c r="S694" s="28"/>
    </row>
    <row r="695" spans="4:19" ht="13.5">
      <c r="D695" s="129"/>
      <c r="H695" s="28"/>
      <c r="I695" s="30"/>
      <c r="J695" s="36"/>
      <c r="L695" s="28"/>
      <c r="N695" s="28"/>
      <c r="O695" s="28"/>
      <c r="P695" s="28"/>
      <c r="Q695" s="28"/>
      <c r="R695" s="28"/>
      <c r="S695" s="28"/>
    </row>
    <row r="696" spans="4:19" ht="13.5">
      <c r="D696" s="129"/>
      <c r="H696" s="28"/>
      <c r="I696" s="30"/>
      <c r="J696" s="36"/>
      <c r="L696" s="28"/>
      <c r="N696" s="28"/>
      <c r="O696" s="28"/>
      <c r="P696" s="28"/>
      <c r="Q696" s="28"/>
      <c r="R696" s="28"/>
      <c r="S696" s="28"/>
    </row>
    <row r="697" spans="4:19" ht="13.5">
      <c r="D697" s="129"/>
      <c r="H697" s="28"/>
      <c r="I697" s="30"/>
      <c r="J697" s="36"/>
      <c r="L697" s="28"/>
      <c r="N697" s="28"/>
      <c r="O697" s="28"/>
      <c r="P697" s="28"/>
      <c r="Q697" s="28"/>
      <c r="R697" s="28"/>
      <c r="S697" s="28"/>
    </row>
    <row r="698" spans="4:19" ht="13.5">
      <c r="D698" s="129"/>
      <c r="H698" s="28"/>
      <c r="I698" s="30"/>
      <c r="J698" s="36"/>
      <c r="L698" s="28"/>
      <c r="N698" s="28"/>
      <c r="O698" s="28"/>
      <c r="P698" s="28"/>
      <c r="Q698" s="28"/>
      <c r="R698" s="28"/>
      <c r="S698" s="28"/>
    </row>
    <row r="699" spans="4:19" ht="13.5">
      <c r="D699" s="129"/>
      <c r="H699" s="28"/>
      <c r="I699" s="30"/>
      <c r="J699" s="36"/>
      <c r="L699" s="28"/>
      <c r="N699" s="28"/>
      <c r="O699" s="28"/>
      <c r="P699" s="28"/>
      <c r="Q699" s="28"/>
      <c r="R699" s="28"/>
      <c r="S699" s="28"/>
    </row>
    <row r="700" spans="4:19" ht="13.5">
      <c r="D700" s="129"/>
      <c r="H700" s="28"/>
      <c r="I700" s="30"/>
      <c r="J700" s="36"/>
      <c r="L700" s="28"/>
      <c r="N700" s="28"/>
      <c r="O700" s="28"/>
      <c r="P700" s="28"/>
      <c r="Q700" s="28"/>
      <c r="R700" s="28"/>
      <c r="S700" s="28"/>
    </row>
    <row r="701" spans="4:19" ht="13.5">
      <c r="D701" s="129"/>
      <c r="H701" s="28"/>
      <c r="I701" s="30"/>
      <c r="J701" s="36"/>
      <c r="L701" s="28"/>
      <c r="N701" s="28"/>
      <c r="O701" s="28"/>
      <c r="P701" s="28"/>
      <c r="Q701" s="28"/>
      <c r="R701" s="28"/>
      <c r="S701" s="28"/>
    </row>
    <row r="702" spans="4:19" ht="13.5">
      <c r="D702" s="129"/>
      <c r="H702" s="28"/>
      <c r="I702" s="30"/>
      <c r="J702" s="36"/>
      <c r="L702" s="28"/>
      <c r="N702" s="28"/>
      <c r="O702" s="28"/>
      <c r="P702" s="28"/>
      <c r="Q702" s="28"/>
      <c r="R702" s="28"/>
      <c r="S702" s="28"/>
    </row>
    <row r="703" spans="4:19" ht="13.5">
      <c r="D703" s="129"/>
      <c r="H703" s="28"/>
      <c r="I703" s="30"/>
      <c r="J703" s="36"/>
      <c r="L703" s="28"/>
      <c r="N703" s="28"/>
      <c r="O703" s="28"/>
      <c r="P703" s="28"/>
      <c r="Q703" s="28"/>
      <c r="R703" s="28"/>
      <c r="S703" s="28"/>
    </row>
    <row r="704" spans="4:19" ht="13.5">
      <c r="D704" s="129"/>
      <c r="H704" s="28"/>
      <c r="I704" s="30"/>
      <c r="J704" s="36"/>
      <c r="L704" s="28"/>
      <c r="N704" s="28"/>
      <c r="O704" s="28"/>
      <c r="P704" s="28"/>
      <c r="Q704" s="28"/>
      <c r="R704" s="28"/>
      <c r="S704" s="28"/>
    </row>
    <row r="705" spans="4:19" ht="13.5">
      <c r="D705" s="129"/>
      <c r="H705" s="28"/>
      <c r="I705" s="30"/>
      <c r="J705" s="36"/>
      <c r="L705" s="28"/>
      <c r="N705" s="28"/>
      <c r="O705" s="28"/>
      <c r="P705" s="28"/>
      <c r="Q705" s="28"/>
      <c r="R705" s="28"/>
      <c r="S705" s="28"/>
    </row>
    <row r="706" spans="4:19" ht="13.5">
      <c r="D706" s="129"/>
      <c r="H706" s="28"/>
      <c r="I706" s="30"/>
      <c r="J706" s="36"/>
      <c r="L706" s="28"/>
      <c r="N706" s="28"/>
      <c r="O706" s="28"/>
      <c r="P706" s="28"/>
      <c r="Q706" s="28"/>
      <c r="R706" s="28"/>
      <c r="S706" s="28"/>
    </row>
    <row r="707" spans="4:19" ht="13.5">
      <c r="D707" s="129"/>
      <c r="H707" s="28"/>
      <c r="I707" s="30"/>
      <c r="J707" s="36"/>
      <c r="L707" s="28"/>
      <c r="N707" s="28"/>
      <c r="O707" s="28"/>
      <c r="P707" s="28"/>
      <c r="Q707" s="28"/>
      <c r="R707" s="28"/>
      <c r="S707" s="28"/>
    </row>
    <row r="708" spans="4:19" ht="13.5">
      <c r="D708" s="129"/>
      <c r="H708" s="28"/>
      <c r="I708" s="30"/>
      <c r="J708" s="36"/>
      <c r="L708" s="28"/>
      <c r="N708" s="28"/>
      <c r="O708" s="28"/>
      <c r="P708" s="28"/>
      <c r="Q708" s="28"/>
      <c r="R708" s="28"/>
      <c r="S708" s="28"/>
    </row>
    <row r="709" spans="4:19" ht="13.5">
      <c r="D709" s="129"/>
      <c r="H709" s="28"/>
      <c r="I709" s="30"/>
      <c r="J709" s="36"/>
      <c r="L709" s="28"/>
      <c r="N709" s="28"/>
      <c r="O709" s="28"/>
      <c r="P709" s="28"/>
      <c r="Q709" s="28"/>
      <c r="R709" s="28"/>
      <c r="S709" s="28"/>
    </row>
    <row r="710" spans="4:19" ht="13.5">
      <c r="D710" s="129"/>
      <c r="H710" s="28"/>
      <c r="I710" s="30"/>
      <c r="J710" s="36"/>
      <c r="L710" s="28"/>
      <c r="N710" s="28"/>
      <c r="O710" s="28"/>
      <c r="P710" s="28"/>
      <c r="Q710" s="28"/>
      <c r="R710" s="28"/>
      <c r="S710" s="28"/>
    </row>
    <row r="711" spans="4:19" ht="13.5">
      <c r="D711" s="129"/>
      <c r="H711" s="28"/>
      <c r="I711" s="30"/>
      <c r="J711" s="36"/>
      <c r="L711" s="28"/>
      <c r="N711" s="28"/>
      <c r="O711" s="28"/>
      <c r="P711" s="28"/>
      <c r="Q711" s="28"/>
      <c r="R711" s="28"/>
      <c r="S711" s="28"/>
    </row>
    <row r="712" spans="4:19" ht="13.5">
      <c r="D712" s="129"/>
      <c r="H712" s="28"/>
      <c r="I712" s="30"/>
      <c r="J712" s="36"/>
      <c r="L712" s="28"/>
      <c r="N712" s="28"/>
      <c r="O712" s="28"/>
      <c r="P712" s="28"/>
      <c r="Q712" s="28"/>
      <c r="R712" s="28"/>
      <c r="S712" s="28"/>
    </row>
    <row r="713" spans="4:19" ht="13.5">
      <c r="D713" s="129"/>
      <c r="H713" s="28"/>
      <c r="I713" s="30"/>
      <c r="J713" s="36"/>
      <c r="L713" s="28"/>
      <c r="N713" s="28"/>
      <c r="O713" s="28"/>
      <c r="P713" s="28"/>
      <c r="Q713" s="28"/>
      <c r="R713" s="28"/>
      <c r="S713" s="28"/>
    </row>
    <row r="714" spans="4:19" ht="13.5">
      <c r="D714" s="129"/>
      <c r="H714" s="28"/>
      <c r="I714" s="30"/>
      <c r="J714" s="36"/>
      <c r="L714" s="28"/>
      <c r="N714" s="28"/>
      <c r="O714" s="28"/>
      <c r="P714" s="28"/>
      <c r="Q714" s="28"/>
      <c r="R714" s="28"/>
      <c r="S714" s="28"/>
    </row>
    <row r="715" spans="4:19" ht="13.5">
      <c r="D715" s="129"/>
      <c r="H715" s="28"/>
      <c r="I715" s="30"/>
      <c r="J715" s="36"/>
      <c r="L715" s="28"/>
      <c r="N715" s="28"/>
      <c r="O715" s="28"/>
      <c r="P715" s="28"/>
      <c r="Q715" s="28"/>
      <c r="R715" s="28"/>
      <c r="S715" s="28"/>
    </row>
    <row r="716" spans="4:19" ht="13.5">
      <c r="D716" s="129"/>
      <c r="H716" s="28"/>
      <c r="I716" s="30"/>
      <c r="J716" s="36"/>
      <c r="L716" s="28"/>
      <c r="N716" s="28"/>
      <c r="O716" s="28"/>
      <c r="P716" s="28"/>
      <c r="Q716" s="28"/>
      <c r="R716" s="28"/>
      <c r="S716" s="28"/>
    </row>
    <row r="717" spans="4:19" ht="13.5">
      <c r="D717" s="129"/>
      <c r="H717" s="28"/>
      <c r="I717" s="30"/>
      <c r="J717" s="36"/>
      <c r="L717" s="28"/>
      <c r="N717" s="28"/>
      <c r="O717" s="28"/>
      <c r="P717" s="28"/>
      <c r="Q717" s="28"/>
      <c r="R717" s="28"/>
      <c r="S717" s="28"/>
    </row>
    <row r="718" spans="4:19" ht="13.5">
      <c r="D718" s="129"/>
      <c r="H718" s="28"/>
      <c r="I718" s="30"/>
      <c r="J718" s="36"/>
      <c r="L718" s="28"/>
      <c r="N718" s="28"/>
      <c r="O718" s="28"/>
      <c r="P718" s="28"/>
      <c r="Q718" s="28"/>
      <c r="R718" s="28"/>
      <c r="S718" s="28"/>
    </row>
    <row r="719" spans="4:19" ht="13.5">
      <c r="D719" s="129"/>
      <c r="H719" s="28"/>
      <c r="I719" s="30"/>
      <c r="J719" s="36"/>
      <c r="L719" s="28"/>
      <c r="N719" s="28"/>
      <c r="O719" s="28"/>
      <c r="P719" s="28"/>
      <c r="Q719" s="28"/>
      <c r="R719" s="28"/>
      <c r="S719" s="28"/>
    </row>
    <row r="720" spans="4:19" ht="13.5">
      <c r="D720" s="129"/>
      <c r="H720" s="28"/>
      <c r="I720" s="30"/>
      <c r="J720" s="36"/>
      <c r="L720" s="28"/>
      <c r="N720" s="28"/>
      <c r="O720" s="28"/>
      <c r="P720" s="28"/>
      <c r="Q720" s="28"/>
      <c r="R720" s="28"/>
      <c r="S720" s="28"/>
    </row>
    <row r="721" spans="4:19" ht="13.5">
      <c r="D721" s="129"/>
      <c r="H721" s="28"/>
      <c r="I721" s="30"/>
      <c r="J721" s="36"/>
      <c r="L721" s="28"/>
      <c r="N721" s="28"/>
      <c r="O721" s="28"/>
      <c r="P721" s="28"/>
      <c r="Q721" s="28"/>
      <c r="R721" s="28"/>
      <c r="S721" s="28"/>
    </row>
    <row r="722" spans="4:19" ht="13.5">
      <c r="D722" s="129"/>
      <c r="H722" s="28"/>
      <c r="I722" s="30"/>
      <c r="J722" s="36"/>
      <c r="L722" s="28"/>
      <c r="N722" s="28"/>
      <c r="O722" s="28"/>
      <c r="P722" s="28"/>
      <c r="Q722" s="28"/>
      <c r="R722" s="28"/>
      <c r="S722" s="28"/>
    </row>
    <row r="723" spans="4:19" ht="13.5">
      <c r="D723" s="129"/>
      <c r="H723" s="28"/>
      <c r="I723" s="30"/>
      <c r="J723" s="36"/>
      <c r="L723" s="28"/>
      <c r="N723" s="28"/>
      <c r="O723" s="28"/>
      <c r="P723" s="28"/>
      <c r="Q723" s="28"/>
      <c r="R723" s="28"/>
      <c r="S723" s="28"/>
    </row>
    <row r="724" spans="4:19" ht="13.5">
      <c r="D724" s="129"/>
      <c r="H724" s="28"/>
      <c r="I724" s="30"/>
      <c r="J724" s="36"/>
      <c r="L724" s="28"/>
      <c r="N724" s="28"/>
      <c r="O724" s="28"/>
      <c r="P724" s="28"/>
      <c r="Q724" s="28"/>
      <c r="R724" s="28"/>
      <c r="S724" s="28"/>
    </row>
    <row r="725" spans="4:19" ht="13.5">
      <c r="D725" s="129"/>
      <c r="H725" s="28"/>
      <c r="I725" s="30"/>
      <c r="J725" s="36"/>
      <c r="L725" s="28"/>
      <c r="N725" s="28"/>
      <c r="O725" s="28"/>
      <c r="P725" s="28"/>
      <c r="Q725" s="28"/>
      <c r="R725" s="28"/>
      <c r="S725" s="28"/>
    </row>
    <row r="726" spans="4:19" ht="13.5">
      <c r="D726" s="129"/>
      <c r="H726" s="28"/>
      <c r="I726" s="30"/>
      <c r="J726" s="36"/>
      <c r="L726" s="28"/>
      <c r="N726" s="28"/>
      <c r="O726" s="28"/>
      <c r="P726" s="28"/>
      <c r="Q726" s="28"/>
      <c r="R726" s="28"/>
      <c r="S726" s="28"/>
    </row>
    <row r="727" spans="4:19" ht="13.5">
      <c r="D727" s="129"/>
      <c r="H727" s="28"/>
      <c r="I727" s="30"/>
      <c r="J727" s="36"/>
      <c r="L727" s="28"/>
      <c r="N727" s="28"/>
      <c r="O727" s="28"/>
      <c r="P727" s="28"/>
      <c r="Q727" s="28"/>
      <c r="R727" s="28"/>
      <c r="S727" s="28"/>
    </row>
    <row r="728" spans="4:19" ht="13.5">
      <c r="D728" s="129"/>
      <c r="H728" s="28"/>
      <c r="I728" s="30"/>
      <c r="J728" s="36"/>
      <c r="L728" s="28"/>
      <c r="N728" s="28"/>
      <c r="O728" s="28"/>
      <c r="P728" s="28"/>
      <c r="Q728" s="28"/>
      <c r="R728" s="28"/>
      <c r="S728" s="28"/>
    </row>
    <row r="729" spans="4:19" ht="13.5">
      <c r="D729" s="129"/>
      <c r="H729" s="28"/>
      <c r="I729" s="30"/>
      <c r="J729" s="36"/>
      <c r="L729" s="28"/>
      <c r="N729" s="28"/>
      <c r="O729" s="28"/>
      <c r="P729" s="28"/>
      <c r="Q729" s="28"/>
      <c r="R729" s="28"/>
      <c r="S729" s="28"/>
    </row>
    <row r="730" spans="4:19" ht="13.5">
      <c r="D730" s="129"/>
      <c r="H730" s="28"/>
      <c r="I730" s="30"/>
      <c r="J730" s="36"/>
      <c r="L730" s="28"/>
      <c r="N730" s="28"/>
      <c r="O730" s="28"/>
      <c r="P730" s="28"/>
      <c r="Q730" s="28"/>
      <c r="R730" s="28"/>
      <c r="S730" s="28"/>
    </row>
    <row r="731" spans="4:19" ht="13.5">
      <c r="D731" s="129"/>
      <c r="H731" s="28"/>
      <c r="I731" s="30"/>
      <c r="J731" s="36"/>
      <c r="L731" s="28"/>
      <c r="N731" s="28"/>
      <c r="O731" s="28"/>
      <c r="P731" s="28"/>
      <c r="Q731" s="28"/>
      <c r="R731" s="28"/>
      <c r="S731" s="28"/>
    </row>
    <row r="732" spans="4:19" ht="13.5">
      <c r="D732" s="129"/>
      <c r="H732" s="28"/>
      <c r="I732" s="30"/>
      <c r="J732" s="36"/>
      <c r="L732" s="28"/>
      <c r="N732" s="28"/>
      <c r="O732" s="28"/>
      <c r="P732" s="28"/>
      <c r="Q732" s="28"/>
      <c r="R732" s="28"/>
      <c r="S732" s="28"/>
    </row>
    <row r="733" spans="4:19" ht="13.5">
      <c r="D733" s="129"/>
      <c r="H733" s="28"/>
      <c r="I733" s="30"/>
      <c r="J733" s="36"/>
      <c r="L733" s="28"/>
      <c r="N733" s="28"/>
      <c r="O733" s="28"/>
      <c r="P733" s="28"/>
      <c r="Q733" s="28"/>
      <c r="R733" s="28"/>
      <c r="S733" s="28"/>
    </row>
    <row r="734" spans="4:19" ht="13.5">
      <c r="D734" s="129"/>
      <c r="H734" s="28"/>
      <c r="I734" s="30"/>
      <c r="J734" s="36"/>
      <c r="L734" s="28"/>
      <c r="N734" s="28"/>
      <c r="O734" s="28"/>
      <c r="P734" s="28"/>
      <c r="Q734" s="28"/>
      <c r="R734" s="28"/>
      <c r="S734" s="28"/>
    </row>
    <row r="735" spans="4:19" ht="13.5">
      <c r="D735" s="129"/>
      <c r="H735" s="28"/>
      <c r="I735" s="30"/>
      <c r="J735" s="36"/>
      <c r="L735" s="28"/>
      <c r="N735" s="28"/>
      <c r="O735" s="28"/>
      <c r="P735" s="28"/>
      <c r="Q735" s="28"/>
      <c r="R735" s="28"/>
      <c r="S735" s="28"/>
    </row>
    <row r="736" spans="4:19" ht="13.5">
      <c r="D736" s="129"/>
      <c r="H736" s="28"/>
      <c r="I736" s="30"/>
      <c r="J736" s="36"/>
      <c r="L736" s="28"/>
      <c r="N736" s="28"/>
      <c r="O736" s="28"/>
      <c r="P736" s="28"/>
      <c r="Q736" s="28"/>
      <c r="R736" s="28"/>
      <c r="S736" s="28"/>
    </row>
    <row r="737" spans="4:19" ht="13.5">
      <c r="D737" s="129"/>
      <c r="H737" s="28"/>
      <c r="I737" s="30"/>
      <c r="J737" s="36"/>
      <c r="L737" s="28"/>
      <c r="N737" s="28"/>
      <c r="O737" s="28"/>
      <c r="P737" s="28"/>
      <c r="Q737" s="28"/>
      <c r="R737" s="28"/>
      <c r="S737" s="28"/>
    </row>
    <row r="738" spans="4:19" ht="13.5">
      <c r="D738" s="129"/>
      <c r="H738" s="28"/>
      <c r="I738" s="30"/>
      <c r="J738" s="36"/>
      <c r="L738" s="28"/>
      <c r="N738" s="28"/>
      <c r="O738" s="28"/>
      <c r="P738" s="28"/>
      <c r="Q738" s="28"/>
      <c r="R738" s="28"/>
      <c r="S738" s="28"/>
    </row>
    <row r="739" spans="4:19" ht="13.5">
      <c r="D739" s="129"/>
      <c r="H739" s="28"/>
      <c r="I739" s="30"/>
      <c r="J739" s="36"/>
      <c r="L739" s="28"/>
      <c r="N739" s="28"/>
      <c r="O739" s="28"/>
      <c r="P739" s="28"/>
      <c r="Q739" s="28"/>
      <c r="R739" s="28"/>
      <c r="S739" s="28"/>
    </row>
    <row r="740" spans="4:19" ht="13.5">
      <c r="D740" s="129"/>
      <c r="H740" s="28"/>
      <c r="I740" s="30"/>
      <c r="J740" s="36"/>
      <c r="L740" s="28"/>
      <c r="N740" s="28"/>
      <c r="O740" s="28"/>
      <c r="P740" s="28"/>
      <c r="Q740" s="28"/>
      <c r="R740" s="28"/>
      <c r="S740" s="28"/>
    </row>
    <row r="741" spans="4:19" ht="13.5">
      <c r="D741" s="129"/>
      <c r="H741" s="28"/>
      <c r="I741" s="30"/>
      <c r="J741" s="36"/>
      <c r="L741" s="28"/>
      <c r="N741" s="28"/>
      <c r="O741" s="28"/>
      <c r="P741" s="28"/>
      <c r="Q741" s="28"/>
      <c r="R741" s="28"/>
      <c r="S741" s="28"/>
    </row>
    <row r="742" spans="4:19" ht="13.5">
      <c r="D742" s="129"/>
      <c r="H742" s="28"/>
      <c r="I742" s="30"/>
      <c r="J742" s="36"/>
      <c r="L742" s="28"/>
      <c r="N742" s="28"/>
      <c r="O742" s="28"/>
      <c r="P742" s="28"/>
      <c r="Q742" s="28"/>
      <c r="R742" s="28"/>
      <c r="S742" s="28"/>
    </row>
    <row r="743" spans="4:19" ht="13.5">
      <c r="D743" s="129"/>
      <c r="H743" s="28"/>
      <c r="I743" s="30"/>
      <c r="J743" s="36"/>
      <c r="L743" s="28"/>
      <c r="N743" s="28"/>
      <c r="O743" s="28"/>
      <c r="P743" s="28"/>
      <c r="Q743" s="28"/>
      <c r="R743" s="28"/>
      <c r="S743" s="28"/>
    </row>
    <row r="744" spans="4:19" ht="13.5">
      <c r="D744" s="129"/>
      <c r="H744" s="28"/>
      <c r="I744" s="30"/>
      <c r="J744" s="36"/>
      <c r="L744" s="28"/>
      <c r="N744" s="28"/>
      <c r="O744" s="28"/>
      <c r="P744" s="28"/>
      <c r="Q744" s="28"/>
      <c r="R744" s="28"/>
      <c r="S744" s="28"/>
    </row>
    <row r="745" spans="4:19" ht="13.5">
      <c r="D745" s="129"/>
      <c r="H745" s="28"/>
      <c r="I745" s="30"/>
      <c r="J745" s="36"/>
      <c r="L745" s="28"/>
      <c r="N745" s="28"/>
      <c r="O745" s="28"/>
      <c r="P745" s="28"/>
      <c r="Q745" s="28"/>
      <c r="R745" s="28"/>
      <c r="S745" s="28"/>
    </row>
    <row r="746" spans="4:19" ht="13.5">
      <c r="D746" s="129"/>
      <c r="H746" s="28"/>
      <c r="I746" s="30"/>
      <c r="J746" s="36"/>
      <c r="L746" s="28"/>
      <c r="N746" s="28"/>
      <c r="O746" s="28"/>
      <c r="P746" s="28"/>
      <c r="Q746" s="28"/>
      <c r="R746" s="28"/>
      <c r="S746" s="28"/>
    </row>
    <row r="747" spans="4:19" ht="13.5">
      <c r="D747" s="129"/>
      <c r="H747" s="28"/>
      <c r="I747" s="30"/>
      <c r="J747" s="36"/>
      <c r="L747" s="28"/>
      <c r="N747" s="28"/>
      <c r="O747" s="28"/>
      <c r="P747" s="28"/>
      <c r="Q747" s="28"/>
      <c r="R747" s="28"/>
      <c r="S747" s="28"/>
    </row>
    <row r="748" spans="4:19" ht="13.5">
      <c r="D748" s="129"/>
      <c r="H748" s="28"/>
      <c r="I748" s="30"/>
      <c r="J748" s="36"/>
      <c r="L748" s="28"/>
      <c r="N748" s="28"/>
      <c r="O748" s="28"/>
      <c r="P748" s="28"/>
      <c r="Q748" s="28"/>
      <c r="R748" s="28"/>
      <c r="S748" s="28"/>
    </row>
    <row r="749" spans="4:19" ht="13.5">
      <c r="D749" s="129"/>
      <c r="H749" s="28"/>
      <c r="I749" s="30"/>
      <c r="J749" s="36"/>
      <c r="L749" s="28"/>
      <c r="N749" s="28"/>
      <c r="O749" s="28"/>
      <c r="P749" s="28"/>
      <c r="Q749" s="28"/>
      <c r="R749" s="28"/>
      <c r="S749" s="28"/>
    </row>
    <row r="750" spans="4:19" ht="13.5">
      <c r="D750" s="129"/>
      <c r="H750" s="28"/>
      <c r="I750" s="30"/>
      <c r="J750" s="36"/>
      <c r="L750" s="28"/>
      <c r="N750" s="28"/>
      <c r="O750" s="28"/>
      <c r="P750" s="28"/>
      <c r="Q750" s="28"/>
      <c r="R750" s="28"/>
      <c r="S750" s="28"/>
    </row>
    <row r="751" spans="4:19" ht="13.5">
      <c r="D751" s="129"/>
      <c r="H751" s="28"/>
      <c r="I751" s="30"/>
      <c r="J751" s="36"/>
      <c r="L751" s="28"/>
      <c r="N751" s="28"/>
      <c r="O751" s="28"/>
      <c r="P751" s="28"/>
      <c r="Q751" s="28"/>
      <c r="R751" s="28"/>
      <c r="S751" s="28"/>
    </row>
    <row r="752" spans="4:19" ht="13.5">
      <c r="D752" s="129"/>
      <c r="H752" s="28"/>
      <c r="I752" s="30"/>
      <c r="J752" s="36"/>
      <c r="L752" s="28"/>
      <c r="N752" s="28"/>
      <c r="O752" s="28"/>
      <c r="P752" s="28"/>
      <c r="Q752" s="28"/>
      <c r="R752" s="28"/>
      <c r="S752" s="28"/>
    </row>
    <row r="753" spans="4:19" ht="13.5">
      <c r="D753" s="129"/>
      <c r="H753" s="28"/>
      <c r="I753" s="30"/>
      <c r="J753" s="36"/>
      <c r="L753" s="28"/>
      <c r="N753" s="28"/>
      <c r="O753" s="28"/>
      <c r="P753" s="28"/>
      <c r="Q753" s="28"/>
      <c r="R753" s="28"/>
      <c r="S753" s="28"/>
    </row>
    <row r="754" spans="4:19" ht="13.5">
      <c r="D754" s="129"/>
      <c r="H754" s="28"/>
      <c r="I754" s="30"/>
      <c r="J754" s="36"/>
      <c r="L754" s="28"/>
      <c r="N754" s="28"/>
      <c r="O754" s="28"/>
      <c r="P754" s="28"/>
      <c r="Q754" s="28"/>
      <c r="R754" s="28"/>
      <c r="S754" s="28"/>
    </row>
    <row r="755" spans="4:19" ht="13.5">
      <c r="D755" s="129"/>
      <c r="H755" s="28"/>
      <c r="I755" s="30"/>
      <c r="J755" s="36"/>
      <c r="L755" s="28"/>
      <c r="N755" s="28"/>
      <c r="O755" s="28"/>
      <c r="P755" s="28"/>
      <c r="Q755" s="28"/>
      <c r="R755" s="28"/>
      <c r="S755" s="28"/>
    </row>
    <row r="756" spans="4:19" ht="13.5">
      <c r="D756" s="129"/>
      <c r="H756" s="28"/>
      <c r="I756" s="30"/>
      <c r="J756" s="36"/>
      <c r="L756" s="28"/>
      <c r="N756" s="28"/>
      <c r="O756" s="28"/>
      <c r="P756" s="28"/>
      <c r="Q756" s="28"/>
      <c r="R756" s="28"/>
      <c r="S756" s="28"/>
    </row>
    <row r="757" spans="4:19" ht="13.5">
      <c r="D757" s="129"/>
      <c r="H757" s="28"/>
      <c r="I757" s="30"/>
      <c r="J757" s="36"/>
      <c r="L757" s="28"/>
      <c r="N757" s="28"/>
      <c r="O757" s="28"/>
      <c r="P757" s="28"/>
      <c r="Q757" s="28"/>
      <c r="R757" s="28"/>
      <c r="S757" s="28"/>
    </row>
    <row r="758" spans="4:19" ht="13.5">
      <c r="D758" s="129"/>
      <c r="H758" s="28"/>
      <c r="I758" s="30"/>
      <c r="J758" s="36"/>
      <c r="L758" s="28"/>
      <c r="N758" s="28"/>
      <c r="O758" s="28"/>
      <c r="P758" s="28"/>
      <c r="Q758" s="28"/>
      <c r="R758" s="28"/>
      <c r="S758" s="28"/>
    </row>
    <row r="759" spans="4:19" ht="13.5">
      <c r="D759" s="129"/>
      <c r="H759" s="28"/>
      <c r="I759" s="30"/>
      <c r="J759" s="36"/>
      <c r="L759" s="28"/>
      <c r="N759" s="28"/>
      <c r="O759" s="28"/>
      <c r="P759" s="28"/>
      <c r="Q759" s="28"/>
      <c r="R759" s="28"/>
      <c r="S759" s="28"/>
    </row>
    <row r="760" spans="4:19" ht="13.5">
      <c r="D760" s="129"/>
      <c r="H760" s="28"/>
      <c r="I760" s="30"/>
      <c r="J760" s="36"/>
      <c r="L760" s="28"/>
      <c r="N760" s="28"/>
      <c r="O760" s="28"/>
      <c r="P760" s="28"/>
      <c r="Q760" s="28"/>
      <c r="R760" s="28"/>
      <c r="S760" s="28"/>
    </row>
    <row r="761" spans="4:19" ht="13.5">
      <c r="D761" s="129"/>
      <c r="H761" s="28"/>
      <c r="I761" s="30"/>
      <c r="J761" s="36"/>
      <c r="L761" s="28"/>
      <c r="N761" s="28"/>
      <c r="O761" s="28"/>
      <c r="P761" s="28"/>
      <c r="Q761" s="28"/>
      <c r="R761" s="28"/>
      <c r="S761" s="28"/>
    </row>
    <row r="762" spans="4:19" ht="13.5">
      <c r="D762" s="129"/>
      <c r="H762" s="28"/>
      <c r="I762" s="30"/>
      <c r="J762" s="36"/>
      <c r="L762" s="28"/>
      <c r="N762" s="28"/>
      <c r="O762" s="28"/>
      <c r="P762" s="28"/>
      <c r="Q762" s="28"/>
      <c r="R762" s="28"/>
      <c r="S762" s="28"/>
    </row>
    <row r="763" spans="4:19" ht="13.5">
      <c r="D763" s="129"/>
      <c r="H763" s="28"/>
      <c r="I763" s="30"/>
      <c r="J763" s="36"/>
      <c r="L763" s="28"/>
      <c r="N763" s="28"/>
      <c r="O763" s="28"/>
      <c r="P763" s="28"/>
      <c r="Q763" s="28"/>
      <c r="R763" s="28"/>
      <c r="S763" s="28"/>
    </row>
    <row r="764" spans="4:19" ht="13.5">
      <c r="D764" s="129"/>
      <c r="H764" s="28"/>
      <c r="I764" s="30"/>
      <c r="J764" s="36"/>
      <c r="L764" s="28"/>
      <c r="N764" s="28"/>
      <c r="O764" s="28"/>
      <c r="P764" s="28"/>
      <c r="Q764" s="28"/>
      <c r="R764" s="28"/>
      <c r="S764" s="28"/>
    </row>
    <row r="765" spans="4:19" ht="13.5">
      <c r="D765" s="129"/>
      <c r="H765" s="28"/>
      <c r="I765" s="30"/>
      <c r="J765" s="36"/>
      <c r="L765" s="28"/>
      <c r="N765" s="28"/>
      <c r="O765" s="28"/>
      <c r="P765" s="28"/>
      <c r="Q765" s="28"/>
      <c r="R765" s="28"/>
      <c r="S765" s="28"/>
    </row>
    <row r="766" spans="4:19" ht="13.5">
      <c r="D766" s="129"/>
      <c r="H766" s="28"/>
      <c r="I766" s="30"/>
      <c r="J766" s="36"/>
      <c r="L766" s="28"/>
      <c r="N766" s="28"/>
      <c r="O766" s="28"/>
      <c r="P766" s="28"/>
      <c r="Q766" s="28"/>
      <c r="R766" s="28"/>
      <c r="S766" s="28"/>
    </row>
    <row r="767" spans="4:19" ht="13.5">
      <c r="D767" s="129"/>
      <c r="H767" s="28"/>
      <c r="I767" s="30"/>
      <c r="J767" s="36"/>
      <c r="L767" s="28"/>
      <c r="N767" s="28"/>
      <c r="O767" s="28"/>
      <c r="P767" s="28"/>
      <c r="Q767" s="28"/>
      <c r="R767" s="28"/>
      <c r="S767" s="28"/>
    </row>
    <row r="768" spans="4:19" ht="13.5">
      <c r="D768" s="129"/>
      <c r="H768" s="28"/>
      <c r="I768" s="30"/>
      <c r="J768" s="36"/>
      <c r="L768" s="28"/>
      <c r="N768" s="28"/>
      <c r="O768" s="28"/>
      <c r="P768" s="28"/>
      <c r="Q768" s="28"/>
      <c r="R768" s="28"/>
      <c r="S768" s="28"/>
    </row>
    <row r="769" spans="4:19" ht="13.5">
      <c r="D769" s="129"/>
      <c r="H769" s="28"/>
      <c r="I769" s="30"/>
      <c r="J769" s="36"/>
      <c r="L769" s="28"/>
      <c r="N769" s="28"/>
      <c r="O769" s="28"/>
      <c r="P769" s="28"/>
      <c r="Q769" s="28"/>
      <c r="R769" s="28"/>
      <c r="S769" s="28"/>
    </row>
    <row r="770" spans="4:19" ht="13.5">
      <c r="D770" s="129"/>
      <c r="H770" s="28"/>
      <c r="I770" s="30"/>
      <c r="J770" s="36"/>
      <c r="L770" s="28"/>
      <c r="N770" s="28"/>
      <c r="O770" s="28"/>
      <c r="P770" s="28"/>
      <c r="Q770" s="28"/>
      <c r="R770" s="28"/>
      <c r="S770" s="28"/>
    </row>
    <row r="771" spans="4:19" ht="13.5">
      <c r="D771" s="129"/>
      <c r="H771" s="28"/>
      <c r="I771" s="30"/>
      <c r="J771" s="36"/>
      <c r="L771" s="28"/>
      <c r="N771" s="28"/>
      <c r="O771" s="28"/>
      <c r="P771" s="28"/>
      <c r="Q771" s="28"/>
      <c r="R771" s="28"/>
      <c r="S771" s="28"/>
    </row>
    <row r="772" spans="4:19" ht="13.5">
      <c r="D772" s="129"/>
      <c r="H772" s="28"/>
      <c r="I772" s="30"/>
      <c r="J772" s="36"/>
      <c r="L772" s="28"/>
      <c r="N772" s="28"/>
      <c r="O772" s="28"/>
      <c r="P772" s="28"/>
      <c r="Q772" s="28"/>
      <c r="R772" s="28"/>
      <c r="S772" s="28"/>
    </row>
    <row r="773" spans="4:19" ht="13.5">
      <c r="D773" s="129"/>
      <c r="H773" s="28"/>
      <c r="I773" s="30"/>
      <c r="J773" s="36"/>
      <c r="L773" s="28"/>
      <c r="N773" s="28"/>
      <c r="O773" s="28"/>
      <c r="P773" s="28"/>
      <c r="Q773" s="28"/>
      <c r="R773" s="28"/>
      <c r="S773" s="28"/>
    </row>
    <row r="774" spans="4:19" ht="13.5">
      <c r="D774" s="129"/>
      <c r="H774" s="28"/>
      <c r="I774" s="30"/>
      <c r="J774" s="36"/>
      <c r="L774" s="28"/>
      <c r="N774" s="28"/>
      <c r="O774" s="28"/>
      <c r="P774" s="28"/>
      <c r="Q774" s="28"/>
      <c r="R774" s="28"/>
      <c r="S774" s="28"/>
    </row>
    <row r="775" spans="4:19" ht="13.5">
      <c r="D775" s="129"/>
      <c r="H775" s="28"/>
      <c r="I775" s="30"/>
      <c r="J775" s="36"/>
      <c r="L775" s="28"/>
      <c r="N775" s="28"/>
      <c r="O775" s="28"/>
      <c r="P775" s="28"/>
      <c r="Q775" s="28"/>
      <c r="R775" s="28"/>
      <c r="S775" s="28"/>
    </row>
    <row r="776" spans="4:19" ht="13.5">
      <c r="D776" s="129"/>
      <c r="H776" s="28"/>
      <c r="I776" s="30"/>
      <c r="J776" s="36"/>
      <c r="L776" s="28"/>
      <c r="N776" s="28"/>
      <c r="O776" s="28"/>
      <c r="P776" s="28"/>
      <c r="Q776" s="28"/>
      <c r="R776" s="28"/>
      <c r="S776" s="28"/>
    </row>
    <row r="777" spans="4:19" ht="13.5">
      <c r="D777" s="129"/>
      <c r="H777" s="28"/>
      <c r="I777" s="30"/>
      <c r="J777" s="36"/>
      <c r="L777" s="28"/>
      <c r="N777" s="28"/>
      <c r="O777" s="28"/>
      <c r="P777" s="28"/>
      <c r="Q777" s="28"/>
      <c r="R777" s="28"/>
      <c r="S777" s="28"/>
    </row>
    <row r="778" spans="4:19" ht="13.5">
      <c r="D778" s="129"/>
      <c r="H778" s="28"/>
      <c r="I778" s="30"/>
      <c r="J778" s="36"/>
      <c r="L778" s="28"/>
      <c r="N778" s="28"/>
      <c r="O778" s="28"/>
      <c r="P778" s="28"/>
      <c r="Q778" s="28"/>
      <c r="R778" s="28"/>
      <c r="S778" s="28"/>
    </row>
    <row r="779" spans="4:19" ht="13.5">
      <c r="D779" s="129"/>
      <c r="H779" s="28"/>
      <c r="I779" s="30"/>
      <c r="J779" s="36"/>
      <c r="L779" s="28"/>
      <c r="N779" s="28"/>
      <c r="O779" s="28"/>
      <c r="P779" s="28"/>
      <c r="Q779" s="28"/>
      <c r="R779" s="28"/>
      <c r="S779" s="28"/>
    </row>
    <row r="780" spans="4:19" ht="13.5">
      <c r="D780" s="129"/>
      <c r="H780" s="28"/>
      <c r="I780" s="30"/>
      <c r="J780" s="36"/>
      <c r="L780" s="28"/>
      <c r="N780" s="28"/>
      <c r="O780" s="28"/>
      <c r="P780" s="28"/>
      <c r="Q780" s="28"/>
      <c r="R780" s="28"/>
      <c r="S780" s="28"/>
    </row>
    <row r="781" spans="4:19" ht="13.5">
      <c r="D781" s="129"/>
      <c r="H781" s="28"/>
      <c r="I781" s="30"/>
      <c r="J781" s="36"/>
      <c r="L781" s="28"/>
      <c r="N781" s="28"/>
      <c r="O781" s="28"/>
      <c r="P781" s="28"/>
      <c r="Q781" s="28"/>
      <c r="R781" s="28"/>
      <c r="S781" s="28"/>
    </row>
    <row r="782" spans="4:19" ht="13.5">
      <c r="D782" s="129"/>
      <c r="H782" s="28"/>
      <c r="I782" s="30"/>
      <c r="J782" s="36"/>
      <c r="L782" s="28"/>
      <c r="N782" s="28"/>
      <c r="O782" s="28"/>
      <c r="P782" s="28"/>
      <c r="Q782" s="28"/>
      <c r="R782" s="28"/>
      <c r="S782" s="28"/>
    </row>
    <row r="783" spans="4:19" ht="13.5">
      <c r="D783" s="129"/>
      <c r="H783" s="28"/>
      <c r="I783" s="30"/>
      <c r="J783" s="36"/>
      <c r="L783" s="28"/>
      <c r="N783" s="28"/>
      <c r="O783" s="28"/>
      <c r="P783" s="28"/>
      <c r="Q783" s="28"/>
      <c r="R783" s="28"/>
      <c r="S783" s="28"/>
    </row>
    <row r="784" spans="4:19" ht="13.5">
      <c r="D784" s="129"/>
      <c r="H784" s="28"/>
      <c r="I784" s="30"/>
      <c r="J784" s="36"/>
      <c r="L784" s="28"/>
      <c r="N784" s="28"/>
      <c r="O784" s="28"/>
      <c r="P784" s="28"/>
      <c r="Q784" s="28"/>
      <c r="R784" s="28"/>
      <c r="S784" s="28"/>
    </row>
    <row r="785" spans="4:19" ht="13.5">
      <c r="D785" s="129"/>
      <c r="H785" s="28"/>
      <c r="I785" s="30"/>
      <c r="J785" s="36"/>
      <c r="L785" s="28"/>
      <c r="N785" s="28"/>
      <c r="O785" s="28"/>
      <c r="P785" s="28"/>
      <c r="Q785" s="28"/>
      <c r="R785" s="28"/>
      <c r="S785" s="28"/>
    </row>
    <row r="786" spans="4:19" ht="13.5">
      <c r="D786" s="129"/>
      <c r="H786" s="28"/>
      <c r="I786" s="30"/>
      <c r="J786" s="36"/>
      <c r="L786" s="28"/>
      <c r="N786" s="28"/>
      <c r="O786" s="28"/>
      <c r="P786" s="28"/>
      <c r="Q786" s="28"/>
      <c r="R786" s="28"/>
      <c r="S786" s="28"/>
    </row>
    <row r="787" spans="4:19" ht="13.5">
      <c r="D787" s="129"/>
      <c r="H787" s="28"/>
      <c r="I787" s="30"/>
      <c r="J787" s="36"/>
      <c r="L787" s="28"/>
      <c r="N787" s="28"/>
      <c r="O787" s="28"/>
      <c r="P787" s="28"/>
      <c r="Q787" s="28"/>
      <c r="R787" s="28"/>
      <c r="S787" s="28"/>
    </row>
    <row r="788" spans="4:19" ht="13.5">
      <c r="D788" s="129"/>
      <c r="H788" s="28"/>
      <c r="I788" s="30"/>
      <c r="J788" s="36"/>
      <c r="L788" s="28"/>
      <c r="N788" s="28"/>
      <c r="O788" s="28"/>
      <c r="P788" s="28"/>
      <c r="Q788" s="28"/>
      <c r="R788" s="28"/>
      <c r="S788" s="28"/>
    </row>
    <row r="789" spans="4:19" ht="13.5">
      <c r="D789" s="129"/>
      <c r="H789" s="28"/>
      <c r="I789" s="30"/>
      <c r="J789" s="36"/>
      <c r="L789" s="28"/>
      <c r="N789" s="28"/>
      <c r="O789" s="28"/>
      <c r="P789" s="28"/>
      <c r="Q789" s="28"/>
      <c r="R789" s="28"/>
      <c r="S789" s="28"/>
    </row>
    <row r="790" spans="4:19" ht="13.5">
      <c r="D790" s="129"/>
      <c r="H790" s="28"/>
      <c r="I790" s="30"/>
      <c r="J790" s="36"/>
      <c r="L790" s="28"/>
      <c r="N790" s="28"/>
      <c r="O790" s="28"/>
      <c r="P790" s="28"/>
      <c r="Q790" s="28"/>
      <c r="R790" s="28"/>
      <c r="S790" s="28"/>
    </row>
    <row r="791" spans="4:19" ht="13.5">
      <c r="D791" s="129"/>
      <c r="H791" s="28"/>
      <c r="I791" s="30"/>
      <c r="J791" s="36"/>
      <c r="L791" s="28"/>
      <c r="N791" s="28"/>
      <c r="O791" s="28"/>
      <c r="P791" s="28"/>
      <c r="Q791" s="28"/>
      <c r="R791" s="28"/>
      <c r="S791" s="28"/>
    </row>
    <row r="792" spans="4:19" ht="13.5">
      <c r="D792" s="129"/>
      <c r="H792" s="28"/>
      <c r="I792" s="30"/>
      <c r="J792" s="36"/>
      <c r="L792" s="28"/>
      <c r="N792" s="28"/>
      <c r="O792" s="28"/>
      <c r="P792" s="28"/>
      <c r="Q792" s="28"/>
      <c r="R792" s="28"/>
      <c r="S792" s="28"/>
    </row>
    <row r="793" spans="4:19" ht="13.5">
      <c r="D793" s="129"/>
      <c r="H793" s="28"/>
      <c r="I793" s="30"/>
      <c r="J793" s="36"/>
      <c r="L793" s="28"/>
      <c r="N793" s="28"/>
      <c r="O793" s="28"/>
      <c r="P793" s="28"/>
      <c r="Q793" s="28"/>
      <c r="R793" s="28"/>
      <c r="S793" s="28"/>
    </row>
    <row r="794" spans="4:19" ht="13.5">
      <c r="D794" s="129"/>
      <c r="H794" s="28"/>
      <c r="I794" s="30"/>
      <c r="J794" s="36"/>
      <c r="L794" s="28"/>
      <c r="N794" s="28"/>
      <c r="O794" s="28"/>
      <c r="P794" s="28"/>
      <c r="Q794" s="28"/>
      <c r="R794" s="28"/>
      <c r="S794" s="28"/>
    </row>
    <row r="795" spans="4:19" ht="13.5">
      <c r="D795" s="129"/>
      <c r="H795" s="28"/>
      <c r="I795" s="30"/>
      <c r="J795" s="36"/>
      <c r="L795" s="28"/>
      <c r="N795" s="28"/>
      <c r="O795" s="28"/>
      <c r="P795" s="28"/>
      <c r="Q795" s="28"/>
      <c r="R795" s="28"/>
      <c r="S795" s="28"/>
    </row>
    <row r="796" spans="4:19" ht="13.5">
      <c r="D796" s="129"/>
      <c r="H796" s="28"/>
      <c r="I796" s="30"/>
      <c r="J796" s="36"/>
      <c r="L796" s="28"/>
      <c r="N796" s="28"/>
      <c r="O796" s="28"/>
      <c r="P796" s="28"/>
      <c r="Q796" s="28"/>
      <c r="R796" s="28"/>
      <c r="S796" s="28"/>
    </row>
    <row r="797" spans="4:19" ht="13.5">
      <c r="D797" s="129"/>
      <c r="H797" s="28"/>
      <c r="I797" s="30"/>
      <c r="J797" s="36"/>
      <c r="L797" s="28"/>
      <c r="N797" s="28"/>
      <c r="O797" s="28"/>
      <c r="P797" s="28"/>
      <c r="Q797" s="28"/>
      <c r="R797" s="28"/>
      <c r="S797" s="28"/>
    </row>
    <row r="798" spans="4:19" ht="13.5">
      <c r="D798" s="129"/>
      <c r="H798" s="28"/>
      <c r="I798" s="30"/>
      <c r="J798" s="36"/>
      <c r="L798" s="28"/>
      <c r="N798" s="28"/>
      <c r="O798" s="28"/>
      <c r="P798" s="28"/>
      <c r="Q798" s="28"/>
      <c r="R798" s="28"/>
      <c r="S798" s="28"/>
    </row>
    <row r="799" spans="4:19" ht="13.5">
      <c r="D799" s="129"/>
      <c r="H799" s="28"/>
      <c r="I799" s="30"/>
      <c r="J799" s="36"/>
      <c r="L799" s="28"/>
      <c r="N799" s="28"/>
      <c r="O799" s="28"/>
      <c r="P799" s="28"/>
      <c r="Q799" s="28"/>
      <c r="R799" s="28"/>
      <c r="S799" s="28"/>
    </row>
    <row r="800" spans="4:19" ht="13.5">
      <c r="D800" s="129"/>
      <c r="H800" s="28"/>
      <c r="I800" s="30"/>
      <c r="J800" s="36"/>
      <c r="L800" s="28"/>
      <c r="N800" s="28"/>
      <c r="O800" s="28"/>
      <c r="P800" s="28"/>
      <c r="Q800" s="28"/>
      <c r="R800" s="28"/>
      <c r="S800" s="28"/>
    </row>
    <row r="801" spans="4:19" ht="13.5">
      <c r="D801" s="129"/>
      <c r="H801" s="28"/>
      <c r="I801" s="30"/>
      <c r="J801" s="36"/>
      <c r="L801" s="28"/>
      <c r="N801" s="28"/>
      <c r="O801" s="28"/>
      <c r="P801" s="28"/>
      <c r="Q801" s="28"/>
      <c r="R801" s="28"/>
      <c r="S801" s="28"/>
    </row>
    <row r="802" spans="4:19" ht="13.5">
      <c r="D802" s="129"/>
      <c r="H802" s="28"/>
      <c r="I802" s="30"/>
      <c r="J802" s="36"/>
      <c r="L802" s="28"/>
      <c r="N802" s="28"/>
      <c r="O802" s="28"/>
      <c r="P802" s="28"/>
      <c r="Q802" s="28"/>
      <c r="R802" s="28"/>
      <c r="S802" s="28"/>
    </row>
    <row r="803" spans="4:19" ht="13.5">
      <c r="D803" s="129"/>
      <c r="H803" s="28"/>
      <c r="I803" s="30"/>
      <c r="J803" s="36"/>
      <c r="L803" s="28"/>
      <c r="N803" s="28"/>
      <c r="O803" s="28"/>
      <c r="P803" s="28"/>
      <c r="Q803" s="28"/>
      <c r="R803" s="28"/>
      <c r="S803" s="28"/>
    </row>
    <row r="804" spans="4:19" ht="13.5">
      <c r="D804" s="129"/>
      <c r="H804" s="28"/>
      <c r="I804" s="30"/>
      <c r="J804" s="36"/>
      <c r="L804" s="28"/>
      <c r="N804" s="28"/>
      <c r="O804" s="28"/>
      <c r="P804" s="28"/>
      <c r="Q804" s="28"/>
      <c r="R804" s="28"/>
      <c r="S804" s="28"/>
    </row>
    <row r="805" spans="4:19" ht="13.5">
      <c r="D805" s="129"/>
      <c r="H805" s="28"/>
      <c r="I805" s="30"/>
      <c r="J805" s="36"/>
      <c r="L805" s="28"/>
      <c r="N805" s="28"/>
      <c r="O805" s="28"/>
      <c r="P805" s="28"/>
      <c r="Q805" s="28"/>
      <c r="R805" s="28"/>
      <c r="S805" s="28"/>
    </row>
    <row r="806" spans="4:19" ht="13.5">
      <c r="D806" s="129"/>
      <c r="H806" s="28"/>
      <c r="I806" s="30"/>
      <c r="J806" s="36"/>
      <c r="L806" s="28"/>
      <c r="N806" s="28"/>
      <c r="O806" s="28"/>
      <c r="P806" s="28"/>
      <c r="Q806" s="28"/>
      <c r="R806" s="28"/>
      <c r="S806" s="28"/>
    </row>
    <row r="807" spans="4:19" ht="13.5">
      <c r="D807" s="129"/>
      <c r="H807" s="28"/>
      <c r="I807" s="30"/>
      <c r="J807" s="36"/>
      <c r="L807" s="28"/>
      <c r="N807" s="28"/>
      <c r="O807" s="28"/>
      <c r="P807" s="28"/>
      <c r="Q807" s="28"/>
      <c r="R807" s="28"/>
      <c r="S807" s="28"/>
    </row>
    <row r="808" spans="4:19" ht="13.5">
      <c r="D808" s="129"/>
      <c r="H808" s="28"/>
      <c r="I808" s="30"/>
      <c r="J808" s="36"/>
      <c r="L808" s="28"/>
      <c r="N808" s="28"/>
      <c r="O808" s="28"/>
      <c r="P808" s="28"/>
      <c r="Q808" s="28"/>
      <c r="R808" s="28"/>
      <c r="S808" s="28"/>
    </row>
    <row r="809" spans="4:19" ht="13.5">
      <c r="D809" s="129"/>
      <c r="H809" s="28"/>
      <c r="I809" s="30"/>
      <c r="J809" s="36"/>
      <c r="L809" s="28"/>
      <c r="N809" s="28"/>
      <c r="O809" s="28"/>
      <c r="P809" s="28"/>
      <c r="Q809" s="28"/>
      <c r="R809" s="28"/>
      <c r="S809" s="28"/>
    </row>
    <row r="810" spans="4:19" ht="13.5">
      <c r="D810" s="129"/>
      <c r="H810" s="28"/>
      <c r="I810" s="30"/>
      <c r="J810" s="36"/>
      <c r="L810" s="28"/>
      <c r="N810" s="28"/>
      <c r="O810" s="28"/>
      <c r="P810" s="28"/>
      <c r="Q810" s="28"/>
      <c r="R810" s="28"/>
      <c r="S810" s="28"/>
    </row>
    <row r="811" spans="4:19" ht="13.5">
      <c r="D811" s="129"/>
      <c r="H811" s="28"/>
      <c r="I811" s="30"/>
      <c r="J811" s="36"/>
      <c r="L811" s="28"/>
      <c r="N811" s="28"/>
      <c r="O811" s="28"/>
      <c r="P811" s="28"/>
      <c r="Q811" s="28"/>
      <c r="R811" s="28"/>
      <c r="S811" s="28"/>
    </row>
    <row r="812" spans="4:19" ht="13.5">
      <c r="D812" s="129"/>
      <c r="H812" s="28"/>
      <c r="I812" s="30"/>
      <c r="J812" s="36"/>
      <c r="L812" s="28"/>
      <c r="N812" s="28"/>
      <c r="O812" s="28"/>
      <c r="P812" s="28"/>
      <c r="Q812" s="28"/>
      <c r="R812" s="28"/>
      <c r="S812" s="28"/>
    </row>
    <row r="813" spans="4:19" ht="13.5">
      <c r="D813" s="129"/>
      <c r="H813" s="28"/>
      <c r="I813" s="30"/>
      <c r="J813" s="36"/>
      <c r="L813" s="28"/>
      <c r="N813" s="28"/>
      <c r="O813" s="28"/>
      <c r="P813" s="28"/>
      <c r="Q813" s="28"/>
      <c r="R813" s="28"/>
      <c r="S813" s="28"/>
    </row>
    <row r="814" ht="13.5">
      <c r="D814" s="129"/>
    </row>
  </sheetData>
  <sheetProtection/>
  <mergeCells count="6">
    <mergeCell ref="I6:L6"/>
    <mergeCell ref="B421:D421"/>
    <mergeCell ref="B6:B7"/>
    <mergeCell ref="C6:C7"/>
    <mergeCell ref="D6:D7"/>
    <mergeCell ref="E6:H6"/>
  </mergeCells>
  <printOptions horizontalCentered="1"/>
  <pageMargins left="0.5905511811023623" right="0.5905511811023623" top="0.5511811023622047" bottom="0.5511811023622047" header="0.31496062992125984" footer="0.31496062992125984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P460"/>
  <sheetViews>
    <sheetView view="pageBreakPreview" zoomScale="6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399" sqref="G399"/>
    </sheetView>
  </sheetViews>
  <sheetFormatPr defaultColWidth="9.140625" defaultRowHeight="15"/>
  <cols>
    <col min="1" max="1" width="1.1484375" style="99" customWidth="1"/>
    <col min="2" max="2" width="11.57421875" style="168" customWidth="1"/>
    <col min="3" max="3" width="4.7109375" style="111" customWidth="1"/>
    <col min="4" max="4" width="32.7109375" style="99" customWidth="1"/>
    <col min="5" max="5" width="5.7109375" style="111" customWidth="1"/>
    <col min="6" max="6" width="14.57421875" style="105" customWidth="1"/>
    <col min="7" max="7" width="15.57421875" style="105" customWidth="1"/>
    <col min="8" max="8" width="6.7109375" style="99" customWidth="1"/>
    <col min="9" max="9" width="5.421875" style="99" customWidth="1"/>
    <col min="10" max="10" width="12.00390625" style="99" bestFit="1" customWidth="1"/>
    <col min="11" max="11" width="5.28125" style="99" bestFit="1" customWidth="1"/>
    <col min="12" max="12" width="35.421875" style="99" bestFit="1" customWidth="1"/>
    <col min="13" max="13" width="5.28125" style="111" bestFit="1" customWidth="1"/>
    <col min="14" max="14" width="12.421875" style="99" bestFit="1" customWidth="1"/>
    <col min="15" max="15" width="15.00390625" style="99" bestFit="1" customWidth="1"/>
    <col min="16" max="16" width="7.421875" style="99" customWidth="1"/>
    <col min="17" max="16384" width="9.00390625" style="99" customWidth="1"/>
  </cols>
  <sheetData>
    <row r="1" spans="2:13" s="76" customFormat="1" ht="17.25">
      <c r="B1" s="163" t="s">
        <v>1304</v>
      </c>
      <c r="C1" s="77"/>
      <c r="E1" s="77"/>
      <c r="F1" s="78"/>
      <c r="G1" s="78"/>
      <c r="M1" s="77"/>
    </row>
    <row r="2" spans="2:13" s="81" customFormat="1" ht="7.5" customHeight="1">
      <c r="B2" s="86"/>
      <c r="C2" s="80"/>
      <c r="E2" s="80"/>
      <c r="F2" s="82"/>
      <c r="G2" s="82"/>
      <c r="H2" s="80"/>
      <c r="M2" s="80"/>
    </row>
    <row r="3" spans="2:13" s="83" customFormat="1" ht="15" customHeight="1">
      <c r="B3" s="164" t="s">
        <v>1270</v>
      </c>
      <c r="C3" s="84"/>
      <c r="E3" s="84"/>
      <c r="F3" s="85"/>
      <c r="G3" s="85"/>
      <c r="M3" s="84"/>
    </row>
    <row r="4" spans="2:13" s="83" customFormat="1" ht="15" customHeight="1">
      <c r="B4" s="164"/>
      <c r="C4" s="84"/>
      <c r="E4" s="84"/>
      <c r="F4" s="85"/>
      <c r="G4" s="85"/>
      <c r="M4" s="84"/>
    </row>
    <row r="5" spans="2:13" s="81" customFormat="1" ht="7.5" customHeight="1">
      <c r="B5" s="86"/>
      <c r="C5" s="80"/>
      <c r="E5" s="80"/>
      <c r="F5" s="82"/>
      <c r="G5" s="82"/>
      <c r="H5" s="80"/>
      <c r="M5" s="80"/>
    </row>
    <row r="6" spans="2:16" ht="15" thickBot="1">
      <c r="B6" s="86" t="s">
        <v>1305</v>
      </c>
      <c r="C6" s="87"/>
      <c r="D6" s="88"/>
      <c r="E6" s="87"/>
      <c r="F6" s="89"/>
      <c r="G6" s="89"/>
      <c r="H6" s="90" t="s">
        <v>1271</v>
      </c>
      <c r="J6" s="86" t="s">
        <v>1306</v>
      </c>
      <c r="K6" s="87"/>
      <c r="L6" s="88"/>
      <c r="M6" s="87"/>
      <c r="N6" s="91"/>
      <c r="O6" s="91"/>
      <c r="P6" s="90" t="s">
        <v>1271</v>
      </c>
    </row>
    <row r="7" spans="2:16" ht="15" customHeight="1">
      <c r="B7" s="165" t="s">
        <v>1272</v>
      </c>
      <c r="C7" s="95" t="s">
        <v>1307</v>
      </c>
      <c r="D7" s="95" t="s">
        <v>1308</v>
      </c>
      <c r="E7" s="95" t="s">
        <v>1309</v>
      </c>
      <c r="F7" s="96" t="s">
        <v>1273</v>
      </c>
      <c r="G7" s="96" t="s">
        <v>1274</v>
      </c>
      <c r="H7" s="97" t="s">
        <v>1310</v>
      </c>
      <c r="J7" s="165" t="s">
        <v>1272</v>
      </c>
      <c r="K7" s="95" t="s">
        <v>1307</v>
      </c>
      <c r="L7" s="95" t="s">
        <v>1311</v>
      </c>
      <c r="M7" s="95" t="s">
        <v>1312</v>
      </c>
      <c r="N7" s="96" t="s">
        <v>1313</v>
      </c>
      <c r="O7" s="96" t="s">
        <v>1275</v>
      </c>
      <c r="P7" s="97" t="s">
        <v>1310</v>
      </c>
    </row>
    <row r="8" spans="2:16" ht="13.5">
      <c r="B8" s="296" t="s">
        <v>8</v>
      </c>
      <c r="C8" s="297">
        <v>1</v>
      </c>
      <c r="D8" s="116" t="s">
        <v>9</v>
      </c>
      <c r="E8" s="116"/>
      <c r="F8" s="298">
        <v>0</v>
      </c>
      <c r="G8" s="298">
        <v>30994662</v>
      </c>
      <c r="H8" s="100">
        <f>G8/11742128294*100</f>
        <v>0.2639611936094896</v>
      </c>
      <c r="J8" s="299" t="s">
        <v>8</v>
      </c>
      <c r="K8" s="300">
        <v>1</v>
      </c>
      <c r="L8" s="301" t="s">
        <v>9</v>
      </c>
      <c r="M8" s="302"/>
      <c r="N8" s="303">
        <v>0</v>
      </c>
      <c r="O8" s="303">
        <v>252346488</v>
      </c>
      <c r="P8" s="100">
        <f>O8/4865646089*100</f>
        <v>5.186289413249596</v>
      </c>
    </row>
    <row r="9" spans="2:16" ht="13.5">
      <c r="B9" s="304" t="s">
        <v>13</v>
      </c>
      <c r="C9" s="305">
        <v>2</v>
      </c>
      <c r="D9" s="117" t="s">
        <v>14</v>
      </c>
      <c r="E9" s="117" t="s">
        <v>15</v>
      </c>
      <c r="F9" s="306">
        <v>1117</v>
      </c>
      <c r="G9" s="306">
        <v>271358</v>
      </c>
      <c r="H9" s="189">
        <f aca="true" t="shared" si="0" ref="H9:H72">G9/11742128294*100</f>
        <v>0.00231097798632177</v>
      </c>
      <c r="J9" s="307" t="s">
        <v>13</v>
      </c>
      <c r="K9" s="308">
        <v>2</v>
      </c>
      <c r="L9" s="309" t="s">
        <v>14</v>
      </c>
      <c r="M9" s="310" t="s">
        <v>15</v>
      </c>
      <c r="N9" s="311">
        <v>47253</v>
      </c>
      <c r="O9" s="311">
        <v>21861242</v>
      </c>
      <c r="P9" s="189">
        <f aca="true" t="shared" si="1" ref="P9:P72">O9/4865646089*100</f>
        <v>0.4492978239708548</v>
      </c>
    </row>
    <row r="10" spans="2:16" ht="13.5">
      <c r="B10" s="304" t="s">
        <v>16</v>
      </c>
      <c r="C10" s="305">
        <v>2</v>
      </c>
      <c r="D10" s="117" t="s">
        <v>17</v>
      </c>
      <c r="E10" s="117" t="s">
        <v>15</v>
      </c>
      <c r="F10" s="306">
        <v>152</v>
      </c>
      <c r="G10" s="306">
        <v>306770</v>
      </c>
      <c r="H10" s="189">
        <f t="shared" si="0"/>
        <v>0.0026125587484574966</v>
      </c>
      <c r="J10" s="312" t="s">
        <v>822</v>
      </c>
      <c r="K10" s="313">
        <v>3</v>
      </c>
      <c r="L10" s="314" t="s">
        <v>1314</v>
      </c>
      <c r="M10" s="315" t="s">
        <v>15</v>
      </c>
      <c r="N10" s="316">
        <v>3606</v>
      </c>
      <c r="O10" s="316">
        <v>1729314</v>
      </c>
      <c r="P10" s="190">
        <f t="shared" si="1"/>
        <v>0.035541302601303934</v>
      </c>
    </row>
    <row r="11" spans="2:16" ht="13.5">
      <c r="B11" s="317" t="s">
        <v>18</v>
      </c>
      <c r="C11" s="318">
        <v>3</v>
      </c>
      <c r="D11" s="120" t="s">
        <v>1315</v>
      </c>
      <c r="E11" s="120" t="s">
        <v>15</v>
      </c>
      <c r="F11" s="319">
        <v>47</v>
      </c>
      <c r="G11" s="319">
        <v>70244</v>
      </c>
      <c r="H11" s="190">
        <f t="shared" si="0"/>
        <v>0.0005982220449413188</v>
      </c>
      <c r="J11" s="312" t="s">
        <v>824</v>
      </c>
      <c r="K11" s="313">
        <v>3</v>
      </c>
      <c r="L11" s="314" t="s">
        <v>1316</v>
      </c>
      <c r="M11" s="315" t="s">
        <v>15</v>
      </c>
      <c r="N11" s="316">
        <v>36</v>
      </c>
      <c r="O11" s="316">
        <v>20190</v>
      </c>
      <c r="P11" s="190">
        <f t="shared" si="1"/>
        <v>0.00041495003193192583</v>
      </c>
    </row>
    <row r="12" spans="2:16" ht="13.5">
      <c r="B12" s="304" t="s">
        <v>20</v>
      </c>
      <c r="C12" s="305">
        <v>2</v>
      </c>
      <c r="D12" s="117" t="s">
        <v>21</v>
      </c>
      <c r="E12" s="117" t="s">
        <v>15</v>
      </c>
      <c r="F12" s="306">
        <v>13888</v>
      </c>
      <c r="G12" s="306">
        <v>3862983</v>
      </c>
      <c r="H12" s="189">
        <f t="shared" si="0"/>
        <v>0.03289849082958759</v>
      </c>
      <c r="J12" s="312" t="s">
        <v>826</v>
      </c>
      <c r="K12" s="313">
        <v>3</v>
      </c>
      <c r="L12" s="314" t="s">
        <v>1317</v>
      </c>
      <c r="M12" s="315" t="s">
        <v>15</v>
      </c>
      <c r="N12" s="316">
        <v>2828</v>
      </c>
      <c r="O12" s="316">
        <v>1511804</v>
      </c>
      <c r="P12" s="190">
        <f t="shared" si="1"/>
        <v>0.031070981578742607</v>
      </c>
    </row>
    <row r="13" spans="2:16" ht="13.5">
      <c r="B13" s="317" t="s">
        <v>22</v>
      </c>
      <c r="C13" s="318">
        <v>3</v>
      </c>
      <c r="D13" s="120" t="s">
        <v>1318</v>
      </c>
      <c r="E13" s="120" t="s">
        <v>15</v>
      </c>
      <c r="F13" s="319">
        <v>12634</v>
      </c>
      <c r="G13" s="319">
        <v>1886364</v>
      </c>
      <c r="H13" s="190">
        <f t="shared" si="0"/>
        <v>0.01606492411570648</v>
      </c>
      <c r="J13" s="312" t="s">
        <v>828</v>
      </c>
      <c r="K13" s="313">
        <v>4</v>
      </c>
      <c r="L13" s="314" t="s">
        <v>829</v>
      </c>
      <c r="M13" s="315" t="s">
        <v>15</v>
      </c>
      <c r="N13" s="316">
        <v>2828</v>
      </c>
      <c r="O13" s="316">
        <v>1511804</v>
      </c>
      <c r="P13" s="190">
        <f t="shared" si="1"/>
        <v>0.031070981578742607</v>
      </c>
    </row>
    <row r="14" spans="2:16" ht="13.5">
      <c r="B14" s="317" t="s">
        <v>24</v>
      </c>
      <c r="C14" s="318">
        <v>4</v>
      </c>
      <c r="D14" s="120" t="s">
        <v>25</v>
      </c>
      <c r="E14" s="120" t="s">
        <v>15</v>
      </c>
      <c r="F14" s="319">
        <v>12421</v>
      </c>
      <c r="G14" s="319">
        <v>1418717</v>
      </c>
      <c r="H14" s="190">
        <f t="shared" si="0"/>
        <v>0.012082281546224776</v>
      </c>
      <c r="J14" s="312" t="s">
        <v>830</v>
      </c>
      <c r="K14" s="313">
        <v>3</v>
      </c>
      <c r="L14" s="314" t="s">
        <v>1319</v>
      </c>
      <c r="M14" s="315" t="s">
        <v>15</v>
      </c>
      <c r="N14" s="316">
        <v>7829</v>
      </c>
      <c r="O14" s="316">
        <v>2298104</v>
      </c>
      <c r="P14" s="190">
        <f t="shared" si="1"/>
        <v>0.047231219820846285</v>
      </c>
    </row>
    <row r="15" spans="2:16" ht="13.5">
      <c r="B15" s="317" t="s">
        <v>26</v>
      </c>
      <c r="C15" s="318">
        <v>5</v>
      </c>
      <c r="D15" s="120" t="s">
        <v>27</v>
      </c>
      <c r="E15" s="120" t="s">
        <v>15</v>
      </c>
      <c r="F15" s="319">
        <v>18</v>
      </c>
      <c r="G15" s="319">
        <v>2187</v>
      </c>
      <c r="H15" s="190">
        <f t="shared" si="0"/>
        <v>1.862524361207597E-05</v>
      </c>
      <c r="J15" s="307" t="s">
        <v>16</v>
      </c>
      <c r="K15" s="308">
        <v>2</v>
      </c>
      <c r="L15" s="309" t="s">
        <v>17</v>
      </c>
      <c r="M15" s="310" t="s">
        <v>15</v>
      </c>
      <c r="N15" s="311">
        <v>19909</v>
      </c>
      <c r="O15" s="311">
        <v>7469354</v>
      </c>
      <c r="P15" s="189">
        <f t="shared" si="1"/>
        <v>0.1535120693814194</v>
      </c>
    </row>
    <row r="16" spans="2:16" ht="13.5">
      <c r="B16" s="317" t="s">
        <v>28</v>
      </c>
      <c r="C16" s="318">
        <v>5</v>
      </c>
      <c r="D16" s="120" t="s">
        <v>29</v>
      </c>
      <c r="E16" s="120" t="s">
        <v>15</v>
      </c>
      <c r="F16" s="319">
        <v>3</v>
      </c>
      <c r="G16" s="319">
        <v>4263</v>
      </c>
      <c r="H16" s="190">
        <f t="shared" si="0"/>
        <v>3.630517307648827E-05</v>
      </c>
      <c r="J16" s="312" t="s">
        <v>18</v>
      </c>
      <c r="K16" s="313">
        <v>3</v>
      </c>
      <c r="L16" s="314" t="s">
        <v>19</v>
      </c>
      <c r="M16" s="315" t="s">
        <v>15</v>
      </c>
      <c r="N16" s="316">
        <v>4087</v>
      </c>
      <c r="O16" s="316">
        <v>784656</v>
      </c>
      <c r="P16" s="190">
        <f t="shared" si="1"/>
        <v>0.01612645033460016</v>
      </c>
    </row>
    <row r="17" spans="2:16" ht="13.5">
      <c r="B17" s="317" t="s">
        <v>30</v>
      </c>
      <c r="C17" s="318">
        <v>5</v>
      </c>
      <c r="D17" s="120" t="s">
        <v>31</v>
      </c>
      <c r="E17" s="120" t="s">
        <v>32</v>
      </c>
      <c r="F17" s="319">
        <v>11065</v>
      </c>
      <c r="G17" s="319">
        <v>15900</v>
      </c>
      <c r="H17" s="190">
        <f t="shared" si="0"/>
        <v>0.00013540986439506534</v>
      </c>
      <c r="J17" s="312" t="s">
        <v>832</v>
      </c>
      <c r="K17" s="313">
        <v>4</v>
      </c>
      <c r="L17" s="314" t="s">
        <v>833</v>
      </c>
      <c r="M17" s="315" t="s">
        <v>15</v>
      </c>
      <c r="N17" s="316">
        <v>662</v>
      </c>
      <c r="O17" s="316">
        <v>148733</v>
      </c>
      <c r="P17" s="190">
        <f t="shared" si="1"/>
        <v>0.0030567985685651866</v>
      </c>
    </row>
    <row r="18" spans="2:16" ht="13.5">
      <c r="B18" s="317" t="s">
        <v>33</v>
      </c>
      <c r="C18" s="318">
        <v>4</v>
      </c>
      <c r="D18" s="120" t="s">
        <v>34</v>
      </c>
      <c r="E18" s="120" t="s">
        <v>15</v>
      </c>
      <c r="F18" s="319">
        <v>206</v>
      </c>
      <c r="G18" s="319">
        <v>458125</v>
      </c>
      <c r="H18" s="190">
        <f t="shared" si="0"/>
        <v>0.0039015499450307744</v>
      </c>
      <c r="J18" s="312" t="s">
        <v>834</v>
      </c>
      <c r="K18" s="313">
        <v>3</v>
      </c>
      <c r="L18" s="314" t="s">
        <v>835</v>
      </c>
      <c r="M18" s="315" t="s">
        <v>15</v>
      </c>
      <c r="N18" s="316">
        <v>170</v>
      </c>
      <c r="O18" s="316">
        <v>130105</v>
      </c>
      <c r="P18" s="190">
        <f t="shared" si="1"/>
        <v>0.0026739511592126404</v>
      </c>
    </row>
    <row r="19" spans="2:16" ht="13.5">
      <c r="B19" s="317" t="s">
        <v>1289</v>
      </c>
      <c r="C19" s="318">
        <v>5</v>
      </c>
      <c r="D19" s="120" t="s">
        <v>858</v>
      </c>
      <c r="E19" s="120" t="s">
        <v>32</v>
      </c>
      <c r="F19" s="319">
        <v>7</v>
      </c>
      <c r="G19" s="319">
        <v>24381</v>
      </c>
      <c r="H19" s="190">
        <f t="shared" si="0"/>
        <v>0.00020763697508277286</v>
      </c>
      <c r="J19" s="312" t="s">
        <v>836</v>
      </c>
      <c r="K19" s="313">
        <v>3</v>
      </c>
      <c r="L19" s="314" t="s">
        <v>837</v>
      </c>
      <c r="M19" s="315" t="s">
        <v>15</v>
      </c>
      <c r="N19" s="316">
        <v>12275</v>
      </c>
      <c r="O19" s="316">
        <v>5135932</v>
      </c>
      <c r="P19" s="190">
        <f t="shared" si="1"/>
        <v>0.10555498501239227</v>
      </c>
    </row>
    <row r="20" spans="2:16" ht="13.5">
      <c r="B20" s="317" t="s">
        <v>35</v>
      </c>
      <c r="C20" s="318">
        <v>3</v>
      </c>
      <c r="D20" s="120" t="s">
        <v>36</v>
      </c>
      <c r="E20" s="120" t="s">
        <v>15</v>
      </c>
      <c r="F20" s="319">
        <v>1255</v>
      </c>
      <c r="G20" s="319">
        <v>1976619</v>
      </c>
      <c r="H20" s="190">
        <f t="shared" si="0"/>
        <v>0.01683356671388111</v>
      </c>
      <c r="J20" s="307" t="s">
        <v>20</v>
      </c>
      <c r="K20" s="308">
        <v>2</v>
      </c>
      <c r="L20" s="309" t="s">
        <v>21</v>
      </c>
      <c r="M20" s="310" t="s">
        <v>15</v>
      </c>
      <c r="N20" s="311">
        <v>46315</v>
      </c>
      <c r="O20" s="311">
        <v>25663357</v>
      </c>
      <c r="P20" s="189">
        <f t="shared" si="1"/>
        <v>0.5274398616458847</v>
      </c>
    </row>
    <row r="21" spans="2:16" ht="13.5">
      <c r="B21" s="304" t="s">
        <v>43</v>
      </c>
      <c r="C21" s="305">
        <v>2</v>
      </c>
      <c r="D21" s="117" t="s">
        <v>44</v>
      </c>
      <c r="E21" s="117" t="s">
        <v>15</v>
      </c>
      <c r="F21" s="306">
        <v>31170</v>
      </c>
      <c r="G21" s="306">
        <v>7503703</v>
      </c>
      <c r="H21" s="189">
        <f t="shared" si="0"/>
        <v>0.06390411356546195</v>
      </c>
      <c r="J21" s="312" t="s">
        <v>22</v>
      </c>
      <c r="K21" s="313">
        <v>3</v>
      </c>
      <c r="L21" s="314" t="s">
        <v>1318</v>
      </c>
      <c r="M21" s="315" t="s">
        <v>32</v>
      </c>
      <c r="N21" s="316">
        <v>34747504</v>
      </c>
      <c r="O21" s="316">
        <v>18768131</v>
      </c>
      <c r="P21" s="190">
        <f t="shared" si="1"/>
        <v>0.3857274174221182</v>
      </c>
    </row>
    <row r="22" spans="2:16" ht="13.5">
      <c r="B22" s="317" t="s">
        <v>45</v>
      </c>
      <c r="C22" s="318">
        <v>3</v>
      </c>
      <c r="D22" s="120" t="s">
        <v>46</v>
      </c>
      <c r="E22" s="120" t="s">
        <v>15</v>
      </c>
      <c r="F22" s="319">
        <v>21170</v>
      </c>
      <c r="G22" s="319">
        <v>871194</v>
      </c>
      <c r="H22" s="190">
        <f t="shared" si="0"/>
        <v>0.007419387509546827</v>
      </c>
      <c r="J22" s="312" t="s">
        <v>24</v>
      </c>
      <c r="K22" s="313">
        <v>4</v>
      </c>
      <c r="L22" s="314" t="s">
        <v>1320</v>
      </c>
      <c r="M22" s="315" t="s">
        <v>32</v>
      </c>
      <c r="N22" s="316">
        <v>55629</v>
      </c>
      <c r="O22" s="316">
        <v>68605</v>
      </c>
      <c r="P22" s="190">
        <f t="shared" si="1"/>
        <v>0.0014099874661064771</v>
      </c>
    </row>
    <row r="23" spans="2:16" ht="13.5">
      <c r="B23" s="317" t="s">
        <v>47</v>
      </c>
      <c r="C23" s="318">
        <v>3</v>
      </c>
      <c r="D23" s="120" t="s">
        <v>48</v>
      </c>
      <c r="E23" s="120" t="s">
        <v>15</v>
      </c>
      <c r="F23" s="319">
        <v>1591</v>
      </c>
      <c r="G23" s="319">
        <v>150167</v>
      </c>
      <c r="H23" s="190">
        <f t="shared" si="0"/>
        <v>0.0012788737802901747</v>
      </c>
      <c r="J23" s="312" t="s">
        <v>33</v>
      </c>
      <c r="K23" s="313">
        <v>4</v>
      </c>
      <c r="L23" s="314" t="s">
        <v>1321</v>
      </c>
      <c r="M23" s="315" t="s">
        <v>32</v>
      </c>
      <c r="N23" s="316">
        <v>1037667</v>
      </c>
      <c r="O23" s="316">
        <v>916151</v>
      </c>
      <c r="P23" s="190">
        <f t="shared" si="1"/>
        <v>0.018828969128502515</v>
      </c>
    </row>
    <row r="24" spans="2:16" ht="13.5">
      <c r="B24" s="304" t="s">
        <v>49</v>
      </c>
      <c r="C24" s="305">
        <v>2</v>
      </c>
      <c r="D24" s="117" t="s">
        <v>50</v>
      </c>
      <c r="E24" s="117" t="s">
        <v>32</v>
      </c>
      <c r="F24" s="306">
        <v>2098784</v>
      </c>
      <c r="G24" s="306">
        <v>1426106</v>
      </c>
      <c r="H24" s="189">
        <f t="shared" si="0"/>
        <v>0.012145208809621954</v>
      </c>
      <c r="J24" s="312" t="s">
        <v>841</v>
      </c>
      <c r="K24" s="313">
        <v>4</v>
      </c>
      <c r="L24" s="314" t="s">
        <v>1322</v>
      </c>
      <c r="M24" s="315" t="s">
        <v>32</v>
      </c>
      <c r="N24" s="316">
        <v>59606</v>
      </c>
      <c r="O24" s="316">
        <v>42338</v>
      </c>
      <c r="P24" s="190">
        <f t="shared" si="1"/>
        <v>0.0008701413794915244</v>
      </c>
    </row>
    <row r="25" spans="2:16" ht="13.5">
      <c r="B25" s="317" t="s">
        <v>51</v>
      </c>
      <c r="C25" s="318">
        <v>3</v>
      </c>
      <c r="D25" s="120" t="s">
        <v>52</v>
      </c>
      <c r="E25" s="120" t="s">
        <v>32</v>
      </c>
      <c r="F25" s="319">
        <v>1203114</v>
      </c>
      <c r="G25" s="319">
        <v>836027</v>
      </c>
      <c r="H25" s="190">
        <f t="shared" si="0"/>
        <v>0.007119893251610898</v>
      </c>
      <c r="J25" s="312" t="s">
        <v>843</v>
      </c>
      <c r="K25" s="313">
        <v>4</v>
      </c>
      <c r="L25" s="314" t="s">
        <v>844</v>
      </c>
      <c r="M25" s="315" t="s">
        <v>32</v>
      </c>
      <c r="N25" s="316">
        <v>24888</v>
      </c>
      <c r="O25" s="316">
        <v>35793</v>
      </c>
      <c r="P25" s="190">
        <f t="shared" si="1"/>
        <v>0.0007356268693877871</v>
      </c>
    </row>
    <row r="26" spans="2:16" ht="13.5">
      <c r="B26" s="317" t="s">
        <v>55</v>
      </c>
      <c r="C26" s="318">
        <v>4</v>
      </c>
      <c r="D26" s="120" t="s">
        <v>1323</v>
      </c>
      <c r="E26" s="120" t="s">
        <v>15</v>
      </c>
      <c r="F26" s="319">
        <v>431</v>
      </c>
      <c r="G26" s="319">
        <v>186488</v>
      </c>
      <c r="H26" s="190">
        <f t="shared" si="0"/>
        <v>0.001588195898824336</v>
      </c>
      <c r="J26" s="312" t="s">
        <v>845</v>
      </c>
      <c r="K26" s="313">
        <v>5</v>
      </c>
      <c r="L26" s="314" t="s">
        <v>846</v>
      </c>
      <c r="M26" s="315" t="s">
        <v>32</v>
      </c>
      <c r="N26" s="316">
        <v>24888</v>
      </c>
      <c r="O26" s="316">
        <v>35793</v>
      </c>
      <c r="P26" s="190">
        <f t="shared" si="1"/>
        <v>0.0007356268693877871</v>
      </c>
    </row>
    <row r="27" spans="2:16" ht="13.5">
      <c r="B27" s="317" t="s">
        <v>59</v>
      </c>
      <c r="C27" s="318">
        <v>3</v>
      </c>
      <c r="D27" s="120" t="s">
        <v>60</v>
      </c>
      <c r="E27" s="120" t="s">
        <v>32</v>
      </c>
      <c r="F27" s="319">
        <v>895670</v>
      </c>
      <c r="G27" s="319">
        <v>590079</v>
      </c>
      <c r="H27" s="190">
        <f t="shared" si="0"/>
        <v>0.005025315558011055</v>
      </c>
      <c r="J27" s="312" t="s">
        <v>851</v>
      </c>
      <c r="K27" s="313">
        <v>4</v>
      </c>
      <c r="L27" s="314" t="s">
        <v>852</v>
      </c>
      <c r="M27" s="315" t="s">
        <v>32</v>
      </c>
      <c r="N27" s="316">
        <v>13850708</v>
      </c>
      <c r="O27" s="316">
        <v>12405887</v>
      </c>
      <c r="P27" s="190">
        <f t="shared" si="1"/>
        <v>0.2549689552646787</v>
      </c>
    </row>
    <row r="28" spans="2:16" ht="13.5">
      <c r="B28" s="317" t="s">
        <v>893</v>
      </c>
      <c r="C28" s="318">
        <v>4</v>
      </c>
      <c r="D28" s="120" t="s">
        <v>1290</v>
      </c>
      <c r="E28" s="120" t="s">
        <v>32</v>
      </c>
      <c r="F28" s="319">
        <v>607</v>
      </c>
      <c r="G28" s="319">
        <v>3824</v>
      </c>
      <c r="H28" s="190">
        <f t="shared" si="0"/>
        <v>3.256649820419684E-05</v>
      </c>
      <c r="J28" s="312" t="s">
        <v>853</v>
      </c>
      <c r="K28" s="313">
        <v>5</v>
      </c>
      <c r="L28" s="314" t="s">
        <v>854</v>
      </c>
      <c r="M28" s="315" t="s">
        <v>32</v>
      </c>
      <c r="N28" s="316">
        <v>8206846</v>
      </c>
      <c r="O28" s="316">
        <v>8631585</v>
      </c>
      <c r="P28" s="190">
        <f t="shared" si="1"/>
        <v>0.17739853746276038</v>
      </c>
    </row>
    <row r="29" spans="2:16" ht="13.5">
      <c r="B29" s="304" t="s">
        <v>63</v>
      </c>
      <c r="C29" s="305">
        <v>2</v>
      </c>
      <c r="D29" s="117" t="s">
        <v>64</v>
      </c>
      <c r="E29" s="117" t="s">
        <v>15</v>
      </c>
      <c r="F29" s="306">
        <v>3143</v>
      </c>
      <c r="G29" s="306">
        <v>2926550</v>
      </c>
      <c r="H29" s="189">
        <f t="shared" si="0"/>
        <v>0.02492350557518104</v>
      </c>
      <c r="J29" s="312" t="s">
        <v>857</v>
      </c>
      <c r="K29" s="313">
        <v>5</v>
      </c>
      <c r="L29" s="314" t="s">
        <v>858</v>
      </c>
      <c r="M29" s="315" t="s">
        <v>32</v>
      </c>
      <c r="N29" s="316">
        <v>371865</v>
      </c>
      <c r="O29" s="316">
        <v>1055206</v>
      </c>
      <c r="P29" s="190">
        <f t="shared" si="1"/>
        <v>0.021686862971508656</v>
      </c>
    </row>
    <row r="30" spans="2:16" ht="13.5">
      <c r="B30" s="304" t="s">
        <v>65</v>
      </c>
      <c r="C30" s="305">
        <v>2</v>
      </c>
      <c r="D30" s="117" t="s">
        <v>66</v>
      </c>
      <c r="E30" s="117" t="s">
        <v>15</v>
      </c>
      <c r="F30" s="306">
        <v>2109</v>
      </c>
      <c r="G30" s="306">
        <v>5082687</v>
      </c>
      <c r="H30" s="189">
        <f t="shared" si="0"/>
        <v>0.04328590927248814</v>
      </c>
      <c r="J30" s="312" t="s">
        <v>859</v>
      </c>
      <c r="K30" s="313">
        <v>5</v>
      </c>
      <c r="L30" s="314" t="s">
        <v>860</v>
      </c>
      <c r="M30" s="315" t="s">
        <v>32</v>
      </c>
      <c r="N30" s="316">
        <v>2350760</v>
      </c>
      <c r="O30" s="316">
        <v>845366</v>
      </c>
      <c r="P30" s="190">
        <f t="shared" si="1"/>
        <v>0.01737417774612008</v>
      </c>
    </row>
    <row r="31" spans="2:16" ht="13.5">
      <c r="B31" s="317" t="s">
        <v>67</v>
      </c>
      <c r="C31" s="318">
        <v>3</v>
      </c>
      <c r="D31" s="120" t="s">
        <v>68</v>
      </c>
      <c r="E31" s="120" t="s">
        <v>15</v>
      </c>
      <c r="F31" s="319">
        <v>904</v>
      </c>
      <c r="G31" s="319">
        <v>3359184</v>
      </c>
      <c r="H31" s="190">
        <f t="shared" si="0"/>
        <v>0.028607965403652402</v>
      </c>
      <c r="J31" s="312" t="s">
        <v>861</v>
      </c>
      <c r="K31" s="313">
        <v>5</v>
      </c>
      <c r="L31" s="314" t="s">
        <v>862</v>
      </c>
      <c r="M31" s="315" t="s">
        <v>32</v>
      </c>
      <c r="N31" s="316">
        <v>1333099</v>
      </c>
      <c r="O31" s="316">
        <v>1140090</v>
      </c>
      <c r="P31" s="190">
        <f t="shared" si="1"/>
        <v>0.023431420599567574</v>
      </c>
    </row>
    <row r="32" spans="2:16" ht="13.5">
      <c r="B32" s="304" t="s">
        <v>69</v>
      </c>
      <c r="C32" s="305">
        <v>2</v>
      </c>
      <c r="D32" s="117" t="s">
        <v>70</v>
      </c>
      <c r="E32" s="117" t="s">
        <v>15</v>
      </c>
      <c r="F32" s="306">
        <v>8694</v>
      </c>
      <c r="G32" s="306">
        <v>1562638</v>
      </c>
      <c r="H32" s="189">
        <f t="shared" si="0"/>
        <v>0.013307962243935606</v>
      </c>
      <c r="J32" s="312" t="s">
        <v>863</v>
      </c>
      <c r="K32" s="313">
        <v>4</v>
      </c>
      <c r="L32" s="314" t="s">
        <v>864</v>
      </c>
      <c r="M32" s="315" t="s">
        <v>32</v>
      </c>
      <c r="N32" s="316">
        <v>1125553</v>
      </c>
      <c r="O32" s="316">
        <v>453904</v>
      </c>
      <c r="P32" s="190">
        <f t="shared" si="1"/>
        <v>0.00932875083179935</v>
      </c>
    </row>
    <row r="33" spans="2:16" ht="13.5">
      <c r="B33" s="317" t="s">
        <v>71</v>
      </c>
      <c r="C33" s="318">
        <v>3</v>
      </c>
      <c r="D33" s="120" t="s">
        <v>72</v>
      </c>
      <c r="E33" s="120" t="s">
        <v>15</v>
      </c>
      <c r="F33" s="319">
        <v>2851</v>
      </c>
      <c r="G33" s="319">
        <v>1383390</v>
      </c>
      <c r="H33" s="190">
        <f t="shared" si="0"/>
        <v>0.011781424673301222</v>
      </c>
      <c r="J33" s="312" t="s">
        <v>865</v>
      </c>
      <c r="K33" s="313">
        <v>3</v>
      </c>
      <c r="L33" s="314" t="s">
        <v>36</v>
      </c>
      <c r="M33" s="315" t="s">
        <v>15</v>
      </c>
      <c r="N33" s="316">
        <v>11567</v>
      </c>
      <c r="O33" s="316">
        <v>6895226</v>
      </c>
      <c r="P33" s="190">
        <f t="shared" si="1"/>
        <v>0.14171244422376647</v>
      </c>
    </row>
    <row r="34" spans="2:16" ht="13.5">
      <c r="B34" s="304" t="s">
        <v>73</v>
      </c>
      <c r="C34" s="305">
        <v>2</v>
      </c>
      <c r="D34" s="117" t="s">
        <v>74</v>
      </c>
      <c r="E34" s="117"/>
      <c r="F34" s="306">
        <v>0</v>
      </c>
      <c r="G34" s="306">
        <v>8051867</v>
      </c>
      <c r="H34" s="189">
        <f t="shared" si="0"/>
        <v>0.06857246657843406</v>
      </c>
      <c r="J34" s="307" t="s">
        <v>43</v>
      </c>
      <c r="K34" s="308">
        <v>2</v>
      </c>
      <c r="L34" s="309" t="s">
        <v>44</v>
      </c>
      <c r="M34" s="310" t="s">
        <v>15</v>
      </c>
      <c r="N34" s="311">
        <v>2159909</v>
      </c>
      <c r="O34" s="311">
        <v>61994883</v>
      </c>
      <c r="P34" s="189">
        <f t="shared" si="1"/>
        <v>1.2741346548026748</v>
      </c>
    </row>
    <row r="35" spans="2:16" ht="13.5">
      <c r="B35" s="296" t="s">
        <v>75</v>
      </c>
      <c r="C35" s="297">
        <v>1</v>
      </c>
      <c r="D35" s="116" t="s">
        <v>76</v>
      </c>
      <c r="E35" s="116"/>
      <c r="F35" s="298">
        <v>0</v>
      </c>
      <c r="G35" s="298">
        <v>6176919</v>
      </c>
      <c r="H35" s="100">
        <f t="shared" si="0"/>
        <v>0.052604765042094506</v>
      </c>
      <c r="J35" s="312" t="s">
        <v>45</v>
      </c>
      <c r="K35" s="313">
        <v>3</v>
      </c>
      <c r="L35" s="314" t="s">
        <v>866</v>
      </c>
      <c r="M35" s="315" t="s">
        <v>15</v>
      </c>
      <c r="N35" s="316">
        <v>601133</v>
      </c>
      <c r="O35" s="316">
        <v>18062930</v>
      </c>
      <c r="P35" s="190">
        <f t="shared" si="1"/>
        <v>0.37123394652224573</v>
      </c>
    </row>
    <row r="36" spans="2:16" ht="13.5">
      <c r="B36" s="304" t="s">
        <v>77</v>
      </c>
      <c r="C36" s="305">
        <v>2</v>
      </c>
      <c r="D36" s="117" t="s">
        <v>78</v>
      </c>
      <c r="E36" s="117" t="s">
        <v>79</v>
      </c>
      <c r="F36" s="306">
        <v>32232</v>
      </c>
      <c r="G36" s="306">
        <v>6061308</v>
      </c>
      <c r="H36" s="189">
        <f t="shared" si="0"/>
        <v>0.051620182033756276</v>
      </c>
      <c r="J36" s="312" t="s">
        <v>47</v>
      </c>
      <c r="K36" s="313">
        <v>3</v>
      </c>
      <c r="L36" s="314" t="s">
        <v>48</v>
      </c>
      <c r="M36" s="315" t="s">
        <v>15</v>
      </c>
      <c r="N36" s="316">
        <v>47126</v>
      </c>
      <c r="O36" s="316">
        <v>3024226</v>
      </c>
      <c r="P36" s="190">
        <f t="shared" si="1"/>
        <v>0.06215466445118179</v>
      </c>
    </row>
    <row r="37" spans="2:16" ht="13.5">
      <c r="B37" s="304" t="s">
        <v>80</v>
      </c>
      <c r="C37" s="305">
        <v>2</v>
      </c>
      <c r="D37" s="117" t="s">
        <v>81</v>
      </c>
      <c r="E37" s="117" t="s">
        <v>32</v>
      </c>
      <c r="F37" s="306">
        <v>5066880</v>
      </c>
      <c r="G37" s="306">
        <v>115611</v>
      </c>
      <c r="H37" s="189">
        <f t="shared" si="0"/>
        <v>0.0009845830083382327</v>
      </c>
      <c r="J37" s="312" t="s">
        <v>867</v>
      </c>
      <c r="K37" s="313">
        <v>3</v>
      </c>
      <c r="L37" s="314" t="s">
        <v>868</v>
      </c>
      <c r="M37" s="315" t="s">
        <v>15</v>
      </c>
      <c r="N37" s="316">
        <v>31551</v>
      </c>
      <c r="O37" s="316">
        <v>692709</v>
      </c>
      <c r="P37" s="190">
        <f t="shared" si="1"/>
        <v>0.014236732128258168</v>
      </c>
    </row>
    <row r="38" spans="2:16" ht="13.5">
      <c r="B38" s="317" t="s">
        <v>82</v>
      </c>
      <c r="C38" s="318">
        <v>3</v>
      </c>
      <c r="D38" s="120" t="s">
        <v>83</v>
      </c>
      <c r="E38" s="120" t="s">
        <v>15</v>
      </c>
      <c r="F38" s="319">
        <v>5066</v>
      </c>
      <c r="G38" s="319">
        <v>115611</v>
      </c>
      <c r="H38" s="190">
        <f t="shared" si="0"/>
        <v>0.0009845830083382327</v>
      </c>
      <c r="J38" s="312" t="s">
        <v>869</v>
      </c>
      <c r="K38" s="313">
        <v>3</v>
      </c>
      <c r="L38" s="314" t="s">
        <v>870</v>
      </c>
      <c r="M38" s="315" t="s">
        <v>15</v>
      </c>
      <c r="N38" s="316">
        <v>1372665</v>
      </c>
      <c r="O38" s="316">
        <v>30817404</v>
      </c>
      <c r="P38" s="190">
        <f t="shared" si="1"/>
        <v>0.633367150760726</v>
      </c>
    </row>
    <row r="39" spans="2:16" ht="13.5">
      <c r="B39" s="296" t="s">
        <v>84</v>
      </c>
      <c r="C39" s="297">
        <v>1</v>
      </c>
      <c r="D39" s="116" t="s">
        <v>1324</v>
      </c>
      <c r="E39" s="116"/>
      <c r="F39" s="298">
        <v>0</v>
      </c>
      <c r="G39" s="298">
        <v>55786486</v>
      </c>
      <c r="H39" s="100">
        <f t="shared" si="0"/>
        <v>0.47509688706523345</v>
      </c>
      <c r="J39" s="312" t="s">
        <v>871</v>
      </c>
      <c r="K39" s="313">
        <v>4</v>
      </c>
      <c r="L39" s="314" t="s">
        <v>872</v>
      </c>
      <c r="M39" s="315" t="s">
        <v>15</v>
      </c>
      <c r="N39" s="316">
        <v>658842</v>
      </c>
      <c r="O39" s="316">
        <v>14579846</v>
      </c>
      <c r="P39" s="190">
        <f t="shared" si="1"/>
        <v>0.2996487153671402</v>
      </c>
    </row>
    <row r="40" spans="2:16" ht="13.5">
      <c r="B40" s="304" t="s">
        <v>86</v>
      </c>
      <c r="C40" s="305">
        <v>2</v>
      </c>
      <c r="D40" s="117" t="s">
        <v>87</v>
      </c>
      <c r="E40" s="117" t="s">
        <v>15</v>
      </c>
      <c r="F40" s="306">
        <v>4586</v>
      </c>
      <c r="G40" s="306">
        <v>708183</v>
      </c>
      <c r="H40" s="189">
        <f t="shared" si="0"/>
        <v>0.006031129811125193</v>
      </c>
      <c r="J40" s="312" t="s">
        <v>873</v>
      </c>
      <c r="K40" s="313">
        <v>3</v>
      </c>
      <c r="L40" s="314" t="s">
        <v>874</v>
      </c>
      <c r="M40" s="315" t="s">
        <v>15</v>
      </c>
      <c r="N40" s="316">
        <v>2442</v>
      </c>
      <c r="O40" s="316">
        <v>118772</v>
      </c>
      <c r="P40" s="190">
        <f t="shared" si="1"/>
        <v>0.0024410324513431747</v>
      </c>
    </row>
    <row r="41" spans="2:16" ht="13.5">
      <c r="B41" s="304" t="s">
        <v>88</v>
      </c>
      <c r="C41" s="305">
        <v>2</v>
      </c>
      <c r="D41" s="117" t="s">
        <v>89</v>
      </c>
      <c r="E41" s="117" t="s">
        <v>15</v>
      </c>
      <c r="F41" s="306">
        <v>125</v>
      </c>
      <c r="G41" s="306">
        <v>59607</v>
      </c>
      <c r="H41" s="189">
        <f t="shared" si="0"/>
        <v>0.0005076336972953874</v>
      </c>
      <c r="J41" s="312" t="s">
        <v>875</v>
      </c>
      <c r="K41" s="313">
        <v>3</v>
      </c>
      <c r="L41" s="314" t="s">
        <v>876</v>
      </c>
      <c r="M41" s="315" t="s">
        <v>15</v>
      </c>
      <c r="N41" s="316">
        <v>13847</v>
      </c>
      <c r="O41" s="316">
        <v>301093</v>
      </c>
      <c r="P41" s="190">
        <f t="shared" si="1"/>
        <v>0.006188140166640879</v>
      </c>
    </row>
    <row r="42" spans="2:16" ht="13.5">
      <c r="B42" s="304" t="s">
        <v>90</v>
      </c>
      <c r="C42" s="305">
        <v>2</v>
      </c>
      <c r="D42" s="117" t="s">
        <v>91</v>
      </c>
      <c r="E42" s="117" t="s">
        <v>15</v>
      </c>
      <c r="F42" s="306">
        <v>30314</v>
      </c>
      <c r="G42" s="306">
        <v>9061021</v>
      </c>
      <c r="H42" s="189">
        <f t="shared" si="0"/>
        <v>0.07716676886105908</v>
      </c>
      <c r="J42" s="312" t="s">
        <v>877</v>
      </c>
      <c r="K42" s="313">
        <v>3</v>
      </c>
      <c r="L42" s="314" t="s">
        <v>878</v>
      </c>
      <c r="M42" s="315" t="s">
        <v>15</v>
      </c>
      <c r="N42" s="316">
        <v>51712</v>
      </c>
      <c r="O42" s="316">
        <v>2860791</v>
      </c>
      <c r="P42" s="190">
        <f t="shared" si="1"/>
        <v>0.05879570662707112</v>
      </c>
    </row>
    <row r="43" spans="2:16" ht="13.5">
      <c r="B43" s="317" t="s">
        <v>92</v>
      </c>
      <c r="C43" s="318">
        <v>3</v>
      </c>
      <c r="D43" s="120" t="s">
        <v>93</v>
      </c>
      <c r="E43" s="120" t="s">
        <v>15</v>
      </c>
      <c r="F43" s="319">
        <v>25790</v>
      </c>
      <c r="G43" s="319">
        <v>8712487</v>
      </c>
      <c r="H43" s="190">
        <f t="shared" si="0"/>
        <v>0.07419853353545722</v>
      </c>
      <c r="J43" s="307" t="s">
        <v>49</v>
      </c>
      <c r="K43" s="308">
        <v>2</v>
      </c>
      <c r="L43" s="309" t="s">
        <v>50</v>
      </c>
      <c r="M43" s="310" t="s">
        <v>32</v>
      </c>
      <c r="N43" s="311">
        <v>373261069</v>
      </c>
      <c r="O43" s="311">
        <v>67488267</v>
      </c>
      <c r="P43" s="189">
        <f t="shared" si="1"/>
        <v>1.3870360845309726</v>
      </c>
    </row>
    <row r="44" spans="2:16" ht="13.5">
      <c r="B44" s="304" t="s">
        <v>94</v>
      </c>
      <c r="C44" s="305">
        <v>2</v>
      </c>
      <c r="D44" s="117" t="s">
        <v>95</v>
      </c>
      <c r="E44" s="117"/>
      <c r="F44" s="306">
        <v>0</v>
      </c>
      <c r="G44" s="306">
        <v>1595221</v>
      </c>
      <c r="H44" s="189">
        <f t="shared" si="0"/>
        <v>0.013585450269821418</v>
      </c>
      <c r="J44" s="312" t="s">
        <v>51</v>
      </c>
      <c r="K44" s="313">
        <v>3</v>
      </c>
      <c r="L44" s="314" t="s">
        <v>52</v>
      </c>
      <c r="M44" s="315" t="s">
        <v>32</v>
      </c>
      <c r="N44" s="316">
        <v>145844467</v>
      </c>
      <c r="O44" s="316">
        <v>28475951</v>
      </c>
      <c r="P44" s="190">
        <f t="shared" si="1"/>
        <v>0.585245011230409</v>
      </c>
    </row>
    <row r="45" spans="2:16" ht="13.5">
      <c r="B45" s="317" t="s">
        <v>96</v>
      </c>
      <c r="C45" s="318">
        <v>3</v>
      </c>
      <c r="D45" s="120" t="s">
        <v>97</v>
      </c>
      <c r="E45" s="120"/>
      <c r="F45" s="319">
        <v>0</v>
      </c>
      <c r="G45" s="319">
        <v>1589285</v>
      </c>
      <c r="H45" s="190">
        <f t="shared" si="0"/>
        <v>0.013534897253780594</v>
      </c>
      <c r="J45" s="312" t="s">
        <v>53</v>
      </c>
      <c r="K45" s="313">
        <v>4</v>
      </c>
      <c r="L45" s="314" t="s">
        <v>879</v>
      </c>
      <c r="M45" s="315" t="s">
        <v>15</v>
      </c>
      <c r="N45" s="316">
        <v>2535</v>
      </c>
      <c r="O45" s="316">
        <v>439551</v>
      </c>
      <c r="P45" s="190">
        <f t="shared" si="1"/>
        <v>0.00903376431330906</v>
      </c>
    </row>
    <row r="46" spans="2:16" ht="13.5">
      <c r="B46" s="317" t="s">
        <v>98</v>
      </c>
      <c r="C46" s="318">
        <v>4</v>
      </c>
      <c r="D46" s="120" t="s">
        <v>99</v>
      </c>
      <c r="E46" s="120"/>
      <c r="F46" s="319">
        <v>0</v>
      </c>
      <c r="G46" s="319">
        <v>688651</v>
      </c>
      <c r="H46" s="190">
        <f t="shared" si="0"/>
        <v>0.0058647885865110785</v>
      </c>
      <c r="J46" s="312" t="s">
        <v>882</v>
      </c>
      <c r="K46" s="313">
        <v>5</v>
      </c>
      <c r="L46" s="314" t="s">
        <v>883</v>
      </c>
      <c r="M46" s="315" t="s">
        <v>32</v>
      </c>
      <c r="N46" s="316">
        <v>2116877</v>
      </c>
      <c r="O46" s="316">
        <v>374270</v>
      </c>
      <c r="P46" s="190">
        <f t="shared" si="1"/>
        <v>0.007692092543395834</v>
      </c>
    </row>
    <row r="47" spans="2:16" ht="13.5">
      <c r="B47" s="304" t="s">
        <v>100</v>
      </c>
      <c r="C47" s="305">
        <v>2</v>
      </c>
      <c r="D47" s="117" t="s">
        <v>101</v>
      </c>
      <c r="E47" s="117" t="s">
        <v>15</v>
      </c>
      <c r="F47" s="306">
        <v>234988</v>
      </c>
      <c r="G47" s="306">
        <v>5612792</v>
      </c>
      <c r="H47" s="189">
        <f t="shared" si="0"/>
        <v>0.04780046563507595</v>
      </c>
      <c r="J47" s="312" t="s">
        <v>884</v>
      </c>
      <c r="K47" s="313">
        <v>5</v>
      </c>
      <c r="L47" s="314" t="s">
        <v>885</v>
      </c>
      <c r="M47" s="315" t="s">
        <v>32</v>
      </c>
      <c r="N47" s="316">
        <v>339376</v>
      </c>
      <c r="O47" s="316">
        <v>50251</v>
      </c>
      <c r="P47" s="190">
        <f t="shared" si="1"/>
        <v>0.001032771374671184</v>
      </c>
    </row>
    <row r="48" spans="2:16" ht="13.5">
      <c r="B48" s="304" t="s">
        <v>102</v>
      </c>
      <c r="C48" s="305">
        <v>2</v>
      </c>
      <c r="D48" s="117" t="s">
        <v>103</v>
      </c>
      <c r="E48" s="117" t="s">
        <v>15</v>
      </c>
      <c r="F48" s="306">
        <v>48574</v>
      </c>
      <c r="G48" s="306">
        <v>5734866</v>
      </c>
      <c r="H48" s="189">
        <f t="shared" si="0"/>
        <v>0.04884008977257049</v>
      </c>
      <c r="J48" s="312" t="s">
        <v>55</v>
      </c>
      <c r="K48" s="313">
        <v>4</v>
      </c>
      <c r="L48" s="314" t="s">
        <v>886</v>
      </c>
      <c r="M48" s="315" t="s">
        <v>15</v>
      </c>
      <c r="N48" s="316">
        <v>70558</v>
      </c>
      <c r="O48" s="316">
        <v>6628417</v>
      </c>
      <c r="P48" s="190">
        <f t="shared" si="1"/>
        <v>0.13622891757345815</v>
      </c>
    </row>
    <row r="49" spans="2:16" ht="13.5">
      <c r="B49" s="317" t="s">
        <v>104</v>
      </c>
      <c r="C49" s="318">
        <v>3</v>
      </c>
      <c r="D49" s="120" t="s">
        <v>105</v>
      </c>
      <c r="E49" s="120" t="s">
        <v>15</v>
      </c>
      <c r="F49" s="319">
        <v>13177</v>
      </c>
      <c r="G49" s="319">
        <v>3193231</v>
      </c>
      <c r="H49" s="190">
        <f t="shared" si="0"/>
        <v>0.027194652622145845</v>
      </c>
      <c r="J49" s="312" t="s">
        <v>57</v>
      </c>
      <c r="K49" s="313">
        <v>4</v>
      </c>
      <c r="L49" s="314" t="s">
        <v>887</v>
      </c>
      <c r="M49" s="315" t="s">
        <v>15</v>
      </c>
      <c r="N49" s="316">
        <v>164</v>
      </c>
      <c r="O49" s="316">
        <v>64598</v>
      </c>
      <c r="P49" s="190">
        <f t="shared" si="1"/>
        <v>0.0013276345796304381</v>
      </c>
    </row>
    <row r="50" spans="2:16" ht="13.5">
      <c r="B50" s="317" t="s">
        <v>106</v>
      </c>
      <c r="C50" s="318">
        <v>4</v>
      </c>
      <c r="D50" s="120" t="s">
        <v>107</v>
      </c>
      <c r="E50" s="120" t="s">
        <v>32</v>
      </c>
      <c r="F50" s="319">
        <v>5297970</v>
      </c>
      <c r="G50" s="319">
        <v>2121978</v>
      </c>
      <c r="H50" s="190">
        <f t="shared" si="0"/>
        <v>0.018071493913793205</v>
      </c>
      <c r="J50" s="312" t="s">
        <v>1296</v>
      </c>
      <c r="K50" s="313">
        <v>4</v>
      </c>
      <c r="L50" s="314" t="s">
        <v>1297</v>
      </c>
      <c r="M50" s="315" t="s">
        <v>32</v>
      </c>
      <c r="N50" s="316">
        <v>6100017</v>
      </c>
      <c r="O50" s="316">
        <v>1441088</v>
      </c>
      <c r="P50" s="190">
        <f t="shared" si="1"/>
        <v>0.029617608301967066</v>
      </c>
    </row>
    <row r="51" spans="2:16" ht="13.5">
      <c r="B51" s="317" t="s">
        <v>108</v>
      </c>
      <c r="C51" s="318">
        <v>4</v>
      </c>
      <c r="D51" s="120" t="s">
        <v>109</v>
      </c>
      <c r="E51" s="120" t="s">
        <v>15</v>
      </c>
      <c r="F51" s="319">
        <v>1142</v>
      </c>
      <c r="G51" s="319">
        <v>490228</v>
      </c>
      <c r="H51" s="190">
        <f t="shared" si="0"/>
        <v>0.004174950125953716</v>
      </c>
      <c r="J51" s="312" t="s">
        <v>59</v>
      </c>
      <c r="K51" s="313">
        <v>3</v>
      </c>
      <c r="L51" s="314" t="s">
        <v>60</v>
      </c>
      <c r="M51" s="315" t="s">
        <v>32</v>
      </c>
      <c r="N51" s="316">
        <v>227416602</v>
      </c>
      <c r="O51" s="316">
        <v>39012316</v>
      </c>
      <c r="P51" s="190">
        <f t="shared" si="1"/>
        <v>0.8017910733005637</v>
      </c>
    </row>
    <row r="52" spans="2:16" ht="13.5">
      <c r="B52" s="304" t="s">
        <v>110</v>
      </c>
      <c r="C52" s="305">
        <v>2</v>
      </c>
      <c r="D52" s="117" t="s">
        <v>111</v>
      </c>
      <c r="E52" s="117" t="s">
        <v>15</v>
      </c>
      <c r="F52" s="306">
        <v>906663</v>
      </c>
      <c r="G52" s="306">
        <v>3112271</v>
      </c>
      <c r="H52" s="189">
        <f t="shared" si="0"/>
        <v>0.026505169438408454</v>
      </c>
      <c r="J52" s="312" t="s">
        <v>61</v>
      </c>
      <c r="K52" s="313">
        <v>4</v>
      </c>
      <c r="L52" s="314" t="s">
        <v>892</v>
      </c>
      <c r="M52" s="315" t="s">
        <v>15</v>
      </c>
      <c r="N52" s="316">
        <v>46385</v>
      </c>
      <c r="O52" s="316">
        <v>2745812</v>
      </c>
      <c r="P52" s="190">
        <f t="shared" si="1"/>
        <v>0.05643262887959708</v>
      </c>
    </row>
    <row r="53" spans="2:16" ht="13.5">
      <c r="B53" s="317" t="s">
        <v>112</v>
      </c>
      <c r="C53" s="318">
        <v>3</v>
      </c>
      <c r="D53" s="120" t="s">
        <v>113</v>
      </c>
      <c r="E53" s="120" t="s">
        <v>15</v>
      </c>
      <c r="F53" s="319">
        <v>22675</v>
      </c>
      <c r="G53" s="319">
        <v>954434</v>
      </c>
      <c r="H53" s="190">
        <f t="shared" si="0"/>
        <v>0.00812828795685785</v>
      </c>
      <c r="J53" s="312" t="s">
        <v>893</v>
      </c>
      <c r="K53" s="313">
        <v>4</v>
      </c>
      <c r="L53" s="314" t="s">
        <v>894</v>
      </c>
      <c r="M53" s="315" t="s">
        <v>32</v>
      </c>
      <c r="N53" s="316">
        <v>55498218</v>
      </c>
      <c r="O53" s="316">
        <v>8125947</v>
      </c>
      <c r="P53" s="190">
        <f t="shared" si="1"/>
        <v>0.1670065362618691</v>
      </c>
    </row>
    <row r="54" spans="2:16" ht="13.5">
      <c r="B54" s="304" t="s">
        <v>114</v>
      </c>
      <c r="C54" s="305">
        <v>2</v>
      </c>
      <c r="D54" s="117" t="s">
        <v>115</v>
      </c>
      <c r="E54" s="117" t="s">
        <v>15</v>
      </c>
      <c r="F54" s="306">
        <v>430446</v>
      </c>
      <c r="G54" s="306">
        <v>28425597</v>
      </c>
      <c r="H54" s="189">
        <f t="shared" si="0"/>
        <v>0.24208215315212428</v>
      </c>
      <c r="J54" s="312" t="s">
        <v>895</v>
      </c>
      <c r="K54" s="313">
        <v>4</v>
      </c>
      <c r="L54" s="314" t="s">
        <v>896</v>
      </c>
      <c r="M54" s="315" t="s">
        <v>15</v>
      </c>
      <c r="N54" s="316">
        <v>18405</v>
      </c>
      <c r="O54" s="316">
        <v>3162916</v>
      </c>
      <c r="P54" s="190">
        <f t="shared" si="1"/>
        <v>0.06500505672104998</v>
      </c>
    </row>
    <row r="55" spans="2:16" ht="13.5">
      <c r="B55" s="317" t="s">
        <v>116</v>
      </c>
      <c r="C55" s="318">
        <v>3</v>
      </c>
      <c r="D55" s="120" t="s">
        <v>117</v>
      </c>
      <c r="E55" s="120" t="s">
        <v>15</v>
      </c>
      <c r="F55" s="319">
        <v>372685</v>
      </c>
      <c r="G55" s="319">
        <v>15945032</v>
      </c>
      <c r="H55" s="190">
        <f t="shared" si="0"/>
        <v>0.13579337238333192</v>
      </c>
      <c r="J55" s="307" t="s">
        <v>63</v>
      </c>
      <c r="K55" s="308">
        <v>2</v>
      </c>
      <c r="L55" s="309" t="s">
        <v>64</v>
      </c>
      <c r="M55" s="310" t="s">
        <v>15</v>
      </c>
      <c r="N55" s="311">
        <v>54659</v>
      </c>
      <c r="O55" s="311">
        <v>8523178</v>
      </c>
      <c r="P55" s="189">
        <f t="shared" si="1"/>
        <v>0.17517052913627973</v>
      </c>
    </row>
    <row r="56" spans="2:16" ht="13.5">
      <c r="B56" s="304" t="s">
        <v>118</v>
      </c>
      <c r="C56" s="305">
        <v>2</v>
      </c>
      <c r="D56" s="117" t="s">
        <v>119</v>
      </c>
      <c r="E56" s="117"/>
      <c r="F56" s="306">
        <v>0</v>
      </c>
      <c r="G56" s="306">
        <v>1476928</v>
      </c>
      <c r="H56" s="189">
        <f t="shared" si="0"/>
        <v>0.01257802642775315</v>
      </c>
      <c r="J56" s="312" t="s">
        <v>897</v>
      </c>
      <c r="K56" s="313">
        <v>3</v>
      </c>
      <c r="L56" s="314" t="s">
        <v>898</v>
      </c>
      <c r="M56" s="315" t="s">
        <v>15</v>
      </c>
      <c r="N56" s="316">
        <v>2034</v>
      </c>
      <c r="O56" s="316">
        <v>245719</v>
      </c>
      <c r="P56" s="190">
        <f t="shared" si="1"/>
        <v>0.005050079588721193</v>
      </c>
    </row>
    <row r="57" spans="2:16" ht="13.5">
      <c r="B57" s="317" t="s">
        <v>120</v>
      </c>
      <c r="C57" s="318">
        <v>3</v>
      </c>
      <c r="D57" s="120" t="s">
        <v>121</v>
      </c>
      <c r="E57" s="120" t="s">
        <v>15</v>
      </c>
      <c r="F57" s="319">
        <v>1</v>
      </c>
      <c r="G57" s="319">
        <v>31464</v>
      </c>
      <c r="H57" s="190">
        <f t="shared" si="0"/>
        <v>0.0002679582373161218</v>
      </c>
      <c r="J57" s="312" t="s">
        <v>899</v>
      </c>
      <c r="K57" s="313">
        <v>4</v>
      </c>
      <c r="L57" s="314" t="s">
        <v>900</v>
      </c>
      <c r="M57" s="315" t="s">
        <v>15</v>
      </c>
      <c r="N57" s="316">
        <v>2032</v>
      </c>
      <c r="O57" s="316">
        <v>244674</v>
      </c>
      <c r="P57" s="190">
        <f t="shared" si="1"/>
        <v>0.005028602482065974</v>
      </c>
    </row>
    <row r="58" spans="2:16" ht="13.5">
      <c r="B58" s="296" t="s">
        <v>122</v>
      </c>
      <c r="C58" s="297">
        <v>1</v>
      </c>
      <c r="D58" s="116" t="s">
        <v>123</v>
      </c>
      <c r="E58" s="116"/>
      <c r="F58" s="298">
        <v>0</v>
      </c>
      <c r="G58" s="298">
        <v>36584119</v>
      </c>
      <c r="H58" s="100">
        <f t="shared" si="0"/>
        <v>0.31156293036496435</v>
      </c>
      <c r="J58" s="312" t="s">
        <v>901</v>
      </c>
      <c r="K58" s="313">
        <v>3</v>
      </c>
      <c r="L58" s="314" t="s">
        <v>902</v>
      </c>
      <c r="M58" s="315" t="s">
        <v>15</v>
      </c>
      <c r="N58" s="316">
        <v>26731</v>
      </c>
      <c r="O58" s="316">
        <v>650619</v>
      </c>
      <c r="P58" s="190">
        <f t="shared" si="1"/>
        <v>0.013371687708049413</v>
      </c>
    </row>
    <row r="59" spans="2:16" ht="13.5">
      <c r="B59" s="304" t="s">
        <v>124</v>
      </c>
      <c r="C59" s="305">
        <v>2</v>
      </c>
      <c r="D59" s="117" t="s">
        <v>125</v>
      </c>
      <c r="E59" s="117" t="s">
        <v>15</v>
      </c>
      <c r="F59" s="306">
        <v>3384</v>
      </c>
      <c r="G59" s="306">
        <v>156285</v>
      </c>
      <c r="H59" s="189">
        <f t="shared" si="0"/>
        <v>0.0013309767708794206</v>
      </c>
      <c r="J59" s="312" t="s">
        <v>903</v>
      </c>
      <c r="K59" s="313">
        <v>3</v>
      </c>
      <c r="L59" s="314" t="s">
        <v>904</v>
      </c>
      <c r="M59" s="315" t="s">
        <v>15</v>
      </c>
      <c r="N59" s="316">
        <v>7017</v>
      </c>
      <c r="O59" s="316">
        <v>1204562</v>
      </c>
      <c r="P59" s="190">
        <f t="shared" si="1"/>
        <v>0.02475646559504628</v>
      </c>
    </row>
    <row r="60" spans="2:16" ht="13.5">
      <c r="B60" s="317" t="s">
        <v>126</v>
      </c>
      <c r="C60" s="318">
        <v>3</v>
      </c>
      <c r="D60" s="120" t="s">
        <v>127</v>
      </c>
      <c r="E60" s="120" t="s">
        <v>15</v>
      </c>
      <c r="F60" s="319">
        <v>575</v>
      </c>
      <c r="G60" s="319">
        <v>46537</v>
      </c>
      <c r="H60" s="190">
        <f t="shared" si="0"/>
        <v>0.00039632508549390915</v>
      </c>
      <c r="J60" s="307" t="s">
        <v>65</v>
      </c>
      <c r="K60" s="308">
        <v>2</v>
      </c>
      <c r="L60" s="309" t="s">
        <v>66</v>
      </c>
      <c r="M60" s="310" t="s">
        <v>15</v>
      </c>
      <c r="N60" s="311">
        <v>55551</v>
      </c>
      <c r="O60" s="311">
        <v>20270485</v>
      </c>
      <c r="P60" s="189">
        <f t="shared" si="1"/>
        <v>0.4166041801894811</v>
      </c>
    </row>
    <row r="61" spans="2:16" ht="13.5">
      <c r="B61" s="304" t="s">
        <v>128</v>
      </c>
      <c r="C61" s="305">
        <v>2</v>
      </c>
      <c r="D61" s="117" t="s">
        <v>129</v>
      </c>
      <c r="E61" s="117"/>
      <c r="F61" s="306">
        <v>0</v>
      </c>
      <c r="G61" s="306">
        <v>36427834</v>
      </c>
      <c r="H61" s="189">
        <f t="shared" si="0"/>
        <v>0.31023195359408495</v>
      </c>
      <c r="J61" s="312" t="s">
        <v>67</v>
      </c>
      <c r="K61" s="313">
        <v>3</v>
      </c>
      <c r="L61" s="314" t="s">
        <v>905</v>
      </c>
      <c r="M61" s="315" t="s">
        <v>32</v>
      </c>
      <c r="N61" s="316">
        <v>41449257</v>
      </c>
      <c r="O61" s="316">
        <v>15201915</v>
      </c>
      <c r="P61" s="190">
        <f t="shared" si="1"/>
        <v>0.31243363619001596</v>
      </c>
    </row>
    <row r="62" spans="2:16" ht="13.5">
      <c r="B62" s="317" t="s">
        <v>130</v>
      </c>
      <c r="C62" s="318">
        <v>3</v>
      </c>
      <c r="D62" s="120" t="s">
        <v>131</v>
      </c>
      <c r="E62" s="120"/>
      <c r="F62" s="319">
        <v>0</v>
      </c>
      <c r="G62" s="319">
        <v>36108852</v>
      </c>
      <c r="H62" s="190">
        <f t="shared" si="0"/>
        <v>0.30751539325669713</v>
      </c>
      <c r="J62" s="312" t="s">
        <v>906</v>
      </c>
      <c r="K62" s="313">
        <v>4</v>
      </c>
      <c r="L62" s="314" t="s">
        <v>907</v>
      </c>
      <c r="M62" s="315" t="s">
        <v>32</v>
      </c>
      <c r="N62" s="316">
        <v>40627995</v>
      </c>
      <c r="O62" s="316">
        <v>14535754</v>
      </c>
      <c r="P62" s="190">
        <f t="shared" si="1"/>
        <v>0.29874252533207624</v>
      </c>
    </row>
    <row r="63" spans="2:16" ht="13.5">
      <c r="B63" s="317" t="s">
        <v>132</v>
      </c>
      <c r="C63" s="318">
        <v>4</v>
      </c>
      <c r="D63" s="120" t="s">
        <v>133</v>
      </c>
      <c r="E63" s="120" t="s">
        <v>79</v>
      </c>
      <c r="F63" s="319">
        <v>64649</v>
      </c>
      <c r="G63" s="319">
        <v>2831669</v>
      </c>
      <c r="H63" s="190">
        <f t="shared" si="0"/>
        <v>0.024115466371176748</v>
      </c>
      <c r="J63" s="312" t="s">
        <v>908</v>
      </c>
      <c r="K63" s="313">
        <v>4</v>
      </c>
      <c r="L63" s="314" t="s">
        <v>909</v>
      </c>
      <c r="M63" s="315" t="s">
        <v>32</v>
      </c>
      <c r="N63" s="316">
        <v>23909</v>
      </c>
      <c r="O63" s="316">
        <v>19994</v>
      </c>
      <c r="P63" s="190">
        <f t="shared" si="1"/>
        <v>0.0004109217899181241</v>
      </c>
    </row>
    <row r="64" spans="2:16" ht="13.5">
      <c r="B64" s="317" t="s">
        <v>134</v>
      </c>
      <c r="C64" s="318">
        <v>4</v>
      </c>
      <c r="D64" s="120" t="s">
        <v>135</v>
      </c>
      <c r="E64" s="120" t="s">
        <v>79</v>
      </c>
      <c r="F64" s="319">
        <v>110774</v>
      </c>
      <c r="G64" s="319">
        <v>5391755</v>
      </c>
      <c r="H64" s="190">
        <f t="shared" si="0"/>
        <v>0.04591803857870538</v>
      </c>
      <c r="J64" s="312" t="s">
        <v>910</v>
      </c>
      <c r="K64" s="313">
        <v>3</v>
      </c>
      <c r="L64" s="314" t="s">
        <v>911</v>
      </c>
      <c r="M64" s="315" t="s">
        <v>32</v>
      </c>
      <c r="N64" s="316">
        <v>2355207</v>
      </c>
      <c r="O64" s="316">
        <v>1006894</v>
      </c>
      <c r="P64" s="190">
        <f t="shared" si="1"/>
        <v>0.020693942419616865</v>
      </c>
    </row>
    <row r="65" spans="2:16" ht="13.5">
      <c r="B65" s="317" t="s">
        <v>136</v>
      </c>
      <c r="C65" s="318">
        <v>4</v>
      </c>
      <c r="D65" s="120" t="s">
        <v>137</v>
      </c>
      <c r="E65" s="120" t="s">
        <v>79</v>
      </c>
      <c r="F65" s="319">
        <v>141350</v>
      </c>
      <c r="G65" s="319">
        <v>5915785</v>
      </c>
      <c r="H65" s="190">
        <f t="shared" si="0"/>
        <v>0.05038085815348187</v>
      </c>
      <c r="J65" s="312" t="s">
        <v>912</v>
      </c>
      <c r="K65" s="313">
        <v>4</v>
      </c>
      <c r="L65" s="314" t="s">
        <v>913</v>
      </c>
      <c r="M65" s="315" t="s">
        <v>32</v>
      </c>
      <c r="N65" s="316">
        <v>1002812</v>
      </c>
      <c r="O65" s="316">
        <v>349893</v>
      </c>
      <c r="P65" s="190">
        <f t="shared" si="1"/>
        <v>0.007191090219056826</v>
      </c>
    </row>
    <row r="66" spans="2:16" ht="13.5">
      <c r="B66" s="317" t="s">
        <v>138</v>
      </c>
      <c r="C66" s="318">
        <v>4</v>
      </c>
      <c r="D66" s="120" t="s">
        <v>139</v>
      </c>
      <c r="E66" s="120" t="s">
        <v>32</v>
      </c>
      <c r="F66" s="319">
        <v>41730223</v>
      </c>
      <c r="G66" s="319">
        <v>13967336</v>
      </c>
      <c r="H66" s="190">
        <f t="shared" si="0"/>
        <v>0.11895063356731536</v>
      </c>
      <c r="J66" s="312" t="s">
        <v>914</v>
      </c>
      <c r="K66" s="313">
        <v>4</v>
      </c>
      <c r="L66" s="314" t="s">
        <v>915</v>
      </c>
      <c r="M66" s="315" t="s">
        <v>32</v>
      </c>
      <c r="N66" s="316">
        <v>562925</v>
      </c>
      <c r="O66" s="316">
        <v>365557</v>
      </c>
      <c r="P66" s="190">
        <f t="shared" si="1"/>
        <v>0.0075130207440782075</v>
      </c>
    </row>
    <row r="67" spans="2:16" ht="13.5">
      <c r="B67" s="296" t="s">
        <v>142</v>
      </c>
      <c r="C67" s="297">
        <v>1</v>
      </c>
      <c r="D67" s="116" t="s">
        <v>143</v>
      </c>
      <c r="E67" s="116" t="s">
        <v>15</v>
      </c>
      <c r="F67" s="298">
        <v>10095</v>
      </c>
      <c r="G67" s="298">
        <v>1861503</v>
      </c>
      <c r="H67" s="100">
        <f t="shared" si="0"/>
        <v>0.015853199295660838</v>
      </c>
      <c r="J67" s="312" t="s">
        <v>916</v>
      </c>
      <c r="K67" s="313">
        <v>3</v>
      </c>
      <c r="L67" s="314" t="s">
        <v>917</v>
      </c>
      <c r="M67" s="315" t="s">
        <v>15</v>
      </c>
      <c r="N67" s="316">
        <v>1346</v>
      </c>
      <c r="O67" s="316">
        <v>1001435</v>
      </c>
      <c r="P67" s="190">
        <f t="shared" si="1"/>
        <v>0.02058174765863042</v>
      </c>
    </row>
    <row r="68" spans="2:16" ht="13.5">
      <c r="B68" s="304" t="s">
        <v>144</v>
      </c>
      <c r="C68" s="305">
        <v>2</v>
      </c>
      <c r="D68" s="117" t="s">
        <v>145</v>
      </c>
      <c r="E68" s="117" t="s">
        <v>15</v>
      </c>
      <c r="F68" s="306">
        <v>18</v>
      </c>
      <c r="G68" s="306">
        <v>57326</v>
      </c>
      <c r="H68" s="189">
        <f t="shared" si="0"/>
        <v>0.0004882079173780828</v>
      </c>
      <c r="J68" s="312" t="s">
        <v>918</v>
      </c>
      <c r="K68" s="313">
        <v>4</v>
      </c>
      <c r="L68" s="314" t="s">
        <v>919</v>
      </c>
      <c r="M68" s="315" t="s">
        <v>32</v>
      </c>
      <c r="N68" s="316">
        <v>185590</v>
      </c>
      <c r="O68" s="316">
        <v>293528</v>
      </c>
      <c r="P68" s="190">
        <f t="shared" si="1"/>
        <v>0.006032662356261234</v>
      </c>
    </row>
    <row r="69" spans="2:16" ht="13.5">
      <c r="B69" s="304" t="s">
        <v>146</v>
      </c>
      <c r="C69" s="305">
        <v>2</v>
      </c>
      <c r="D69" s="117" t="s">
        <v>147</v>
      </c>
      <c r="E69" s="117" t="s">
        <v>15</v>
      </c>
      <c r="F69" s="306">
        <v>7406</v>
      </c>
      <c r="G69" s="306">
        <v>1378399</v>
      </c>
      <c r="H69" s="189">
        <f t="shared" si="0"/>
        <v>0.011738919602031049</v>
      </c>
      <c r="J69" s="312" t="s">
        <v>920</v>
      </c>
      <c r="K69" s="313">
        <v>4</v>
      </c>
      <c r="L69" s="314" t="s">
        <v>921</v>
      </c>
      <c r="M69" s="315" t="s">
        <v>32</v>
      </c>
      <c r="N69" s="316">
        <v>427873</v>
      </c>
      <c r="O69" s="316">
        <v>382683</v>
      </c>
      <c r="P69" s="190">
        <f t="shared" si="1"/>
        <v>0.007864998666161723</v>
      </c>
    </row>
    <row r="70" spans="2:16" ht="13.5">
      <c r="B70" s="304" t="s">
        <v>148</v>
      </c>
      <c r="C70" s="305">
        <v>2</v>
      </c>
      <c r="D70" s="117" t="s">
        <v>149</v>
      </c>
      <c r="E70" s="117" t="s">
        <v>15</v>
      </c>
      <c r="F70" s="306">
        <v>2665</v>
      </c>
      <c r="G70" s="306">
        <v>425778</v>
      </c>
      <c r="H70" s="189">
        <f t="shared" si="0"/>
        <v>0.003626071776251707</v>
      </c>
      <c r="J70" s="312" t="s">
        <v>922</v>
      </c>
      <c r="K70" s="313">
        <v>4</v>
      </c>
      <c r="L70" s="314" t="s">
        <v>923</v>
      </c>
      <c r="M70" s="315" t="s">
        <v>32</v>
      </c>
      <c r="N70" s="316">
        <v>733589</v>
      </c>
      <c r="O70" s="316">
        <v>325224</v>
      </c>
      <c r="P70" s="190">
        <f t="shared" si="1"/>
        <v>0.006684086636207461</v>
      </c>
    </row>
    <row r="71" spans="2:16" ht="13.5">
      <c r="B71" s="296" t="s">
        <v>150</v>
      </c>
      <c r="C71" s="297">
        <v>1</v>
      </c>
      <c r="D71" s="116" t="s">
        <v>151</v>
      </c>
      <c r="E71" s="116"/>
      <c r="F71" s="298">
        <v>0</v>
      </c>
      <c r="G71" s="298">
        <v>530322679</v>
      </c>
      <c r="H71" s="100">
        <f t="shared" si="0"/>
        <v>4.516410191762124</v>
      </c>
      <c r="J71" s="307" t="s">
        <v>69</v>
      </c>
      <c r="K71" s="308">
        <v>2</v>
      </c>
      <c r="L71" s="309" t="s">
        <v>70</v>
      </c>
      <c r="M71" s="310" t="s">
        <v>15</v>
      </c>
      <c r="N71" s="311">
        <v>434201</v>
      </c>
      <c r="O71" s="311">
        <v>24289089</v>
      </c>
      <c r="P71" s="189">
        <f t="shared" si="1"/>
        <v>0.49919555503454127</v>
      </c>
    </row>
    <row r="72" spans="2:16" ht="13.5">
      <c r="B72" s="304" t="s">
        <v>152</v>
      </c>
      <c r="C72" s="305">
        <v>2</v>
      </c>
      <c r="D72" s="117" t="s">
        <v>153</v>
      </c>
      <c r="E72" s="117"/>
      <c r="F72" s="306">
        <v>0</v>
      </c>
      <c r="G72" s="306">
        <v>123514863</v>
      </c>
      <c r="H72" s="189">
        <f t="shared" si="0"/>
        <v>1.0518950219877405</v>
      </c>
      <c r="J72" s="312" t="s">
        <v>926</v>
      </c>
      <c r="K72" s="313">
        <v>3</v>
      </c>
      <c r="L72" s="314" t="s">
        <v>927</v>
      </c>
      <c r="M72" s="315" t="s">
        <v>15</v>
      </c>
      <c r="N72" s="316">
        <v>3</v>
      </c>
      <c r="O72" s="316">
        <v>237</v>
      </c>
      <c r="P72" s="190">
        <f t="shared" si="1"/>
        <v>4.870884475872532E-06</v>
      </c>
    </row>
    <row r="73" spans="2:16" ht="13.5">
      <c r="B73" s="317" t="s">
        <v>154</v>
      </c>
      <c r="C73" s="318">
        <v>3</v>
      </c>
      <c r="D73" s="120" t="s">
        <v>155</v>
      </c>
      <c r="E73" s="120"/>
      <c r="F73" s="319">
        <v>0</v>
      </c>
      <c r="G73" s="319">
        <v>80583088</v>
      </c>
      <c r="H73" s="190">
        <f aca="true" t="shared" si="2" ref="H73:H136">G73/11742128294*100</f>
        <v>0.6862732716110451</v>
      </c>
      <c r="J73" s="312" t="s">
        <v>71</v>
      </c>
      <c r="K73" s="313">
        <v>3</v>
      </c>
      <c r="L73" s="314" t="s">
        <v>928</v>
      </c>
      <c r="M73" s="315" t="s">
        <v>15</v>
      </c>
      <c r="N73" s="316">
        <v>47312</v>
      </c>
      <c r="O73" s="316">
        <v>2539689</v>
      </c>
      <c r="P73" s="190">
        <f aca="true" t="shared" si="3" ref="P73:P136">O73/4865646089*100</f>
        <v>0.052196336386684535</v>
      </c>
    </row>
    <row r="74" spans="2:16" ht="13.5">
      <c r="B74" s="317" t="s">
        <v>156</v>
      </c>
      <c r="C74" s="318">
        <v>4</v>
      </c>
      <c r="D74" s="120" t="s">
        <v>157</v>
      </c>
      <c r="E74" s="120" t="s">
        <v>32</v>
      </c>
      <c r="F74" s="319">
        <v>257946869</v>
      </c>
      <c r="G74" s="319">
        <v>23492287</v>
      </c>
      <c r="H74" s="190">
        <f t="shared" si="2"/>
        <v>0.20006838974842492</v>
      </c>
      <c r="J74" s="312" t="s">
        <v>929</v>
      </c>
      <c r="K74" s="313">
        <v>3</v>
      </c>
      <c r="L74" s="314" t="s">
        <v>1325</v>
      </c>
      <c r="M74" s="315" t="s">
        <v>15</v>
      </c>
      <c r="N74" s="316">
        <v>29827</v>
      </c>
      <c r="O74" s="316">
        <v>5774757</v>
      </c>
      <c r="P74" s="190">
        <f t="shared" si="3"/>
        <v>0.11868427942293769</v>
      </c>
    </row>
    <row r="75" spans="2:16" ht="13.5">
      <c r="B75" s="317" t="s">
        <v>158</v>
      </c>
      <c r="C75" s="318">
        <v>4</v>
      </c>
      <c r="D75" s="120" t="s">
        <v>159</v>
      </c>
      <c r="E75" s="120" t="s">
        <v>15</v>
      </c>
      <c r="F75" s="319">
        <v>7585</v>
      </c>
      <c r="G75" s="319">
        <v>1449528</v>
      </c>
      <c r="H75" s="190">
        <f t="shared" si="2"/>
        <v>0.012344678611122657</v>
      </c>
      <c r="J75" s="307" t="s">
        <v>73</v>
      </c>
      <c r="K75" s="308">
        <v>2</v>
      </c>
      <c r="L75" s="309" t="s">
        <v>74</v>
      </c>
      <c r="M75" s="310"/>
      <c r="N75" s="311">
        <v>0</v>
      </c>
      <c r="O75" s="311">
        <v>14786633</v>
      </c>
      <c r="P75" s="189">
        <f t="shared" si="3"/>
        <v>0.30389865455748727</v>
      </c>
    </row>
    <row r="76" spans="2:16" ht="13.5">
      <c r="B76" s="317" t="s">
        <v>160</v>
      </c>
      <c r="C76" s="318">
        <v>4</v>
      </c>
      <c r="D76" s="120" t="s">
        <v>161</v>
      </c>
      <c r="E76" s="120" t="s">
        <v>32</v>
      </c>
      <c r="F76" s="319">
        <v>36000</v>
      </c>
      <c r="G76" s="319">
        <v>2953</v>
      </c>
      <c r="H76" s="190">
        <f t="shared" si="2"/>
        <v>2.5148762865322515E-05</v>
      </c>
      <c r="J76" s="299" t="s">
        <v>75</v>
      </c>
      <c r="K76" s="300">
        <v>1</v>
      </c>
      <c r="L76" s="301" t="s">
        <v>76</v>
      </c>
      <c r="M76" s="302"/>
      <c r="N76" s="303">
        <v>0</v>
      </c>
      <c r="O76" s="303">
        <v>13729925</v>
      </c>
      <c r="P76" s="100">
        <f t="shared" si="3"/>
        <v>0.2821809220987096</v>
      </c>
    </row>
    <row r="77" spans="2:16" ht="13.5">
      <c r="B77" s="317" t="s">
        <v>162</v>
      </c>
      <c r="C77" s="318">
        <v>3</v>
      </c>
      <c r="D77" s="120" t="s">
        <v>163</v>
      </c>
      <c r="E77" s="120" t="s">
        <v>15</v>
      </c>
      <c r="F77" s="319">
        <v>63036</v>
      </c>
      <c r="G77" s="319">
        <v>36207128</v>
      </c>
      <c r="H77" s="190">
        <f t="shared" si="2"/>
        <v>0.30835234544747003</v>
      </c>
      <c r="J77" s="307" t="s">
        <v>77</v>
      </c>
      <c r="K77" s="308">
        <v>2</v>
      </c>
      <c r="L77" s="309" t="s">
        <v>78</v>
      </c>
      <c r="M77" s="310" t="s">
        <v>79</v>
      </c>
      <c r="N77" s="311">
        <v>64295</v>
      </c>
      <c r="O77" s="311">
        <v>7577027</v>
      </c>
      <c r="P77" s="189">
        <f t="shared" si="3"/>
        <v>0.15572499235260345</v>
      </c>
    </row>
    <row r="78" spans="2:16" ht="13.5">
      <c r="B78" s="317" t="s">
        <v>164</v>
      </c>
      <c r="C78" s="318">
        <v>4</v>
      </c>
      <c r="D78" s="120" t="s">
        <v>165</v>
      </c>
      <c r="E78" s="120" t="s">
        <v>15</v>
      </c>
      <c r="F78" s="319">
        <v>505</v>
      </c>
      <c r="G78" s="319">
        <v>240462</v>
      </c>
      <c r="H78" s="190">
        <f t="shared" si="2"/>
        <v>0.002047857032211711</v>
      </c>
      <c r="J78" s="312" t="s">
        <v>931</v>
      </c>
      <c r="K78" s="313">
        <v>3</v>
      </c>
      <c r="L78" s="314" t="s">
        <v>932</v>
      </c>
      <c r="M78" s="315" t="s">
        <v>933</v>
      </c>
      <c r="N78" s="316">
        <v>26440401</v>
      </c>
      <c r="O78" s="316">
        <v>5207076</v>
      </c>
      <c r="P78" s="190">
        <f t="shared" si="3"/>
        <v>0.10701715465438161</v>
      </c>
    </row>
    <row r="79" spans="2:16" ht="13.5">
      <c r="B79" s="317" t="s">
        <v>166</v>
      </c>
      <c r="C79" s="318">
        <v>4</v>
      </c>
      <c r="D79" s="120" t="s">
        <v>167</v>
      </c>
      <c r="E79" s="120" t="s">
        <v>15</v>
      </c>
      <c r="F79" s="319">
        <v>134</v>
      </c>
      <c r="G79" s="319">
        <v>23864</v>
      </c>
      <c r="H79" s="190">
        <f t="shared" si="2"/>
        <v>0.00020323402540401507</v>
      </c>
      <c r="J79" s="312" t="s">
        <v>934</v>
      </c>
      <c r="K79" s="313">
        <v>4</v>
      </c>
      <c r="L79" s="314" t="s">
        <v>935</v>
      </c>
      <c r="M79" s="315" t="s">
        <v>933</v>
      </c>
      <c r="N79" s="316">
        <v>6391383</v>
      </c>
      <c r="O79" s="316">
        <v>1468355</v>
      </c>
      <c r="P79" s="190">
        <f t="shared" si="3"/>
        <v>0.030178006643754477</v>
      </c>
    </row>
    <row r="80" spans="2:16" ht="13.5">
      <c r="B80" s="317" t="s">
        <v>168</v>
      </c>
      <c r="C80" s="318">
        <v>4</v>
      </c>
      <c r="D80" s="120" t="s">
        <v>169</v>
      </c>
      <c r="E80" s="120" t="s">
        <v>15</v>
      </c>
      <c r="F80" s="319">
        <v>3007</v>
      </c>
      <c r="G80" s="319">
        <v>2072184</v>
      </c>
      <c r="H80" s="190">
        <f t="shared" si="2"/>
        <v>0.017647431096957492</v>
      </c>
      <c r="J80" s="312" t="s">
        <v>936</v>
      </c>
      <c r="K80" s="313">
        <v>5</v>
      </c>
      <c r="L80" s="314" t="s">
        <v>937</v>
      </c>
      <c r="M80" s="315" t="s">
        <v>933</v>
      </c>
      <c r="N80" s="316">
        <v>1532781</v>
      </c>
      <c r="O80" s="316">
        <v>635940</v>
      </c>
      <c r="P80" s="190">
        <f t="shared" si="3"/>
        <v>0.013070001154372903</v>
      </c>
    </row>
    <row r="81" spans="2:16" ht="13.5">
      <c r="B81" s="304" t="s">
        <v>170</v>
      </c>
      <c r="C81" s="305">
        <v>2</v>
      </c>
      <c r="D81" s="117" t="s">
        <v>171</v>
      </c>
      <c r="E81" s="117" t="s">
        <v>15</v>
      </c>
      <c r="F81" s="306">
        <v>64856</v>
      </c>
      <c r="G81" s="306">
        <v>3924004</v>
      </c>
      <c r="H81" s="189">
        <f t="shared" si="2"/>
        <v>0.033418166636836104</v>
      </c>
      <c r="J81" s="312" t="s">
        <v>938</v>
      </c>
      <c r="K81" s="313">
        <v>5</v>
      </c>
      <c r="L81" s="314" t="s">
        <v>939</v>
      </c>
      <c r="M81" s="315" t="s">
        <v>933</v>
      </c>
      <c r="N81" s="316">
        <v>1938</v>
      </c>
      <c r="O81" s="316">
        <v>3225</v>
      </c>
      <c r="P81" s="190">
        <f t="shared" si="3"/>
        <v>6.628102293117685E-05</v>
      </c>
    </row>
    <row r="82" spans="2:16" ht="13.5">
      <c r="B82" s="304" t="s">
        <v>172</v>
      </c>
      <c r="C82" s="305">
        <v>2</v>
      </c>
      <c r="D82" s="117" t="s">
        <v>173</v>
      </c>
      <c r="E82" s="117" t="s">
        <v>15</v>
      </c>
      <c r="F82" s="306">
        <v>42066</v>
      </c>
      <c r="G82" s="306">
        <v>40298742</v>
      </c>
      <c r="H82" s="189">
        <f t="shared" si="2"/>
        <v>0.34319793644727825</v>
      </c>
      <c r="J82" s="312" t="s">
        <v>940</v>
      </c>
      <c r="K82" s="313">
        <v>4</v>
      </c>
      <c r="L82" s="314" t="s">
        <v>941</v>
      </c>
      <c r="M82" s="315" t="s">
        <v>933</v>
      </c>
      <c r="N82" s="316">
        <v>3532688</v>
      </c>
      <c r="O82" s="316">
        <v>2304691</v>
      </c>
      <c r="P82" s="190">
        <f t="shared" si="3"/>
        <v>0.04736659752566726</v>
      </c>
    </row>
    <row r="83" spans="2:16" ht="13.5">
      <c r="B83" s="317" t="s">
        <v>174</v>
      </c>
      <c r="C83" s="318">
        <v>3</v>
      </c>
      <c r="D83" s="120" t="s">
        <v>175</v>
      </c>
      <c r="E83" s="120" t="s">
        <v>15</v>
      </c>
      <c r="F83" s="319">
        <v>298</v>
      </c>
      <c r="G83" s="319">
        <v>1088123</v>
      </c>
      <c r="H83" s="190">
        <f t="shared" si="2"/>
        <v>0.009266829426110169</v>
      </c>
      <c r="J83" s="312" t="s">
        <v>942</v>
      </c>
      <c r="K83" s="313">
        <v>4</v>
      </c>
      <c r="L83" s="314" t="s">
        <v>943</v>
      </c>
      <c r="M83" s="315" t="s">
        <v>933</v>
      </c>
      <c r="N83" s="316">
        <v>330434</v>
      </c>
      <c r="O83" s="316">
        <v>42636</v>
      </c>
      <c r="P83" s="190">
        <f t="shared" si="3"/>
        <v>0.0008762659515329168</v>
      </c>
    </row>
    <row r="84" spans="2:16" ht="13.5">
      <c r="B84" s="317" t="s">
        <v>176</v>
      </c>
      <c r="C84" s="318">
        <v>3</v>
      </c>
      <c r="D84" s="120" t="s">
        <v>177</v>
      </c>
      <c r="E84" s="120" t="s">
        <v>15</v>
      </c>
      <c r="F84" s="319">
        <v>34392</v>
      </c>
      <c r="G84" s="319">
        <v>27465576</v>
      </c>
      <c r="H84" s="190">
        <f t="shared" si="2"/>
        <v>0.23390628438316735</v>
      </c>
      <c r="J84" s="307" t="s">
        <v>80</v>
      </c>
      <c r="K84" s="308">
        <v>2</v>
      </c>
      <c r="L84" s="309" t="s">
        <v>81</v>
      </c>
      <c r="M84" s="310"/>
      <c r="N84" s="311">
        <v>0</v>
      </c>
      <c r="O84" s="311">
        <v>6152898</v>
      </c>
      <c r="P84" s="189">
        <f t="shared" si="3"/>
        <v>0.12645592974610612</v>
      </c>
    </row>
    <row r="85" spans="2:16" ht="13.5">
      <c r="B85" s="304" t="s">
        <v>178</v>
      </c>
      <c r="C85" s="305">
        <v>2</v>
      </c>
      <c r="D85" s="117" t="s">
        <v>179</v>
      </c>
      <c r="E85" s="117" t="s">
        <v>32</v>
      </c>
      <c r="F85" s="306">
        <v>2570695</v>
      </c>
      <c r="G85" s="306">
        <v>10317581</v>
      </c>
      <c r="H85" s="189">
        <f t="shared" si="2"/>
        <v>0.08786806566635866</v>
      </c>
      <c r="J85" s="312" t="s">
        <v>82</v>
      </c>
      <c r="K85" s="313">
        <v>3</v>
      </c>
      <c r="L85" s="314" t="s">
        <v>83</v>
      </c>
      <c r="M85" s="315" t="s">
        <v>32</v>
      </c>
      <c r="N85" s="316">
        <v>7900640</v>
      </c>
      <c r="O85" s="316">
        <v>4747158</v>
      </c>
      <c r="P85" s="190">
        <f t="shared" si="3"/>
        <v>0.09756480255997509</v>
      </c>
    </row>
    <row r="86" spans="2:16" ht="13.5">
      <c r="B86" s="317" t="s">
        <v>180</v>
      </c>
      <c r="C86" s="318">
        <v>3</v>
      </c>
      <c r="D86" s="120" t="s">
        <v>181</v>
      </c>
      <c r="E86" s="120" t="s">
        <v>32</v>
      </c>
      <c r="F86" s="319">
        <v>255</v>
      </c>
      <c r="G86" s="319">
        <v>7767</v>
      </c>
      <c r="H86" s="190">
        <f t="shared" si="2"/>
        <v>6.614644130543852E-05</v>
      </c>
      <c r="J86" s="312" t="s">
        <v>944</v>
      </c>
      <c r="K86" s="313">
        <v>3</v>
      </c>
      <c r="L86" s="314" t="s">
        <v>945</v>
      </c>
      <c r="M86" s="315"/>
      <c r="N86" s="316">
        <v>0</v>
      </c>
      <c r="O86" s="316">
        <v>1405740</v>
      </c>
      <c r="P86" s="190">
        <f t="shared" si="3"/>
        <v>0.028891127186131026</v>
      </c>
    </row>
    <row r="87" spans="2:16" ht="13.5">
      <c r="B87" s="317" t="s">
        <v>182</v>
      </c>
      <c r="C87" s="318">
        <v>3</v>
      </c>
      <c r="D87" s="120" t="s">
        <v>183</v>
      </c>
      <c r="E87" s="120" t="s">
        <v>32</v>
      </c>
      <c r="F87" s="319">
        <v>132733</v>
      </c>
      <c r="G87" s="319">
        <v>272613</v>
      </c>
      <c r="H87" s="190">
        <f t="shared" si="2"/>
        <v>0.00232166599763094</v>
      </c>
      <c r="J87" s="299" t="s">
        <v>84</v>
      </c>
      <c r="K87" s="300">
        <v>1</v>
      </c>
      <c r="L87" s="301" t="s">
        <v>1324</v>
      </c>
      <c r="M87" s="302"/>
      <c r="N87" s="303">
        <v>0</v>
      </c>
      <c r="O87" s="303">
        <v>214265635</v>
      </c>
      <c r="P87" s="100">
        <f t="shared" si="3"/>
        <v>4.403642005208735</v>
      </c>
    </row>
    <row r="88" spans="2:16" ht="13.5">
      <c r="B88" s="317" t="s">
        <v>184</v>
      </c>
      <c r="C88" s="318">
        <v>3</v>
      </c>
      <c r="D88" s="120" t="s">
        <v>185</v>
      </c>
      <c r="E88" s="120" t="s">
        <v>32</v>
      </c>
      <c r="F88" s="319">
        <v>14003</v>
      </c>
      <c r="G88" s="319">
        <v>1283516</v>
      </c>
      <c r="H88" s="190">
        <f t="shared" si="2"/>
        <v>0.010930863365339416</v>
      </c>
      <c r="J88" s="307" t="s">
        <v>86</v>
      </c>
      <c r="K88" s="308">
        <v>2</v>
      </c>
      <c r="L88" s="309" t="s">
        <v>87</v>
      </c>
      <c r="M88" s="310" t="s">
        <v>15</v>
      </c>
      <c r="N88" s="311">
        <v>12</v>
      </c>
      <c r="O88" s="311">
        <v>143409</v>
      </c>
      <c r="P88" s="189">
        <f t="shared" si="3"/>
        <v>0.002947378362027021</v>
      </c>
    </row>
    <row r="89" spans="2:16" ht="13.5">
      <c r="B89" s="317" t="s">
        <v>186</v>
      </c>
      <c r="C89" s="318">
        <v>3</v>
      </c>
      <c r="D89" s="120" t="s">
        <v>187</v>
      </c>
      <c r="E89" s="120" t="s">
        <v>32</v>
      </c>
      <c r="F89" s="319">
        <v>25962</v>
      </c>
      <c r="G89" s="319">
        <v>572719</v>
      </c>
      <c r="H89" s="190">
        <f t="shared" si="2"/>
        <v>0.004877471831853926</v>
      </c>
      <c r="J89" s="312" t="s">
        <v>948</v>
      </c>
      <c r="K89" s="313">
        <v>3</v>
      </c>
      <c r="L89" s="314" t="s">
        <v>949</v>
      </c>
      <c r="M89" s="315" t="s">
        <v>32</v>
      </c>
      <c r="N89" s="316">
        <v>12123</v>
      </c>
      <c r="O89" s="316">
        <v>143409</v>
      </c>
      <c r="P89" s="190">
        <f t="shared" si="3"/>
        <v>0.002947378362027021</v>
      </c>
    </row>
    <row r="90" spans="2:16" ht="13.5">
      <c r="B90" s="304" t="s">
        <v>188</v>
      </c>
      <c r="C90" s="305">
        <v>2</v>
      </c>
      <c r="D90" s="117" t="s">
        <v>189</v>
      </c>
      <c r="E90" s="117" t="s">
        <v>15</v>
      </c>
      <c r="F90" s="306">
        <v>60728</v>
      </c>
      <c r="G90" s="306">
        <v>42604604</v>
      </c>
      <c r="H90" s="189">
        <f t="shared" si="2"/>
        <v>0.36283544970097226</v>
      </c>
      <c r="J90" s="307" t="s">
        <v>88</v>
      </c>
      <c r="K90" s="308">
        <v>2</v>
      </c>
      <c r="L90" s="309" t="s">
        <v>89</v>
      </c>
      <c r="M90" s="310" t="s">
        <v>15</v>
      </c>
      <c r="N90" s="311">
        <v>947575</v>
      </c>
      <c r="O90" s="311">
        <v>56831311</v>
      </c>
      <c r="P90" s="189">
        <f t="shared" si="3"/>
        <v>1.168011605457316</v>
      </c>
    </row>
    <row r="91" spans="2:16" ht="13.5">
      <c r="B91" s="317" t="s">
        <v>190</v>
      </c>
      <c r="C91" s="318">
        <v>3</v>
      </c>
      <c r="D91" s="120" t="s">
        <v>191</v>
      </c>
      <c r="E91" s="120" t="s">
        <v>15</v>
      </c>
      <c r="F91" s="319">
        <v>9149</v>
      </c>
      <c r="G91" s="319">
        <v>14879718</v>
      </c>
      <c r="H91" s="190">
        <f t="shared" si="2"/>
        <v>0.12672079224005112</v>
      </c>
      <c r="J91" s="312" t="s">
        <v>950</v>
      </c>
      <c r="K91" s="313">
        <v>3</v>
      </c>
      <c r="L91" s="314" t="s">
        <v>951</v>
      </c>
      <c r="M91" s="315" t="s">
        <v>15</v>
      </c>
      <c r="N91" s="316">
        <v>3288</v>
      </c>
      <c r="O91" s="316">
        <v>707578</v>
      </c>
      <c r="P91" s="190">
        <f t="shared" si="3"/>
        <v>0.014542323610417445</v>
      </c>
    </row>
    <row r="92" spans="2:16" ht="13.5">
      <c r="B92" s="317" t="s">
        <v>192</v>
      </c>
      <c r="C92" s="318">
        <v>3</v>
      </c>
      <c r="D92" s="120" t="s">
        <v>193</v>
      </c>
      <c r="E92" s="120" t="s">
        <v>15</v>
      </c>
      <c r="F92" s="319">
        <v>31469</v>
      </c>
      <c r="G92" s="319">
        <v>18588700</v>
      </c>
      <c r="H92" s="190">
        <f t="shared" si="2"/>
        <v>0.15830775762770763</v>
      </c>
      <c r="J92" s="312" t="s">
        <v>952</v>
      </c>
      <c r="K92" s="313">
        <v>3</v>
      </c>
      <c r="L92" s="314" t="s">
        <v>953</v>
      </c>
      <c r="M92" s="315" t="s">
        <v>15</v>
      </c>
      <c r="N92" s="316">
        <v>547160</v>
      </c>
      <c r="O92" s="316">
        <v>30437841</v>
      </c>
      <c r="P92" s="190">
        <f t="shared" si="3"/>
        <v>0.6255662751307024</v>
      </c>
    </row>
    <row r="93" spans="2:16" ht="13.5">
      <c r="B93" s="304" t="s">
        <v>194</v>
      </c>
      <c r="C93" s="305">
        <v>2</v>
      </c>
      <c r="D93" s="117" t="s">
        <v>195</v>
      </c>
      <c r="E93" s="117" t="s">
        <v>15</v>
      </c>
      <c r="F93" s="306">
        <v>74749</v>
      </c>
      <c r="G93" s="306">
        <v>912412</v>
      </c>
      <c r="H93" s="189">
        <f t="shared" si="2"/>
        <v>0.007770414163045935</v>
      </c>
      <c r="J93" s="312" t="s">
        <v>954</v>
      </c>
      <c r="K93" s="313">
        <v>3</v>
      </c>
      <c r="L93" s="314" t="s">
        <v>955</v>
      </c>
      <c r="M93" s="315" t="s">
        <v>15</v>
      </c>
      <c r="N93" s="316">
        <v>397127</v>
      </c>
      <c r="O93" s="316">
        <v>25685892</v>
      </c>
      <c r="P93" s="190">
        <f t="shared" si="3"/>
        <v>0.527903006716196</v>
      </c>
    </row>
    <row r="94" spans="2:16" ht="13.5">
      <c r="B94" s="317" t="s">
        <v>196</v>
      </c>
      <c r="C94" s="318">
        <v>3</v>
      </c>
      <c r="D94" s="120" t="s">
        <v>197</v>
      </c>
      <c r="E94" s="120" t="s">
        <v>15</v>
      </c>
      <c r="F94" s="319">
        <v>63049</v>
      </c>
      <c r="G94" s="319">
        <v>709564</v>
      </c>
      <c r="H94" s="190">
        <f t="shared" si="2"/>
        <v>0.006042890881737116</v>
      </c>
      <c r="J94" s="312" t="s">
        <v>956</v>
      </c>
      <c r="K94" s="313">
        <v>4</v>
      </c>
      <c r="L94" s="314" t="s">
        <v>957</v>
      </c>
      <c r="M94" s="315" t="s">
        <v>15</v>
      </c>
      <c r="N94" s="316">
        <v>4225</v>
      </c>
      <c r="O94" s="316">
        <v>227910</v>
      </c>
      <c r="P94" s="190">
        <f t="shared" si="3"/>
        <v>0.0046840644763548895</v>
      </c>
    </row>
    <row r="95" spans="2:16" ht="13.5">
      <c r="B95" s="317" t="s">
        <v>198</v>
      </c>
      <c r="C95" s="318">
        <v>4</v>
      </c>
      <c r="D95" s="120" t="s">
        <v>199</v>
      </c>
      <c r="E95" s="120" t="s">
        <v>15</v>
      </c>
      <c r="F95" s="319">
        <v>63000</v>
      </c>
      <c r="G95" s="319">
        <v>697609</v>
      </c>
      <c r="H95" s="190">
        <f t="shared" si="2"/>
        <v>0.005941077993130638</v>
      </c>
      <c r="J95" s="312" t="s">
        <v>958</v>
      </c>
      <c r="K95" s="313">
        <v>4</v>
      </c>
      <c r="L95" s="314" t="s">
        <v>959</v>
      </c>
      <c r="M95" s="315" t="s">
        <v>15</v>
      </c>
      <c r="N95" s="316">
        <v>7899</v>
      </c>
      <c r="O95" s="316">
        <v>298486</v>
      </c>
      <c r="P95" s="190">
        <f t="shared" si="3"/>
        <v>0.00613456043740628</v>
      </c>
    </row>
    <row r="96" spans="2:16" ht="13.5">
      <c r="B96" s="317" t="s">
        <v>200</v>
      </c>
      <c r="C96" s="318">
        <v>4</v>
      </c>
      <c r="D96" s="120" t="s">
        <v>201</v>
      </c>
      <c r="E96" s="120" t="s">
        <v>15</v>
      </c>
      <c r="F96" s="319">
        <v>0</v>
      </c>
      <c r="G96" s="319">
        <v>216</v>
      </c>
      <c r="H96" s="190">
        <f t="shared" si="2"/>
        <v>1.8395302332914539E-06</v>
      </c>
      <c r="J96" s="312" t="s">
        <v>960</v>
      </c>
      <c r="K96" s="313">
        <v>4</v>
      </c>
      <c r="L96" s="314" t="s">
        <v>961</v>
      </c>
      <c r="M96" s="315" t="s">
        <v>15</v>
      </c>
      <c r="N96" s="316">
        <v>326021</v>
      </c>
      <c r="O96" s="316">
        <v>17023259</v>
      </c>
      <c r="P96" s="190">
        <f t="shared" si="3"/>
        <v>0.3498663628348412</v>
      </c>
    </row>
    <row r="97" spans="2:16" ht="13.5">
      <c r="B97" s="304" t="s">
        <v>202</v>
      </c>
      <c r="C97" s="305">
        <v>2</v>
      </c>
      <c r="D97" s="117" t="s">
        <v>203</v>
      </c>
      <c r="E97" s="117" t="s">
        <v>15</v>
      </c>
      <c r="F97" s="306">
        <v>0</v>
      </c>
      <c r="G97" s="306">
        <v>1463</v>
      </c>
      <c r="H97" s="189">
        <f t="shared" si="2"/>
        <v>1.245941079308054E-05</v>
      </c>
      <c r="J97" s="312" t="s">
        <v>962</v>
      </c>
      <c r="K97" s="313">
        <v>4</v>
      </c>
      <c r="L97" s="314" t="s">
        <v>963</v>
      </c>
      <c r="M97" s="315" t="s">
        <v>15</v>
      </c>
      <c r="N97" s="316">
        <v>56123</v>
      </c>
      <c r="O97" s="316">
        <v>7838294</v>
      </c>
      <c r="P97" s="190">
        <f t="shared" si="3"/>
        <v>0.16109461840474604</v>
      </c>
    </row>
    <row r="98" spans="2:16" ht="13.5">
      <c r="B98" s="304" t="s">
        <v>204</v>
      </c>
      <c r="C98" s="305">
        <v>2</v>
      </c>
      <c r="D98" s="117" t="s">
        <v>205</v>
      </c>
      <c r="E98" s="117" t="s">
        <v>15</v>
      </c>
      <c r="F98" s="306">
        <v>655399</v>
      </c>
      <c r="G98" s="306">
        <v>222673691</v>
      </c>
      <c r="H98" s="189">
        <f t="shared" si="2"/>
        <v>1.896365679412496</v>
      </c>
      <c r="J98" s="312" t="s">
        <v>964</v>
      </c>
      <c r="K98" s="313">
        <v>4</v>
      </c>
      <c r="L98" s="314" t="s">
        <v>965</v>
      </c>
      <c r="M98" s="315" t="s">
        <v>15</v>
      </c>
      <c r="N98" s="316">
        <v>72</v>
      </c>
      <c r="O98" s="316">
        <v>4195</v>
      </c>
      <c r="P98" s="190">
        <f t="shared" si="3"/>
        <v>8.621671044846106E-05</v>
      </c>
    </row>
    <row r="99" spans="2:16" ht="13.5">
      <c r="B99" s="317" t="s">
        <v>206</v>
      </c>
      <c r="C99" s="318">
        <v>3</v>
      </c>
      <c r="D99" s="120" t="s">
        <v>207</v>
      </c>
      <c r="E99" s="120" t="s">
        <v>15</v>
      </c>
      <c r="F99" s="319">
        <v>558</v>
      </c>
      <c r="G99" s="319">
        <v>206237</v>
      </c>
      <c r="H99" s="190">
        <f t="shared" si="2"/>
        <v>0.0017563851700154146</v>
      </c>
      <c r="J99" s="307" t="s">
        <v>90</v>
      </c>
      <c r="K99" s="308">
        <v>2</v>
      </c>
      <c r="L99" s="309" t="s">
        <v>91</v>
      </c>
      <c r="M99" s="310" t="s">
        <v>15</v>
      </c>
      <c r="N99" s="311">
        <v>99952</v>
      </c>
      <c r="O99" s="311">
        <v>23753153</v>
      </c>
      <c r="P99" s="189">
        <f t="shared" si="3"/>
        <v>0.48818086160643487</v>
      </c>
    </row>
    <row r="100" spans="2:16" ht="13.5">
      <c r="B100" s="317" t="s">
        <v>208</v>
      </c>
      <c r="C100" s="318">
        <v>3</v>
      </c>
      <c r="D100" s="120" t="s">
        <v>209</v>
      </c>
      <c r="E100" s="120" t="s">
        <v>15</v>
      </c>
      <c r="F100" s="319">
        <v>28803</v>
      </c>
      <c r="G100" s="319">
        <v>10403187</v>
      </c>
      <c r="H100" s="190">
        <f t="shared" si="2"/>
        <v>0.08859711578279916</v>
      </c>
      <c r="J100" s="312" t="s">
        <v>92</v>
      </c>
      <c r="K100" s="313">
        <v>3</v>
      </c>
      <c r="L100" s="314" t="s">
        <v>966</v>
      </c>
      <c r="M100" s="315" t="s">
        <v>15</v>
      </c>
      <c r="N100" s="316">
        <v>70683</v>
      </c>
      <c r="O100" s="316">
        <v>14699626</v>
      </c>
      <c r="P100" s="190">
        <f t="shared" si="3"/>
        <v>0.30211046449169726</v>
      </c>
    </row>
    <row r="101" spans="2:16" ht="13.5">
      <c r="B101" s="317" t="s">
        <v>210</v>
      </c>
      <c r="C101" s="318">
        <v>4</v>
      </c>
      <c r="D101" s="120" t="s">
        <v>211</v>
      </c>
      <c r="E101" s="120" t="s">
        <v>15</v>
      </c>
      <c r="F101" s="319">
        <v>1804</v>
      </c>
      <c r="G101" s="319">
        <v>431919</v>
      </c>
      <c r="H101" s="190">
        <f t="shared" si="2"/>
        <v>0.003678370642745423</v>
      </c>
      <c r="J101" s="312" t="s">
        <v>967</v>
      </c>
      <c r="K101" s="313">
        <v>3</v>
      </c>
      <c r="L101" s="314" t="s">
        <v>968</v>
      </c>
      <c r="M101" s="315" t="s">
        <v>15</v>
      </c>
      <c r="N101" s="316">
        <v>410</v>
      </c>
      <c r="O101" s="316">
        <v>85536</v>
      </c>
      <c r="P101" s="190">
        <f t="shared" si="3"/>
        <v>0.0017579576984313625</v>
      </c>
    </row>
    <row r="102" spans="2:16" ht="13.5">
      <c r="B102" s="317" t="s">
        <v>212</v>
      </c>
      <c r="C102" s="318">
        <v>4</v>
      </c>
      <c r="D102" s="120" t="s">
        <v>213</v>
      </c>
      <c r="E102" s="120" t="s">
        <v>15</v>
      </c>
      <c r="F102" s="319">
        <v>7835</v>
      </c>
      <c r="G102" s="319">
        <v>6540425</v>
      </c>
      <c r="H102" s="190">
        <f t="shared" si="2"/>
        <v>0.05570050706516323</v>
      </c>
      <c r="J102" s="312" t="s">
        <v>969</v>
      </c>
      <c r="K102" s="313">
        <v>3</v>
      </c>
      <c r="L102" s="314" t="s">
        <v>93</v>
      </c>
      <c r="M102" s="315" t="s">
        <v>15</v>
      </c>
      <c r="N102" s="316">
        <v>27411</v>
      </c>
      <c r="O102" s="316">
        <v>8817436</v>
      </c>
      <c r="P102" s="190">
        <f t="shared" si="3"/>
        <v>0.18121819463881686</v>
      </c>
    </row>
    <row r="103" spans="2:16" ht="13.5">
      <c r="B103" s="317" t="s">
        <v>214</v>
      </c>
      <c r="C103" s="318">
        <v>3</v>
      </c>
      <c r="D103" s="120" t="s">
        <v>215</v>
      </c>
      <c r="E103" s="120" t="s">
        <v>15</v>
      </c>
      <c r="F103" s="319">
        <v>35132</v>
      </c>
      <c r="G103" s="319">
        <v>10236372</v>
      </c>
      <c r="H103" s="190">
        <f t="shared" si="2"/>
        <v>0.08717646191304679</v>
      </c>
      <c r="J103" s="312" t="s">
        <v>970</v>
      </c>
      <c r="K103" s="313">
        <v>4</v>
      </c>
      <c r="L103" s="314" t="s">
        <v>971</v>
      </c>
      <c r="M103" s="315" t="s">
        <v>15</v>
      </c>
      <c r="N103" s="316">
        <v>81</v>
      </c>
      <c r="O103" s="316">
        <v>16612</v>
      </c>
      <c r="P103" s="190">
        <f t="shared" si="3"/>
        <v>0.0003414140629248713</v>
      </c>
    </row>
    <row r="104" spans="2:16" ht="13.5">
      <c r="B104" s="317" t="s">
        <v>216</v>
      </c>
      <c r="C104" s="318">
        <v>3</v>
      </c>
      <c r="D104" s="120" t="s">
        <v>217</v>
      </c>
      <c r="E104" s="120" t="s">
        <v>32</v>
      </c>
      <c r="F104" s="319">
        <v>10517830</v>
      </c>
      <c r="G104" s="319">
        <v>2405085</v>
      </c>
      <c r="H104" s="190">
        <f t="shared" si="2"/>
        <v>0.02048253042192489</v>
      </c>
      <c r="J104" s="312" t="s">
        <v>972</v>
      </c>
      <c r="K104" s="313">
        <v>4</v>
      </c>
      <c r="L104" s="314" t="s">
        <v>973</v>
      </c>
      <c r="M104" s="315" t="s">
        <v>15</v>
      </c>
      <c r="N104" s="316">
        <v>27330</v>
      </c>
      <c r="O104" s="316">
        <v>8800824</v>
      </c>
      <c r="P104" s="190">
        <f t="shared" si="3"/>
        <v>0.180876780575892</v>
      </c>
    </row>
    <row r="105" spans="2:16" ht="13.5">
      <c r="B105" s="304" t="s">
        <v>218</v>
      </c>
      <c r="C105" s="305">
        <v>2</v>
      </c>
      <c r="D105" s="117" t="s">
        <v>219</v>
      </c>
      <c r="E105" s="117" t="s">
        <v>15</v>
      </c>
      <c r="F105" s="306">
        <v>75586</v>
      </c>
      <c r="G105" s="306">
        <v>86075319</v>
      </c>
      <c r="H105" s="189">
        <f t="shared" si="2"/>
        <v>0.7330469983366033</v>
      </c>
      <c r="J105" s="312" t="s">
        <v>974</v>
      </c>
      <c r="K105" s="313">
        <v>5</v>
      </c>
      <c r="L105" s="314" t="s">
        <v>975</v>
      </c>
      <c r="M105" s="315" t="s">
        <v>15</v>
      </c>
      <c r="N105" s="316">
        <v>166</v>
      </c>
      <c r="O105" s="316">
        <v>66595</v>
      </c>
      <c r="P105" s="190">
        <f t="shared" si="3"/>
        <v>0.0013686774332098365</v>
      </c>
    </row>
    <row r="106" spans="2:16" ht="13.5">
      <c r="B106" s="296" t="s">
        <v>220</v>
      </c>
      <c r="C106" s="297">
        <v>1</v>
      </c>
      <c r="D106" s="116" t="s">
        <v>221</v>
      </c>
      <c r="E106" s="116"/>
      <c r="F106" s="298">
        <v>0</v>
      </c>
      <c r="G106" s="298">
        <v>1034788271</v>
      </c>
      <c r="H106" s="100">
        <f t="shared" si="2"/>
        <v>8.812612544258752</v>
      </c>
      <c r="J106" s="312" t="s">
        <v>976</v>
      </c>
      <c r="K106" s="313">
        <v>5</v>
      </c>
      <c r="L106" s="314" t="s">
        <v>977</v>
      </c>
      <c r="M106" s="315" t="s">
        <v>15</v>
      </c>
      <c r="N106" s="316">
        <v>122</v>
      </c>
      <c r="O106" s="316">
        <v>49245</v>
      </c>
      <c r="P106" s="190">
        <f t="shared" si="3"/>
        <v>0.0010120958059676914</v>
      </c>
    </row>
    <row r="107" spans="2:16" ht="13.5">
      <c r="B107" s="304" t="s">
        <v>222</v>
      </c>
      <c r="C107" s="305">
        <v>2</v>
      </c>
      <c r="D107" s="117" t="s">
        <v>223</v>
      </c>
      <c r="E107" s="117" t="s">
        <v>15</v>
      </c>
      <c r="F107" s="306">
        <v>15</v>
      </c>
      <c r="G107" s="306">
        <v>82182</v>
      </c>
      <c r="H107" s="189">
        <f t="shared" si="2"/>
        <v>0.0006998901557053622</v>
      </c>
      <c r="J107" s="312" t="s">
        <v>978</v>
      </c>
      <c r="K107" s="313">
        <v>5</v>
      </c>
      <c r="L107" s="314" t="s">
        <v>979</v>
      </c>
      <c r="M107" s="315" t="s">
        <v>15</v>
      </c>
      <c r="N107" s="316">
        <v>1155</v>
      </c>
      <c r="O107" s="316">
        <v>323569</v>
      </c>
      <c r="P107" s="190">
        <f t="shared" si="3"/>
        <v>0.006650072653897043</v>
      </c>
    </row>
    <row r="108" spans="2:16" ht="13.5">
      <c r="B108" s="304" t="s">
        <v>224</v>
      </c>
      <c r="C108" s="305">
        <v>2</v>
      </c>
      <c r="D108" s="117" t="s">
        <v>225</v>
      </c>
      <c r="E108" s="117" t="s">
        <v>15</v>
      </c>
      <c r="F108" s="306">
        <v>209476</v>
      </c>
      <c r="G108" s="306">
        <v>141164165</v>
      </c>
      <c r="H108" s="189">
        <f t="shared" si="2"/>
        <v>1.2022025434020522</v>
      </c>
      <c r="J108" s="307" t="s">
        <v>94</v>
      </c>
      <c r="K108" s="308">
        <v>2</v>
      </c>
      <c r="L108" s="309" t="s">
        <v>95</v>
      </c>
      <c r="M108" s="310"/>
      <c r="N108" s="311">
        <v>0</v>
      </c>
      <c r="O108" s="311">
        <v>42819006</v>
      </c>
      <c r="P108" s="189">
        <f t="shared" si="3"/>
        <v>0.8800271375430077</v>
      </c>
    </row>
    <row r="109" spans="2:16" ht="13.5">
      <c r="B109" s="317" t="s">
        <v>226</v>
      </c>
      <c r="C109" s="318">
        <v>3</v>
      </c>
      <c r="D109" s="120" t="s">
        <v>227</v>
      </c>
      <c r="E109" s="120" t="s">
        <v>15</v>
      </c>
      <c r="F109" s="319">
        <v>14908</v>
      </c>
      <c r="G109" s="319">
        <v>22996430</v>
      </c>
      <c r="H109" s="190">
        <f t="shared" si="2"/>
        <v>0.1958455011239379</v>
      </c>
      <c r="J109" s="312" t="s">
        <v>96</v>
      </c>
      <c r="K109" s="313">
        <v>3</v>
      </c>
      <c r="L109" s="314" t="s">
        <v>97</v>
      </c>
      <c r="M109" s="315"/>
      <c r="N109" s="316">
        <v>0</v>
      </c>
      <c r="O109" s="316">
        <v>41189772</v>
      </c>
      <c r="P109" s="190">
        <f t="shared" si="3"/>
        <v>0.8465427046393633</v>
      </c>
    </row>
    <row r="110" spans="2:16" ht="13.5">
      <c r="B110" s="317" t="s">
        <v>228</v>
      </c>
      <c r="C110" s="318">
        <v>3</v>
      </c>
      <c r="D110" s="120" t="s">
        <v>229</v>
      </c>
      <c r="E110" s="120" t="s">
        <v>32</v>
      </c>
      <c r="F110" s="319">
        <v>182987980</v>
      </c>
      <c r="G110" s="319">
        <v>81243935</v>
      </c>
      <c r="H110" s="190">
        <f t="shared" si="2"/>
        <v>0.6919012717780819</v>
      </c>
      <c r="J110" s="312" t="s">
        <v>98</v>
      </c>
      <c r="K110" s="313">
        <v>4</v>
      </c>
      <c r="L110" s="314" t="s">
        <v>980</v>
      </c>
      <c r="M110" s="315" t="s">
        <v>981</v>
      </c>
      <c r="N110" s="316">
        <v>49934</v>
      </c>
      <c r="O110" s="316">
        <v>1756517</v>
      </c>
      <c r="P110" s="190">
        <f t="shared" si="3"/>
        <v>0.036100385598760304</v>
      </c>
    </row>
    <row r="111" spans="2:16" ht="13.5">
      <c r="B111" s="317" t="s">
        <v>230</v>
      </c>
      <c r="C111" s="318">
        <v>4</v>
      </c>
      <c r="D111" s="120" t="s">
        <v>231</v>
      </c>
      <c r="E111" s="120" t="s">
        <v>32</v>
      </c>
      <c r="F111" s="319">
        <v>171797896</v>
      </c>
      <c r="G111" s="319">
        <v>79284122</v>
      </c>
      <c r="H111" s="190">
        <f t="shared" si="2"/>
        <v>0.6752108307359633</v>
      </c>
      <c r="J111" s="312" t="s">
        <v>990</v>
      </c>
      <c r="K111" s="313">
        <v>5</v>
      </c>
      <c r="L111" s="314" t="s">
        <v>1326</v>
      </c>
      <c r="M111" s="315" t="s">
        <v>981</v>
      </c>
      <c r="N111" s="316">
        <v>11565</v>
      </c>
      <c r="O111" s="316">
        <v>389363</v>
      </c>
      <c r="P111" s="190">
        <f t="shared" si="3"/>
        <v>0.00800228773071374</v>
      </c>
    </row>
    <row r="112" spans="2:16" ht="13.5">
      <c r="B112" s="317" t="s">
        <v>232</v>
      </c>
      <c r="C112" s="318">
        <v>4</v>
      </c>
      <c r="D112" s="120" t="s">
        <v>233</v>
      </c>
      <c r="E112" s="120" t="s">
        <v>32</v>
      </c>
      <c r="F112" s="319">
        <v>72555</v>
      </c>
      <c r="G112" s="319">
        <v>250777</v>
      </c>
      <c r="H112" s="190">
        <f t="shared" si="2"/>
        <v>0.0021357031171950506</v>
      </c>
      <c r="J112" s="312" t="s">
        <v>1300</v>
      </c>
      <c r="K112" s="313">
        <v>5</v>
      </c>
      <c r="L112" s="314" t="s">
        <v>985</v>
      </c>
      <c r="M112" s="315" t="s">
        <v>981</v>
      </c>
      <c r="N112" s="316">
        <v>19175</v>
      </c>
      <c r="O112" s="316">
        <v>733898</v>
      </c>
      <c r="P112" s="190">
        <f t="shared" si="3"/>
        <v>0.015083258966556537</v>
      </c>
    </row>
    <row r="113" spans="2:16" ht="13.5">
      <c r="B113" s="317" t="s">
        <v>234</v>
      </c>
      <c r="C113" s="318">
        <v>3</v>
      </c>
      <c r="D113" s="120" t="s">
        <v>235</v>
      </c>
      <c r="E113" s="120" t="s">
        <v>32</v>
      </c>
      <c r="F113" s="319">
        <v>769389</v>
      </c>
      <c r="G113" s="319">
        <v>6613459</v>
      </c>
      <c r="H113" s="190">
        <f t="shared" si="2"/>
        <v>0.05632248970895122</v>
      </c>
      <c r="J113" s="312" t="s">
        <v>992</v>
      </c>
      <c r="K113" s="313">
        <v>4</v>
      </c>
      <c r="L113" s="314" t="s">
        <v>993</v>
      </c>
      <c r="M113" s="315" t="s">
        <v>981</v>
      </c>
      <c r="N113" s="316">
        <v>7048</v>
      </c>
      <c r="O113" s="316">
        <v>1000832</v>
      </c>
      <c r="P113" s="190">
        <f t="shared" si="3"/>
        <v>0.020569354648761425</v>
      </c>
    </row>
    <row r="114" spans="2:16" ht="13.5">
      <c r="B114" s="304" t="s">
        <v>236</v>
      </c>
      <c r="C114" s="305">
        <v>2</v>
      </c>
      <c r="D114" s="117" t="s">
        <v>237</v>
      </c>
      <c r="E114" s="117"/>
      <c r="F114" s="306">
        <v>0</v>
      </c>
      <c r="G114" s="306">
        <v>998149</v>
      </c>
      <c r="H114" s="189">
        <f t="shared" si="2"/>
        <v>0.008500579920507552</v>
      </c>
      <c r="J114" s="312" t="s">
        <v>994</v>
      </c>
      <c r="K114" s="313">
        <v>4</v>
      </c>
      <c r="L114" s="314" t="s">
        <v>99</v>
      </c>
      <c r="M114" s="315"/>
      <c r="N114" s="316">
        <v>0</v>
      </c>
      <c r="O114" s="316">
        <v>37916537</v>
      </c>
      <c r="P114" s="190">
        <f t="shared" si="3"/>
        <v>0.7792703436799429</v>
      </c>
    </row>
    <row r="115" spans="2:16" ht="13.5">
      <c r="B115" s="317" t="s">
        <v>238</v>
      </c>
      <c r="C115" s="318">
        <v>3</v>
      </c>
      <c r="D115" s="120" t="s">
        <v>239</v>
      </c>
      <c r="E115" s="120"/>
      <c r="F115" s="319">
        <v>0</v>
      </c>
      <c r="G115" s="319">
        <v>135690</v>
      </c>
      <c r="H115" s="190">
        <f t="shared" si="2"/>
        <v>0.0011555826729412841</v>
      </c>
      <c r="J115" s="312" t="s">
        <v>996</v>
      </c>
      <c r="K115" s="313">
        <v>5</v>
      </c>
      <c r="L115" s="314" t="s">
        <v>987</v>
      </c>
      <c r="M115" s="315" t="s">
        <v>981</v>
      </c>
      <c r="N115" s="316">
        <v>6014</v>
      </c>
      <c r="O115" s="316">
        <v>441012</v>
      </c>
      <c r="P115" s="190">
        <f t="shared" si="3"/>
        <v>0.009063791158116022</v>
      </c>
    </row>
    <row r="116" spans="2:16" ht="13.5">
      <c r="B116" s="317" t="s">
        <v>240</v>
      </c>
      <c r="C116" s="318">
        <v>4</v>
      </c>
      <c r="D116" s="120" t="s">
        <v>241</v>
      </c>
      <c r="E116" s="120" t="s">
        <v>242</v>
      </c>
      <c r="F116" s="319">
        <v>11294</v>
      </c>
      <c r="G116" s="319">
        <v>3467</v>
      </c>
      <c r="H116" s="190">
        <f t="shared" si="2"/>
        <v>2.952616351306236E-05</v>
      </c>
      <c r="J116" s="312" t="s">
        <v>997</v>
      </c>
      <c r="K116" s="313">
        <v>5</v>
      </c>
      <c r="L116" s="314" t="s">
        <v>989</v>
      </c>
      <c r="M116" s="315" t="s">
        <v>981</v>
      </c>
      <c r="N116" s="316">
        <v>21460</v>
      </c>
      <c r="O116" s="316">
        <v>1262587</v>
      </c>
      <c r="P116" s="190">
        <f t="shared" si="3"/>
        <v>0.025949010201428153</v>
      </c>
    </row>
    <row r="117" spans="2:16" ht="13.5">
      <c r="B117" s="317" t="s">
        <v>243</v>
      </c>
      <c r="C117" s="318">
        <v>4</v>
      </c>
      <c r="D117" s="120" t="s">
        <v>244</v>
      </c>
      <c r="E117" s="120"/>
      <c r="F117" s="319">
        <v>0</v>
      </c>
      <c r="G117" s="319">
        <v>63584</v>
      </c>
      <c r="H117" s="190">
        <f t="shared" si="2"/>
        <v>0.0005415031960814991</v>
      </c>
      <c r="J117" s="312" t="s">
        <v>1301</v>
      </c>
      <c r="K117" s="313">
        <v>5</v>
      </c>
      <c r="L117" s="314" t="s">
        <v>985</v>
      </c>
      <c r="M117" s="315" t="s">
        <v>981</v>
      </c>
      <c r="N117" s="316">
        <v>275651</v>
      </c>
      <c r="O117" s="316">
        <v>10520856</v>
      </c>
      <c r="P117" s="190">
        <f t="shared" si="3"/>
        <v>0.21622731714468515</v>
      </c>
    </row>
    <row r="118" spans="2:16" ht="13.5">
      <c r="B118" s="317" t="s">
        <v>245</v>
      </c>
      <c r="C118" s="318">
        <v>3</v>
      </c>
      <c r="D118" s="120" t="s">
        <v>246</v>
      </c>
      <c r="E118" s="120" t="s">
        <v>15</v>
      </c>
      <c r="F118" s="319">
        <v>686</v>
      </c>
      <c r="G118" s="319">
        <v>556445</v>
      </c>
      <c r="H118" s="190">
        <f t="shared" si="2"/>
        <v>0.0047388768549252915</v>
      </c>
      <c r="J118" s="312" t="s">
        <v>999</v>
      </c>
      <c r="K118" s="313">
        <v>4</v>
      </c>
      <c r="L118" s="314" t="s">
        <v>1000</v>
      </c>
      <c r="M118" s="315" t="s">
        <v>981</v>
      </c>
      <c r="N118" s="316">
        <v>953</v>
      </c>
      <c r="O118" s="316">
        <v>37806</v>
      </c>
      <c r="P118" s="190">
        <f t="shared" si="3"/>
        <v>0.0007769985590499449</v>
      </c>
    </row>
    <row r="119" spans="2:16" ht="13.5">
      <c r="B119" s="317" t="s">
        <v>247</v>
      </c>
      <c r="C119" s="318">
        <v>4</v>
      </c>
      <c r="D119" s="120" t="s">
        <v>248</v>
      </c>
      <c r="E119" s="120" t="s">
        <v>15</v>
      </c>
      <c r="F119" s="319">
        <v>56</v>
      </c>
      <c r="G119" s="319">
        <v>187619</v>
      </c>
      <c r="H119" s="190">
        <f t="shared" si="2"/>
        <v>0.0015978278835180983</v>
      </c>
      <c r="J119" s="307" t="s">
        <v>100</v>
      </c>
      <c r="K119" s="308">
        <v>2</v>
      </c>
      <c r="L119" s="309" t="s">
        <v>101</v>
      </c>
      <c r="M119" s="310" t="s">
        <v>15</v>
      </c>
      <c r="N119" s="311">
        <v>85730</v>
      </c>
      <c r="O119" s="311">
        <v>6609886</v>
      </c>
      <c r="P119" s="189">
        <f t="shared" si="3"/>
        <v>0.13584806373285732</v>
      </c>
    </row>
    <row r="120" spans="2:16" ht="13.5">
      <c r="B120" s="304" t="s">
        <v>249</v>
      </c>
      <c r="C120" s="305">
        <v>2</v>
      </c>
      <c r="D120" s="117" t="s">
        <v>250</v>
      </c>
      <c r="E120" s="117" t="s">
        <v>15</v>
      </c>
      <c r="F120" s="306">
        <v>112867</v>
      </c>
      <c r="G120" s="306">
        <v>22825838</v>
      </c>
      <c r="H120" s="189">
        <f t="shared" si="2"/>
        <v>0.19439268102413393</v>
      </c>
      <c r="J120" s="312" t="s">
        <v>1001</v>
      </c>
      <c r="K120" s="313">
        <v>3</v>
      </c>
      <c r="L120" s="314" t="s">
        <v>1002</v>
      </c>
      <c r="M120" s="315" t="s">
        <v>15</v>
      </c>
      <c r="N120" s="316">
        <v>85710</v>
      </c>
      <c r="O120" s="316">
        <v>6608336</v>
      </c>
      <c r="P120" s="190">
        <f t="shared" si="3"/>
        <v>0.13581620773734002</v>
      </c>
    </row>
    <row r="121" spans="2:16" ht="13.5">
      <c r="B121" s="317" t="s">
        <v>251</v>
      </c>
      <c r="C121" s="318">
        <v>3</v>
      </c>
      <c r="D121" s="120" t="s">
        <v>252</v>
      </c>
      <c r="E121" s="120" t="s">
        <v>15</v>
      </c>
      <c r="F121" s="319">
        <v>107698</v>
      </c>
      <c r="G121" s="319">
        <v>19292805</v>
      </c>
      <c r="H121" s="190">
        <f t="shared" si="2"/>
        <v>0.16430415778933577</v>
      </c>
      <c r="J121" s="312" t="s">
        <v>1003</v>
      </c>
      <c r="K121" s="313">
        <v>4</v>
      </c>
      <c r="L121" s="314" t="s">
        <v>1004</v>
      </c>
      <c r="M121" s="315" t="s">
        <v>15</v>
      </c>
      <c r="N121" s="316">
        <v>3730</v>
      </c>
      <c r="O121" s="316">
        <v>404405</v>
      </c>
      <c r="P121" s="190">
        <f t="shared" si="3"/>
        <v>0.008311434753017854</v>
      </c>
    </row>
    <row r="122" spans="2:16" ht="13.5">
      <c r="B122" s="317" t="s">
        <v>253</v>
      </c>
      <c r="C122" s="318">
        <v>4</v>
      </c>
      <c r="D122" s="120" t="s">
        <v>254</v>
      </c>
      <c r="E122" s="120" t="s">
        <v>32</v>
      </c>
      <c r="F122" s="319">
        <v>1387111</v>
      </c>
      <c r="G122" s="319">
        <v>158014</v>
      </c>
      <c r="H122" s="190">
        <f t="shared" si="2"/>
        <v>0.001345701529089425</v>
      </c>
      <c r="J122" s="312" t="s">
        <v>1005</v>
      </c>
      <c r="K122" s="313">
        <v>4</v>
      </c>
      <c r="L122" s="314" t="s">
        <v>1006</v>
      </c>
      <c r="M122" s="315" t="s">
        <v>15</v>
      </c>
      <c r="N122" s="316">
        <v>81922</v>
      </c>
      <c r="O122" s="316">
        <v>6189117</v>
      </c>
      <c r="P122" s="190">
        <f t="shared" si="3"/>
        <v>0.12720031187619738</v>
      </c>
    </row>
    <row r="123" spans="2:16" ht="13.5">
      <c r="B123" s="317" t="s">
        <v>255</v>
      </c>
      <c r="C123" s="318">
        <v>4</v>
      </c>
      <c r="D123" s="120" t="s">
        <v>256</v>
      </c>
      <c r="E123" s="120" t="s">
        <v>15</v>
      </c>
      <c r="F123" s="319">
        <v>51034</v>
      </c>
      <c r="G123" s="319">
        <v>5979216</v>
      </c>
      <c r="H123" s="190">
        <f t="shared" si="2"/>
        <v>0.050921058348981446</v>
      </c>
      <c r="J123" s="307" t="s">
        <v>102</v>
      </c>
      <c r="K123" s="308">
        <v>2</v>
      </c>
      <c r="L123" s="309" t="s">
        <v>103</v>
      </c>
      <c r="M123" s="310" t="s">
        <v>15</v>
      </c>
      <c r="N123" s="311">
        <v>48488</v>
      </c>
      <c r="O123" s="311">
        <v>14683089</v>
      </c>
      <c r="P123" s="189">
        <f t="shared" si="3"/>
        <v>0.3017705918479103</v>
      </c>
    </row>
    <row r="124" spans="2:16" ht="13.5">
      <c r="B124" s="317" t="s">
        <v>257</v>
      </c>
      <c r="C124" s="318">
        <v>5</v>
      </c>
      <c r="D124" s="120" t="s">
        <v>258</v>
      </c>
      <c r="E124" s="120" t="s">
        <v>15</v>
      </c>
      <c r="F124" s="319">
        <v>51034</v>
      </c>
      <c r="G124" s="319">
        <v>5979216</v>
      </c>
      <c r="H124" s="190">
        <f t="shared" si="2"/>
        <v>0.050921058348981446</v>
      </c>
      <c r="J124" s="312" t="s">
        <v>1007</v>
      </c>
      <c r="K124" s="313">
        <v>3</v>
      </c>
      <c r="L124" s="314" t="s">
        <v>1008</v>
      </c>
      <c r="M124" s="315" t="s">
        <v>32</v>
      </c>
      <c r="N124" s="316">
        <v>26080</v>
      </c>
      <c r="O124" s="316">
        <v>78564</v>
      </c>
      <c r="P124" s="190">
        <f t="shared" si="3"/>
        <v>0.0016146673753689856</v>
      </c>
    </row>
    <row r="125" spans="2:16" ht="13.5">
      <c r="B125" s="317" t="s">
        <v>259</v>
      </c>
      <c r="C125" s="318">
        <v>4</v>
      </c>
      <c r="D125" s="120" t="s">
        <v>260</v>
      </c>
      <c r="E125" s="120" t="s">
        <v>15</v>
      </c>
      <c r="F125" s="319">
        <v>2105</v>
      </c>
      <c r="G125" s="319">
        <v>348195</v>
      </c>
      <c r="H125" s="190">
        <f t="shared" si="2"/>
        <v>0.0029653482850968416</v>
      </c>
      <c r="J125" s="312" t="s">
        <v>1009</v>
      </c>
      <c r="K125" s="313">
        <v>3</v>
      </c>
      <c r="L125" s="314" t="s">
        <v>1010</v>
      </c>
      <c r="M125" s="315" t="s">
        <v>15</v>
      </c>
      <c r="N125" s="316">
        <v>4717</v>
      </c>
      <c r="O125" s="316">
        <v>6718543</v>
      </c>
      <c r="P125" s="190">
        <f t="shared" si="3"/>
        <v>0.13808121012313107</v>
      </c>
    </row>
    <row r="126" spans="2:16" ht="13.5">
      <c r="B126" s="317" t="s">
        <v>261</v>
      </c>
      <c r="C126" s="318">
        <v>4</v>
      </c>
      <c r="D126" s="120" t="s">
        <v>262</v>
      </c>
      <c r="E126" s="120" t="s">
        <v>15</v>
      </c>
      <c r="F126" s="319">
        <v>3727</v>
      </c>
      <c r="G126" s="319">
        <v>500946</v>
      </c>
      <c r="H126" s="190">
        <f t="shared" si="2"/>
        <v>0.004266228297437133</v>
      </c>
      <c r="J126" s="312" t="s">
        <v>1011</v>
      </c>
      <c r="K126" s="313">
        <v>4</v>
      </c>
      <c r="L126" s="314" t="s">
        <v>1012</v>
      </c>
      <c r="M126" s="315" t="s">
        <v>15</v>
      </c>
      <c r="N126" s="316">
        <v>307</v>
      </c>
      <c r="O126" s="316">
        <v>205149</v>
      </c>
      <c r="P126" s="190">
        <f t="shared" si="3"/>
        <v>0.004216274596374575</v>
      </c>
    </row>
    <row r="127" spans="2:16" ht="13.5">
      <c r="B127" s="317" t="s">
        <v>263</v>
      </c>
      <c r="C127" s="318">
        <v>5</v>
      </c>
      <c r="D127" s="120" t="s">
        <v>258</v>
      </c>
      <c r="E127" s="120" t="s">
        <v>15</v>
      </c>
      <c r="F127" s="319">
        <v>2154</v>
      </c>
      <c r="G127" s="319">
        <v>414999</v>
      </c>
      <c r="H127" s="190">
        <f t="shared" si="2"/>
        <v>0.0035342741078042595</v>
      </c>
      <c r="J127" s="312" t="s">
        <v>104</v>
      </c>
      <c r="K127" s="313">
        <v>3</v>
      </c>
      <c r="L127" s="314" t="s">
        <v>1013</v>
      </c>
      <c r="M127" s="315" t="s">
        <v>15</v>
      </c>
      <c r="N127" s="316">
        <v>47</v>
      </c>
      <c r="O127" s="316">
        <v>176043</v>
      </c>
      <c r="P127" s="190">
        <f t="shared" si="3"/>
        <v>0.0036180806573250135</v>
      </c>
    </row>
    <row r="128" spans="2:16" ht="13.5">
      <c r="B128" s="317" t="s">
        <v>264</v>
      </c>
      <c r="C128" s="318">
        <v>4</v>
      </c>
      <c r="D128" s="120" t="s">
        <v>265</v>
      </c>
      <c r="E128" s="120" t="s">
        <v>15</v>
      </c>
      <c r="F128" s="319">
        <v>423</v>
      </c>
      <c r="G128" s="319">
        <v>189993</v>
      </c>
      <c r="H128" s="190">
        <f t="shared" si="2"/>
        <v>0.001618045683396959</v>
      </c>
      <c r="J128" s="312" t="s">
        <v>1014</v>
      </c>
      <c r="K128" s="313">
        <v>3</v>
      </c>
      <c r="L128" s="314" t="s">
        <v>1015</v>
      </c>
      <c r="M128" s="315" t="s">
        <v>15</v>
      </c>
      <c r="N128" s="316">
        <v>95</v>
      </c>
      <c r="O128" s="316">
        <v>221690</v>
      </c>
      <c r="P128" s="190">
        <f t="shared" si="3"/>
        <v>0.004556229449182201</v>
      </c>
    </row>
    <row r="129" spans="2:16" ht="13.5">
      <c r="B129" s="317" t="s">
        <v>266</v>
      </c>
      <c r="C129" s="318">
        <v>3</v>
      </c>
      <c r="D129" s="120" t="s">
        <v>267</v>
      </c>
      <c r="E129" s="120" t="s">
        <v>32</v>
      </c>
      <c r="F129" s="319">
        <v>60190</v>
      </c>
      <c r="G129" s="319">
        <v>60473</v>
      </c>
      <c r="H129" s="190">
        <f t="shared" si="2"/>
        <v>0.0005150088509158986</v>
      </c>
      <c r="J129" s="312" t="s">
        <v>1016</v>
      </c>
      <c r="K129" s="313">
        <v>3</v>
      </c>
      <c r="L129" s="314" t="s">
        <v>1017</v>
      </c>
      <c r="M129" s="315" t="s">
        <v>15</v>
      </c>
      <c r="N129" s="316">
        <v>8241</v>
      </c>
      <c r="O129" s="316">
        <v>1974927</v>
      </c>
      <c r="P129" s="190">
        <f t="shared" si="3"/>
        <v>0.040589203650976846</v>
      </c>
    </row>
    <row r="130" spans="2:16" ht="13.5">
      <c r="B130" s="317" t="s">
        <v>268</v>
      </c>
      <c r="C130" s="318">
        <v>3</v>
      </c>
      <c r="D130" s="120" t="s">
        <v>269</v>
      </c>
      <c r="E130" s="120" t="s">
        <v>32</v>
      </c>
      <c r="F130" s="319">
        <v>1898938</v>
      </c>
      <c r="G130" s="319">
        <v>1030113</v>
      </c>
      <c r="H130" s="190">
        <f t="shared" si="2"/>
        <v>0.008772796329659997</v>
      </c>
      <c r="J130" s="312" t="s">
        <v>1018</v>
      </c>
      <c r="K130" s="313">
        <v>4</v>
      </c>
      <c r="L130" s="314" t="s">
        <v>1019</v>
      </c>
      <c r="M130" s="315" t="s">
        <v>15</v>
      </c>
      <c r="N130" s="316">
        <v>7492</v>
      </c>
      <c r="O130" s="316">
        <v>1750363</v>
      </c>
      <c r="P130" s="190">
        <f t="shared" si="3"/>
        <v>0.035973907020429</v>
      </c>
    </row>
    <row r="131" spans="2:16" ht="13.5">
      <c r="B131" s="304" t="s">
        <v>270</v>
      </c>
      <c r="C131" s="305">
        <v>2</v>
      </c>
      <c r="D131" s="117" t="s">
        <v>271</v>
      </c>
      <c r="E131" s="117"/>
      <c r="F131" s="306">
        <v>0</v>
      </c>
      <c r="G131" s="306">
        <v>63708906</v>
      </c>
      <c r="H131" s="189">
        <f t="shared" si="2"/>
        <v>0.5425669385042745</v>
      </c>
      <c r="J131" s="312" t="s">
        <v>1022</v>
      </c>
      <c r="K131" s="313">
        <v>4</v>
      </c>
      <c r="L131" s="314" t="s">
        <v>1023</v>
      </c>
      <c r="M131" s="315" t="s">
        <v>15</v>
      </c>
      <c r="N131" s="316">
        <v>597</v>
      </c>
      <c r="O131" s="316">
        <v>154206</v>
      </c>
      <c r="P131" s="190">
        <f t="shared" si="3"/>
        <v>0.0031692810611240493</v>
      </c>
    </row>
    <row r="132" spans="2:16" ht="13.5">
      <c r="B132" s="317" t="s">
        <v>272</v>
      </c>
      <c r="C132" s="318">
        <v>3</v>
      </c>
      <c r="D132" s="120" t="s">
        <v>273</v>
      </c>
      <c r="E132" s="120" t="s">
        <v>15</v>
      </c>
      <c r="F132" s="319">
        <v>25186</v>
      </c>
      <c r="G132" s="319">
        <v>18272602</v>
      </c>
      <c r="H132" s="190">
        <f t="shared" si="2"/>
        <v>0.1556157584254717</v>
      </c>
      <c r="J132" s="312" t="s">
        <v>1024</v>
      </c>
      <c r="K132" s="313">
        <v>3</v>
      </c>
      <c r="L132" s="314" t="s">
        <v>1025</v>
      </c>
      <c r="M132" s="315" t="s">
        <v>15</v>
      </c>
      <c r="N132" s="316">
        <v>210</v>
      </c>
      <c r="O132" s="316">
        <v>63108</v>
      </c>
      <c r="P132" s="190">
        <f t="shared" si="3"/>
        <v>0.0012970117194234757</v>
      </c>
    </row>
    <row r="133" spans="2:16" ht="13.5">
      <c r="B133" s="317" t="s">
        <v>274</v>
      </c>
      <c r="C133" s="318">
        <v>4</v>
      </c>
      <c r="D133" s="120" t="s">
        <v>275</v>
      </c>
      <c r="E133" s="120" t="s">
        <v>32</v>
      </c>
      <c r="F133" s="319">
        <v>128903</v>
      </c>
      <c r="G133" s="319">
        <v>304163</v>
      </c>
      <c r="H133" s="190">
        <f t="shared" si="2"/>
        <v>0.0025903566405029096</v>
      </c>
      <c r="J133" s="312" t="s">
        <v>1026</v>
      </c>
      <c r="K133" s="313">
        <v>4</v>
      </c>
      <c r="L133" s="314" t="s">
        <v>1027</v>
      </c>
      <c r="M133" s="315" t="s">
        <v>15</v>
      </c>
      <c r="N133" s="316">
        <v>60</v>
      </c>
      <c r="O133" s="316">
        <v>30623</v>
      </c>
      <c r="P133" s="190">
        <f t="shared" si="3"/>
        <v>0.0006293717101461795</v>
      </c>
    </row>
    <row r="134" spans="2:16" ht="13.5">
      <c r="B134" s="317" t="s">
        <v>276</v>
      </c>
      <c r="C134" s="318">
        <v>4</v>
      </c>
      <c r="D134" s="120" t="s">
        <v>277</v>
      </c>
      <c r="E134" s="120" t="s">
        <v>15</v>
      </c>
      <c r="F134" s="319">
        <v>120</v>
      </c>
      <c r="G134" s="319">
        <v>170849</v>
      </c>
      <c r="H134" s="190">
        <f t="shared" si="2"/>
        <v>0.0014550088001278314</v>
      </c>
      <c r="J134" s="307" t="s">
        <v>110</v>
      </c>
      <c r="K134" s="308">
        <v>2</v>
      </c>
      <c r="L134" s="309" t="s">
        <v>111</v>
      </c>
      <c r="M134" s="310" t="s">
        <v>15</v>
      </c>
      <c r="N134" s="311">
        <v>566730</v>
      </c>
      <c r="O134" s="311">
        <v>13374062</v>
      </c>
      <c r="P134" s="189">
        <f t="shared" si="3"/>
        <v>0.2748671349162732</v>
      </c>
    </row>
    <row r="135" spans="2:16" ht="13.5">
      <c r="B135" s="317" t="s">
        <v>278</v>
      </c>
      <c r="C135" s="318">
        <v>4</v>
      </c>
      <c r="D135" s="120" t="s">
        <v>279</v>
      </c>
      <c r="E135" s="120" t="s">
        <v>15</v>
      </c>
      <c r="F135" s="319">
        <v>23817</v>
      </c>
      <c r="G135" s="319">
        <v>16425372</v>
      </c>
      <c r="H135" s="190">
        <f t="shared" si="2"/>
        <v>0.13988411290305053</v>
      </c>
      <c r="J135" s="312" t="s">
        <v>1028</v>
      </c>
      <c r="K135" s="313">
        <v>3</v>
      </c>
      <c r="L135" s="314" t="s">
        <v>1029</v>
      </c>
      <c r="M135" s="315" t="s">
        <v>15</v>
      </c>
      <c r="N135" s="316">
        <v>566730</v>
      </c>
      <c r="O135" s="316">
        <v>13374062</v>
      </c>
      <c r="P135" s="190">
        <f t="shared" si="3"/>
        <v>0.2748671349162732</v>
      </c>
    </row>
    <row r="136" spans="2:16" ht="13.5">
      <c r="B136" s="317" t="s">
        <v>280</v>
      </c>
      <c r="C136" s="318">
        <v>4</v>
      </c>
      <c r="D136" s="120" t="s">
        <v>281</v>
      </c>
      <c r="E136" s="120" t="s">
        <v>15</v>
      </c>
      <c r="F136" s="319">
        <v>37</v>
      </c>
      <c r="G136" s="319">
        <v>66636</v>
      </c>
      <c r="H136" s="190">
        <f t="shared" si="2"/>
        <v>0.0005674950769704134</v>
      </c>
      <c r="J136" s="312" t="s">
        <v>1030</v>
      </c>
      <c r="K136" s="313">
        <v>4</v>
      </c>
      <c r="L136" s="314" t="s">
        <v>1031</v>
      </c>
      <c r="M136" s="315" t="s">
        <v>15</v>
      </c>
      <c r="N136" s="316">
        <v>128417</v>
      </c>
      <c r="O136" s="316">
        <v>2691531</v>
      </c>
      <c r="P136" s="190">
        <f t="shared" si="3"/>
        <v>0.0553170319165809</v>
      </c>
    </row>
    <row r="137" spans="2:16" ht="13.5">
      <c r="B137" s="317" t="s">
        <v>282</v>
      </c>
      <c r="C137" s="318">
        <v>3</v>
      </c>
      <c r="D137" s="120" t="s">
        <v>283</v>
      </c>
      <c r="E137" s="120"/>
      <c r="F137" s="319">
        <v>0</v>
      </c>
      <c r="G137" s="319">
        <v>15506202</v>
      </c>
      <c r="H137" s="190">
        <f aca="true" t="shared" si="4" ref="H137:H200">G137/11742128294*100</f>
        <v>0.13205614528946485</v>
      </c>
      <c r="J137" s="312" t="s">
        <v>1032</v>
      </c>
      <c r="K137" s="313">
        <v>5</v>
      </c>
      <c r="L137" s="314" t="s">
        <v>1033</v>
      </c>
      <c r="M137" s="315" t="s">
        <v>15</v>
      </c>
      <c r="N137" s="316">
        <v>3808</v>
      </c>
      <c r="O137" s="316">
        <v>340505</v>
      </c>
      <c r="P137" s="190">
        <f aca="true" t="shared" si="5" ref="P137:P200">O137/4865646089*100</f>
        <v>0.006998145647497791</v>
      </c>
    </row>
    <row r="138" spans="2:16" ht="13.5">
      <c r="B138" s="317" t="s">
        <v>284</v>
      </c>
      <c r="C138" s="318">
        <v>4</v>
      </c>
      <c r="D138" s="120" t="s">
        <v>285</v>
      </c>
      <c r="E138" s="120" t="s">
        <v>242</v>
      </c>
      <c r="F138" s="319">
        <v>2832731</v>
      </c>
      <c r="G138" s="319">
        <v>1215682</v>
      </c>
      <c r="H138" s="190">
        <f t="shared" si="4"/>
        <v>0.010353165708649172</v>
      </c>
      <c r="J138" s="312" t="s">
        <v>1034</v>
      </c>
      <c r="K138" s="313">
        <v>5</v>
      </c>
      <c r="L138" s="314" t="s">
        <v>1035</v>
      </c>
      <c r="M138" s="315" t="s">
        <v>15</v>
      </c>
      <c r="N138" s="316">
        <v>77733</v>
      </c>
      <c r="O138" s="316">
        <v>1724403</v>
      </c>
      <c r="P138" s="190">
        <f t="shared" si="5"/>
        <v>0.03544037047615199</v>
      </c>
    </row>
    <row r="139" spans="2:16" ht="13.5">
      <c r="B139" s="317" t="s">
        <v>286</v>
      </c>
      <c r="C139" s="318">
        <v>4</v>
      </c>
      <c r="D139" s="120" t="s">
        <v>287</v>
      </c>
      <c r="E139" s="120" t="s">
        <v>242</v>
      </c>
      <c r="F139" s="319">
        <v>1606</v>
      </c>
      <c r="G139" s="319">
        <v>3227</v>
      </c>
      <c r="H139" s="190">
        <f t="shared" si="4"/>
        <v>2.7482241031627415E-05</v>
      </c>
      <c r="J139" s="312" t="s">
        <v>1038</v>
      </c>
      <c r="K139" s="313">
        <v>4</v>
      </c>
      <c r="L139" s="314" t="s">
        <v>1039</v>
      </c>
      <c r="M139" s="315" t="s">
        <v>15</v>
      </c>
      <c r="N139" s="316">
        <v>268829</v>
      </c>
      <c r="O139" s="316">
        <v>4457661</v>
      </c>
      <c r="P139" s="190">
        <f t="shared" si="5"/>
        <v>0.09161498634431403</v>
      </c>
    </row>
    <row r="140" spans="2:16" ht="13.5">
      <c r="B140" s="317" t="s">
        <v>288</v>
      </c>
      <c r="C140" s="318">
        <v>4</v>
      </c>
      <c r="D140" s="120" t="s">
        <v>289</v>
      </c>
      <c r="E140" s="120" t="s">
        <v>242</v>
      </c>
      <c r="F140" s="319">
        <v>2115771</v>
      </c>
      <c r="G140" s="319">
        <v>2444044</v>
      </c>
      <c r="H140" s="190">
        <f t="shared" si="4"/>
        <v>0.02081431865506749</v>
      </c>
      <c r="J140" s="312" t="s">
        <v>1040</v>
      </c>
      <c r="K140" s="313">
        <v>4</v>
      </c>
      <c r="L140" s="314" t="s">
        <v>1041</v>
      </c>
      <c r="M140" s="315" t="s">
        <v>15</v>
      </c>
      <c r="N140" s="316">
        <v>22467</v>
      </c>
      <c r="O140" s="316">
        <v>246764</v>
      </c>
      <c r="P140" s="190">
        <f t="shared" si="5"/>
        <v>0.0050715566953764115</v>
      </c>
    </row>
    <row r="141" spans="2:16" ht="13.5">
      <c r="B141" s="317" t="s">
        <v>290</v>
      </c>
      <c r="C141" s="318">
        <v>4</v>
      </c>
      <c r="D141" s="120" t="s">
        <v>291</v>
      </c>
      <c r="E141" s="120" t="s">
        <v>242</v>
      </c>
      <c r="F141" s="319">
        <v>27774597</v>
      </c>
      <c r="G141" s="319">
        <v>5472572</v>
      </c>
      <c r="H141" s="190">
        <f t="shared" si="4"/>
        <v>0.04660630392529758</v>
      </c>
      <c r="J141" s="312" t="s">
        <v>1042</v>
      </c>
      <c r="K141" s="313">
        <v>4</v>
      </c>
      <c r="L141" s="314" t="s">
        <v>1043</v>
      </c>
      <c r="M141" s="315" t="s">
        <v>15</v>
      </c>
      <c r="N141" s="316">
        <v>32519</v>
      </c>
      <c r="O141" s="316">
        <v>1226819</v>
      </c>
      <c r="P141" s="190">
        <f t="shared" si="5"/>
        <v>0.025213897138419678</v>
      </c>
    </row>
    <row r="142" spans="2:16" ht="13.5">
      <c r="B142" s="317" t="s">
        <v>292</v>
      </c>
      <c r="C142" s="318">
        <v>4</v>
      </c>
      <c r="D142" s="120" t="s">
        <v>293</v>
      </c>
      <c r="E142" s="120" t="s">
        <v>32</v>
      </c>
      <c r="F142" s="319">
        <v>3267079</v>
      </c>
      <c r="G142" s="319">
        <v>4904590</v>
      </c>
      <c r="H142" s="190">
        <f t="shared" si="4"/>
        <v>0.04176917401342098</v>
      </c>
      <c r="J142" s="312" t="s">
        <v>1044</v>
      </c>
      <c r="K142" s="313">
        <v>4</v>
      </c>
      <c r="L142" s="314" t="s">
        <v>1045</v>
      </c>
      <c r="M142" s="315" t="s">
        <v>15</v>
      </c>
      <c r="N142" s="316">
        <v>3535</v>
      </c>
      <c r="O142" s="316">
        <v>146514</v>
      </c>
      <c r="P142" s="190">
        <f t="shared" si="5"/>
        <v>0.0030111931143375027</v>
      </c>
    </row>
    <row r="143" spans="2:16" ht="13.5">
      <c r="B143" s="317" t="s">
        <v>294</v>
      </c>
      <c r="C143" s="318">
        <v>3</v>
      </c>
      <c r="D143" s="120" t="s">
        <v>295</v>
      </c>
      <c r="E143" s="120"/>
      <c r="F143" s="319">
        <v>0</v>
      </c>
      <c r="G143" s="319">
        <v>29930102</v>
      </c>
      <c r="H143" s="190">
        <f t="shared" si="4"/>
        <v>0.254895034789338</v>
      </c>
      <c r="J143" s="307" t="s">
        <v>114</v>
      </c>
      <c r="K143" s="308">
        <v>2</v>
      </c>
      <c r="L143" s="309" t="s">
        <v>115</v>
      </c>
      <c r="M143" s="310" t="s">
        <v>15</v>
      </c>
      <c r="N143" s="311">
        <v>2589829</v>
      </c>
      <c r="O143" s="311">
        <v>44833466</v>
      </c>
      <c r="P143" s="189">
        <f t="shared" si="5"/>
        <v>0.9214288334977172</v>
      </c>
    </row>
    <row r="144" spans="2:16" ht="13.5">
      <c r="B144" s="317" t="s">
        <v>296</v>
      </c>
      <c r="C144" s="318">
        <v>4</v>
      </c>
      <c r="D144" s="120" t="s">
        <v>297</v>
      </c>
      <c r="E144" s="120" t="s">
        <v>15</v>
      </c>
      <c r="F144" s="319">
        <v>349</v>
      </c>
      <c r="G144" s="319">
        <v>1253121</v>
      </c>
      <c r="H144" s="190">
        <f t="shared" si="4"/>
        <v>0.01067200909940935</v>
      </c>
      <c r="J144" s="312" t="s">
        <v>116</v>
      </c>
      <c r="K144" s="313">
        <v>3</v>
      </c>
      <c r="L144" s="314" t="s">
        <v>1046</v>
      </c>
      <c r="M144" s="315" t="s">
        <v>15</v>
      </c>
      <c r="N144" s="316">
        <v>2519680</v>
      </c>
      <c r="O144" s="316">
        <v>21137993</v>
      </c>
      <c r="P144" s="190">
        <f t="shared" si="5"/>
        <v>0.43443342596962975</v>
      </c>
    </row>
    <row r="145" spans="2:16" ht="13.5">
      <c r="B145" s="317" t="s">
        <v>298</v>
      </c>
      <c r="C145" s="318">
        <v>5</v>
      </c>
      <c r="D145" s="120" t="s">
        <v>299</v>
      </c>
      <c r="E145" s="120" t="s">
        <v>15</v>
      </c>
      <c r="F145" s="319">
        <v>2</v>
      </c>
      <c r="G145" s="319">
        <v>35673</v>
      </c>
      <c r="H145" s="190">
        <f t="shared" si="4"/>
        <v>0.00030380352783428713</v>
      </c>
      <c r="J145" s="312" t="s">
        <v>1047</v>
      </c>
      <c r="K145" s="313">
        <v>3</v>
      </c>
      <c r="L145" s="314" t="s">
        <v>1048</v>
      </c>
      <c r="M145" s="315" t="s">
        <v>15</v>
      </c>
      <c r="N145" s="316">
        <v>5483</v>
      </c>
      <c r="O145" s="316">
        <v>672433</v>
      </c>
      <c r="P145" s="190">
        <f t="shared" si="5"/>
        <v>0.01382001460238141</v>
      </c>
    </row>
    <row r="146" spans="2:16" ht="13.5">
      <c r="B146" s="317" t="s">
        <v>300</v>
      </c>
      <c r="C146" s="318">
        <v>4</v>
      </c>
      <c r="D146" s="120" t="s">
        <v>301</v>
      </c>
      <c r="E146" s="120" t="s">
        <v>12</v>
      </c>
      <c r="F146" s="319">
        <v>1626789</v>
      </c>
      <c r="G146" s="319">
        <v>51693</v>
      </c>
      <c r="H146" s="190">
        <f t="shared" si="4"/>
        <v>0.00044023535347007003</v>
      </c>
      <c r="J146" s="312" t="s">
        <v>1049</v>
      </c>
      <c r="K146" s="313">
        <v>3</v>
      </c>
      <c r="L146" s="314" t="s">
        <v>1050</v>
      </c>
      <c r="M146" s="315" t="s">
        <v>15</v>
      </c>
      <c r="N146" s="316">
        <v>25951</v>
      </c>
      <c r="O146" s="316">
        <v>6284123</v>
      </c>
      <c r="P146" s="190">
        <f t="shared" si="5"/>
        <v>0.1291528994311119</v>
      </c>
    </row>
    <row r="147" spans="2:16" ht="13.5">
      <c r="B147" s="317" t="s">
        <v>302</v>
      </c>
      <c r="C147" s="318">
        <v>4</v>
      </c>
      <c r="D147" s="120" t="s">
        <v>303</v>
      </c>
      <c r="E147" s="120" t="s">
        <v>12</v>
      </c>
      <c r="F147" s="319">
        <v>41201</v>
      </c>
      <c r="G147" s="319">
        <v>97424</v>
      </c>
      <c r="H147" s="190">
        <f t="shared" si="4"/>
        <v>0.0008296962659638268</v>
      </c>
      <c r="J147" s="312" t="s">
        <v>1051</v>
      </c>
      <c r="K147" s="313">
        <v>4</v>
      </c>
      <c r="L147" s="314" t="s">
        <v>1052</v>
      </c>
      <c r="M147" s="315" t="s">
        <v>15</v>
      </c>
      <c r="N147" s="316">
        <v>449</v>
      </c>
      <c r="O147" s="316">
        <v>32956</v>
      </c>
      <c r="P147" s="190">
        <f t="shared" si="5"/>
        <v>0.0006773201214635239</v>
      </c>
    </row>
    <row r="148" spans="2:16" ht="13.5">
      <c r="B148" s="317" t="s">
        <v>304</v>
      </c>
      <c r="C148" s="318">
        <v>4</v>
      </c>
      <c r="D148" s="120" t="s">
        <v>305</v>
      </c>
      <c r="E148" s="120" t="s">
        <v>242</v>
      </c>
      <c r="F148" s="319">
        <v>272486</v>
      </c>
      <c r="G148" s="319">
        <v>415919</v>
      </c>
      <c r="H148" s="190">
        <f t="shared" si="4"/>
        <v>0.003542109143983093</v>
      </c>
      <c r="J148" s="312" t="s">
        <v>1053</v>
      </c>
      <c r="K148" s="313">
        <v>4</v>
      </c>
      <c r="L148" s="314" t="s">
        <v>1054</v>
      </c>
      <c r="M148" s="315" t="s">
        <v>15</v>
      </c>
      <c r="N148" s="316">
        <v>4374</v>
      </c>
      <c r="O148" s="316">
        <v>241755</v>
      </c>
      <c r="P148" s="190">
        <f t="shared" si="5"/>
        <v>0.004968610449217569</v>
      </c>
    </row>
    <row r="149" spans="2:16" ht="13.5">
      <c r="B149" s="317" t="s">
        <v>306</v>
      </c>
      <c r="C149" s="318">
        <v>5</v>
      </c>
      <c r="D149" s="120" t="s">
        <v>307</v>
      </c>
      <c r="E149" s="120" t="s">
        <v>242</v>
      </c>
      <c r="F149" s="319">
        <v>272400</v>
      </c>
      <c r="G149" s="319">
        <v>415293</v>
      </c>
      <c r="H149" s="190">
        <f t="shared" si="4"/>
        <v>0.0035367779128440175</v>
      </c>
      <c r="J149" s="312" t="s">
        <v>1055</v>
      </c>
      <c r="K149" s="313">
        <v>4</v>
      </c>
      <c r="L149" s="314" t="s">
        <v>1056</v>
      </c>
      <c r="M149" s="315" t="s">
        <v>15</v>
      </c>
      <c r="N149" s="316">
        <v>3326</v>
      </c>
      <c r="O149" s="316">
        <v>4125520</v>
      </c>
      <c r="P149" s="190">
        <f t="shared" si="5"/>
        <v>0.08478873975907869</v>
      </c>
    </row>
    <row r="150" spans="2:16" ht="13.5">
      <c r="B150" s="317" t="s">
        <v>308</v>
      </c>
      <c r="C150" s="318">
        <v>4</v>
      </c>
      <c r="D150" s="120" t="s">
        <v>309</v>
      </c>
      <c r="E150" s="120" t="s">
        <v>15</v>
      </c>
      <c r="F150" s="319">
        <v>14972</v>
      </c>
      <c r="G150" s="319">
        <v>28111945</v>
      </c>
      <c r="H150" s="190">
        <f t="shared" si="4"/>
        <v>0.23941098492651167</v>
      </c>
      <c r="J150" s="312" t="s">
        <v>1057</v>
      </c>
      <c r="K150" s="313">
        <v>4</v>
      </c>
      <c r="L150" s="314" t="s">
        <v>1058</v>
      </c>
      <c r="M150" s="315" t="s">
        <v>15</v>
      </c>
      <c r="N150" s="316">
        <v>242</v>
      </c>
      <c r="O150" s="316">
        <v>14573</v>
      </c>
      <c r="P150" s="190">
        <f t="shared" si="5"/>
        <v>0.0002995080146282296</v>
      </c>
    </row>
    <row r="151" spans="2:16" ht="13.5">
      <c r="B151" s="317" t="s">
        <v>310</v>
      </c>
      <c r="C151" s="318">
        <v>5</v>
      </c>
      <c r="D151" s="120" t="s">
        <v>311</v>
      </c>
      <c r="E151" s="120" t="s">
        <v>15</v>
      </c>
      <c r="F151" s="319">
        <v>67</v>
      </c>
      <c r="G151" s="319">
        <v>107282</v>
      </c>
      <c r="H151" s="190">
        <f t="shared" si="4"/>
        <v>0.0009136503818887674</v>
      </c>
      <c r="J151" s="312" t="s">
        <v>1059</v>
      </c>
      <c r="K151" s="313">
        <v>4</v>
      </c>
      <c r="L151" s="314" t="s">
        <v>1060</v>
      </c>
      <c r="M151" s="315" t="s">
        <v>15</v>
      </c>
      <c r="N151" s="316">
        <v>5650</v>
      </c>
      <c r="O151" s="316">
        <v>183062</v>
      </c>
      <c r="P151" s="190">
        <f t="shared" si="5"/>
        <v>0.003762336936380496</v>
      </c>
    </row>
    <row r="152" spans="2:16" ht="13.5">
      <c r="B152" s="317" t="s">
        <v>312</v>
      </c>
      <c r="C152" s="318">
        <v>5</v>
      </c>
      <c r="D152" s="120" t="s">
        <v>313</v>
      </c>
      <c r="E152" s="120" t="s">
        <v>32</v>
      </c>
      <c r="F152" s="319">
        <v>236920</v>
      </c>
      <c r="G152" s="319">
        <v>376849</v>
      </c>
      <c r="H152" s="190">
        <f t="shared" si="4"/>
        <v>0.0032093755966928292</v>
      </c>
      <c r="J152" s="312" t="s">
        <v>1061</v>
      </c>
      <c r="K152" s="313">
        <v>3</v>
      </c>
      <c r="L152" s="314" t="s">
        <v>1062</v>
      </c>
      <c r="M152" s="315" t="s">
        <v>15</v>
      </c>
      <c r="N152" s="316">
        <v>37199</v>
      </c>
      <c r="O152" s="316">
        <v>15721383</v>
      </c>
      <c r="P152" s="190">
        <f t="shared" si="5"/>
        <v>0.3231098750799423</v>
      </c>
    </row>
    <row r="153" spans="2:16" ht="13.5">
      <c r="B153" s="304" t="s">
        <v>314</v>
      </c>
      <c r="C153" s="305">
        <v>2</v>
      </c>
      <c r="D153" s="117" t="s">
        <v>315</v>
      </c>
      <c r="E153" s="117"/>
      <c r="F153" s="306">
        <v>0</v>
      </c>
      <c r="G153" s="306">
        <v>183850441</v>
      </c>
      <c r="H153" s="189">
        <f t="shared" si="4"/>
        <v>1.5657335399234567</v>
      </c>
      <c r="J153" s="312" t="s">
        <v>1063</v>
      </c>
      <c r="K153" s="313">
        <v>4</v>
      </c>
      <c r="L153" s="314" t="s">
        <v>1064</v>
      </c>
      <c r="M153" s="315" t="s">
        <v>15</v>
      </c>
      <c r="N153" s="316">
        <v>230</v>
      </c>
      <c r="O153" s="316">
        <v>16126</v>
      </c>
      <c r="P153" s="190">
        <f t="shared" si="5"/>
        <v>0.00033142566691105675</v>
      </c>
    </row>
    <row r="154" spans="2:16" ht="13.5">
      <c r="B154" s="317" t="s">
        <v>316</v>
      </c>
      <c r="C154" s="318">
        <v>3</v>
      </c>
      <c r="D154" s="120" t="s">
        <v>317</v>
      </c>
      <c r="E154" s="120" t="s">
        <v>15</v>
      </c>
      <c r="F154" s="319">
        <v>29</v>
      </c>
      <c r="G154" s="319">
        <v>2077</v>
      </c>
      <c r="H154" s="190">
        <f t="shared" si="4"/>
        <v>1.768844580808495E-05</v>
      </c>
      <c r="J154" s="312" t="s">
        <v>1065</v>
      </c>
      <c r="K154" s="313">
        <v>4</v>
      </c>
      <c r="L154" s="314" t="s">
        <v>1066</v>
      </c>
      <c r="M154" s="315" t="s">
        <v>15</v>
      </c>
      <c r="N154" s="316">
        <v>13975</v>
      </c>
      <c r="O154" s="316">
        <v>8885279</v>
      </c>
      <c r="P154" s="190">
        <f t="shared" si="5"/>
        <v>0.18261252128648192</v>
      </c>
    </row>
    <row r="155" spans="2:16" ht="13.5">
      <c r="B155" s="317" t="s">
        <v>318</v>
      </c>
      <c r="C155" s="318">
        <v>3</v>
      </c>
      <c r="D155" s="120" t="s">
        <v>319</v>
      </c>
      <c r="E155" s="120" t="s">
        <v>242</v>
      </c>
      <c r="F155" s="319">
        <v>1373862</v>
      </c>
      <c r="G155" s="319">
        <v>3633866</v>
      </c>
      <c r="H155" s="190">
        <f t="shared" si="4"/>
        <v>0.030947251716342047</v>
      </c>
      <c r="J155" s="312" t="s">
        <v>1067</v>
      </c>
      <c r="K155" s="313">
        <v>4</v>
      </c>
      <c r="L155" s="314" t="s">
        <v>1068</v>
      </c>
      <c r="M155" s="315" t="s">
        <v>15</v>
      </c>
      <c r="N155" s="316">
        <v>3313</v>
      </c>
      <c r="O155" s="316">
        <v>1762162</v>
      </c>
      <c r="P155" s="190">
        <f t="shared" si="5"/>
        <v>0.03621640307920883</v>
      </c>
    </row>
    <row r="156" spans="2:16" ht="13.5">
      <c r="B156" s="317" t="s">
        <v>320</v>
      </c>
      <c r="C156" s="318">
        <v>3</v>
      </c>
      <c r="D156" s="120" t="s">
        <v>321</v>
      </c>
      <c r="E156" s="120"/>
      <c r="F156" s="319">
        <v>0</v>
      </c>
      <c r="G156" s="319">
        <v>65592634</v>
      </c>
      <c r="H156" s="190">
        <f t="shared" si="4"/>
        <v>0.5586094135380599</v>
      </c>
      <c r="J156" s="312" t="s">
        <v>1069</v>
      </c>
      <c r="K156" s="313">
        <v>4</v>
      </c>
      <c r="L156" s="314" t="s">
        <v>1070</v>
      </c>
      <c r="M156" s="315" t="s">
        <v>15</v>
      </c>
      <c r="N156" s="316">
        <v>17166</v>
      </c>
      <c r="O156" s="316">
        <v>3764673</v>
      </c>
      <c r="P156" s="190">
        <f t="shared" si="5"/>
        <v>0.07737252013686276</v>
      </c>
    </row>
    <row r="157" spans="2:16" ht="13.5">
      <c r="B157" s="317" t="s">
        <v>322</v>
      </c>
      <c r="C157" s="318">
        <v>4</v>
      </c>
      <c r="D157" s="120" t="s">
        <v>323</v>
      </c>
      <c r="E157" s="120" t="s">
        <v>242</v>
      </c>
      <c r="F157" s="319">
        <v>48707824</v>
      </c>
      <c r="G157" s="319">
        <v>36896790</v>
      </c>
      <c r="H157" s="190">
        <f t="shared" si="4"/>
        <v>0.31422574405743414</v>
      </c>
      <c r="J157" s="307" t="s">
        <v>118</v>
      </c>
      <c r="K157" s="308">
        <v>2</v>
      </c>
      <c r="L157" s="309" t="s">
        <v>119</v>
      </c>
      <c r="M157" s="310"/>
      <c r="N157" s="311">
        <v>0</v>
      </c>
      <c r="O157" s="311">
        <v>11218253</v>
      </c>
      <c r="P157" s="189">
        <f t="shared" si="5"/>
        <v>0.2305603982451918</v>
      </c>
    </row>
    <row r="158" spans="2:16" ht="13.5">
      <c r="B158" s="317" t="s">
        <v>324</v>
      </c>
      <c r="C158" s="318">
        <v>5</v>
      </c>
      <c r="D158" s="120" t="s">
        <v>325</v>
      </c>
      <c r="E158" s="120" t="s">
        <v>242</v>
      </c>
      <c r="F158" s="319">
        <v>44756854</v>
      </c>
      <c r="G158" s="319">
        <v>33257475</v>
      </c>
      <c r="H158" s="190">
        <f t="shared" si="4"/>
        <v>0.28323208678441986</v>
      </c>
      <c r="J158" s="312" t="s">
        <v>120</v>
      </c>
      <c r="K158" s="313">
        <v>3</v>
      </c>
      <c r="L158" s="314" t="s">
        <v>1071</v>
      </c>
      <c r="M158" s="315" t="s">
        <v>15</v>
      </c>
      <c r="N158" s="316">
        <v>3342</v>
      </c>
      <c r="O158" s="316">
        <v>854782</v>
      </c>
      <c r="P158" s="190">
        <f t="shared" si="5"/>
        <v>0.017567697780823944</v>
      </c>
    </row>
    <row r="159" spans="2:16" ht="13.5">
      <c r="B159" s="317" t="s">
        <v>326</v>
      </c>
      <c r="C159" s="318">
        <v>5</v>
      </c>
      <c r="D159" s="120" t="s">
        <v>327</v>
      </c>
      <c r="E159" s="120" t="s">
        <v>242</v>
      </c>
      <c r="F159" s="319">
        <v>3929182</v>
      </c>
      <c r="G159" s="319">
        <v>3600026</v>
      </c>
      <c r="H159" s="190">
        <f t="shared" si="4"/>
        <v>0.03065905864645972</v>
      </c>
      <c r="J159" s="312" t="s">
        <v>1072</v>
      </c>
      <c r="K159" s="313">
        <v>4</v>
      </c>
      <c r="L159" s="314" t="s">
        <v>1073</v>
      </c>
      <c r="M159" s="315" t="s">
        <v>15</v>
      </c>
      <c r="N159" s="316">
        <v>384</v>
      </c>
      <c r="O159" s="316">
        <v>97434</v>
      </c>
      <c r="P159" s="190">
        <f t="shared" si="5"/>
        <v>0.002002488430473267</v>
      </c>
    </row>
    <row r="160" spans="2:16" ht="13.5">
      <c r="B160" s="317" t="s">
        <v>328</v>
      </c>
      <c r="C160" s="318">
        <v>4</v>
      </c>
      <c r="D160" s="120" t="s">
        <v>329</v>
      </c>
      <c r="E160" s="120" t="s">
        <v>32</v>
      </c>
      <c r="F160" s="319">
        <v>924409</v>
      </c>
      <c r="G160" s="319">
        <v>5183559</v>
      </c>
      <c r="H160" s="190">
        <f t="shared" si="4"/>
        <v>0.04414496989143526</v>
      </c>
      <c r="J160" s="312" t="s">
        <v>1074</v>
      </c>
      <c r="K160" s="313">
        <v>3</v>
      </c>
      <c r="L160" s="314" t="s">
        <v>1075</v>
      </c>
      <c r="M160" s="315"/>
      <c r="N160" s="316">
        <v>0</v>
      </c>
      <c r="O160" s="316">
        <v>10350412</v>
      </c>
      <c r="P160" s="190">
        <f t="shared" si="5"/>
        <v>0.2127243085640707</v>
      </c>
    </row>
    <row r="161" spans="2:16" ht="13.5">
      <c r="B161" s="317" t="s">
        <v>330</v>
      </c>
      <c r="C161" s="318">
        <v>4</v>
      </c>
      <c r="D161" s="120" t="s">
        <v>331</v>
      </c>
      <c r="E161" s="120" t="s">
        <v>32</v>
      </c>
      <c r="F161" s="319">
        <v>3574656</v>
      </c>
      <c r="G161" s="319">
        <v>2333142</v>
      </c>
      <c r="H161" s="190">
        <f t="shared" si="4"/>
        <v>0.019869839109083746</v>
      </c>
      <c r="J161" s="312" t="s">
        <v>1076</v>
      </c>
      <c r="K161" s="313">
        <v>4</v>
      </c>
      <c r="L161" s="314" t="s">
        <v>1077</v>
      </c>
      <c r="M161" s="315" t="s">
        <v>15</v>
      </c>
      <c r="N161" s="316">
        <v>846</v>
      </c>
      <c r="O161" s="316">
        <v>789428</v>
      </c>
      <c r="P161" s="190">
        <f t="shared" si="5"/>
        <v>0.016224525696283125</v>
      </c>
    </row>
    <row r="162" spans="2:16" ht="13.5">
      <c r="B162" s="317" t="s">
        <v>332</v>
      </c>
      <c r="C162" s="318">
        <v>5</v>
      </c>
      <c r="D162" s="120" t="s">
        <v>333</v>
      </c>
      <c r="E162" s="120" t="s">
        <v>32</v>
      </c>
      <c r="F162" s="319">
        <v>556628</v>
      </c>
      <c r="G162" s="319">
        <v>536638</v>
      </c>
      <c r="H162" s="190">
        <f t="shared" si="4"/>
        <v>0.004570193635801199</v>
      </c>
      <c r="J162" s="312" t="s">
        <v>1078</v>
      </c>
      <c r="K162" s="313">
        <v>4</v>
      </c>
      <c r="L162" s="314" t="s">
        <v>1079</v>
      </c>
      <c r="M162" s="315" t="s">
        <v>15</v>
      </c>
      <c r="N162" s="316">
        <v>871</v>
      </c>
      <c r="O162" s="316">
        <v>580088</v>
      </c>
      <c r="P162" s="190">
        <f t="shared" si="5"/>
        <v>0.011922116598480782</v>
      </c>
    </row>
    <row r="163" spans="2:16" ht="13.5">
      <c r="B163" s="317" t="s">
        <v>334</v>
      </c>
      <c r="C163" s="318">
        <v>5</v>
      </c>
      <c r="D163" s="120" t="s">
        <v>335</v>
      </c>
      <c r="E163" s="120" t="s">
        <v>32</v>
      </c>
      <c r="F163" s="319">
        <v>7085</v>
      </c>
      <c r="G163" s="319">
        <v>4228</v>
      </c>
      <c r="H163" s="190">
        <f t="shared" si="4"/>
        <v>3.6007101047945675E-05</v>
      </c>
      <c r="J163" s="299" t="s">
        <v>122</v>
      </c>
      <c r="K163" s="300">
        <v>1</v>
      </c>
      <c r="L163" s="301" t="s">
        <v>123</v>
      </c>
      <c r="M163" s="302"/>
      <c r="N163" s="303">
        <v>0</v>
      </c>
      <c r="O163" s="303">
        <v>731934980</v>
      </c>
      <c r="P163" s="100">
        <f t="shared" si="5"/>
        <v>15.0429144786079</v>
      </c>
    </row>
    <row r="164" spans="2:16" ht="13.5">
      <c r="B164" s="317" t="s">
        <v>336</v>
      </c>
      <c r="C164" s="318">
        <v>3</v>
      </c>
      <c r="D164" s="120" t="s">
        <v>337</v>
      </c>
      <c r="E164" s="120" t="s">
        <v>15</v>
      </c>
      <c r="F164" s="319">
        <v>7346</v>
      </c>
      <c r="G164" s="319">
        <v>5268062</v>
      </c>
      <c r="H164" s="190">
        <f t="shared" si="4"/>
        <v>0.044864626480804824</v>
      </c>
      <c r="J164" s="307" t="s">
        <v>124</v>
      </c>
      <c r="K164" s="308">
        <v>2</v>
      </c>
      <c r="L164" s="309" t="s">
        <v>1080</v>
      </c>
      <c r="M164" s="310" t="s">
        <v>15</v>
      </c>
      <c r="N164" s="311">
        <v>759700</v>
      </c>
      <c r="O164" s="311">
        <v>16786219</v>
      </c>
      <c r="P164" s="189">
        <f t="shared" si="5"/>
        <v>0.34499465626876175</v>
      </c>
    </row>
    <row r="165" spans="2:16" ht="13.5">
      <c r="B165" s="317" t="s">
        <v>338</v>
      </c>
      <c r="C165" s="318">
        <v>4</v>
      </c>
      <c r="D165" s="120" t="s">
        <v>339</v>
      </c>
      <c r="E165" s="120" t="s">
        <v>15</v>
      </c>
      <c r="F165" s="319">
        <v>5298</v>
      </c>
      <c r="G165" s="319">
        <v>3692619</v>
      </c>
      <c r="H165" s="190">
        <f t="shared" si="4"/>
        <v>0.031447612456141</v>
      </c>
      <c r="J165" s="312" t="s">
        <v>126</v>
      </c>
      <c r="K165" s="313">
        <v>3</v>
      </c>
      <c r="L165" s="314" t="s">
        <v>1081</v>
      </c>
      <c r="M165" s="315" t="s">
        <v>15</v>
      </c>
      <c r="N165" s="316">
        <v>598607</v>
      </c>
      <c r="O165" s="316">
        <v>11195715</v>
      </c>
      <c r="P165" s="190">
        <f t="shared" si="5"/>
        <v>0.23009719151811495</v>
      </c>
    </row>
    <row r="166" spans="2:16" ht="13.5">
      <c r="B166" s="317" t="s">
        <v>340</v>
      </c>
      <c r="C166" s="318">
        <v>4</v>
      </c>
      <c r="D166" s="120" t="s">
        <v>341</v>
      </c>
      <c r="E166" s="120" t="s">
        <v>15</v>
      </c>
      <c r="F166" s="319">
        <v>2041</v>
      </c>
      <c r="G166" s="319">
        <v>1575443</v>
      </c>
      <c r="H166" s="190">
        <f t="shared" si="4"/>
        <v>0.013417014024663833</v>
      </c>
      <c r="J166" s="312" t="s">
        <v>1082</v>
      </c>
      <c r="K166" s="313">
        <v>4</v>
      </c>
      <c r="L166" s="314" t="s">
        <v>1083</v>
      </c>
      <c r="M166" s="315" t="s">
        <v>15</v>
      </c>
      <c r="N166" s="316">
        <v>205128</v>
      </c>
      <c r="O166" s="316">
        <v>3620948</v>
      </c>
      <c r="P166" s="190">
        <f t="shared" si="5"/>
        <v>0.07441864726220124</v>
      </c>
    </row>
    <row r="167" spans="2:16" ht="13.5">
      <c r="B167" s="317" t="s">
        <v>342</v>
      </c>
      <c r="C167" s="318">
        <v>3</v>
      </c>
      <c r="D167" s="120" t="s">
        <v>343</v>
      </c>
      <c r="E167" s="120" t="s">
        <v>344</v>
      </c>
      <c r="F167" s="319">
        <v>4828</v>
      </c>
      <c r="G167" s="319">
        <v>2527</v>
      </c>
      <c r="H167" s="190">
        <f t="shared" si="4"/>
        <v>2.152080046077548E-05</v>
      </c>
      <c r="J167" s="312" t="s">
        <v>1084</v>
      </c>
      <c r="K167" s="313">
        <v>4</v>
      </c>
      <c r="L167" s="314" t="s">
        <v>1085</v>
      </c>
      <c r="M167" s="315" t="s">
        <v>15</v>
      </c>
      <c r="N167" s="316">
        <v>272212</v>
      </c>
      <c r="O167" s="316">
        <v>5989106</v>
      </c>
      <c r="P167" s="190">
        <f t="shared" si="5"/>
        <v>0.12308963476689888</v>
      </c>
    </row>
    <row r="168" spans="2:16" ht="13.5">
      <c r="B168" s="304" t="s">
        <v>345</v>
      </c>
      <c r="C168" s="305">
        <v>2</v>
      </c>
      <c r="D168" s="117" t="s">
        <v>346</v>
      </c>
      <c r="E168" s="117" t="s">
        <v>15</v>
      </c>
      <c r="F168" s="306">
        <v>2527333</v>
      </c>
      <c r="G168" s="306">
        <v>275951985</v>
      </c>
      <c r="H168" s="189">
        <f t="shared" si="4"/>
        <v>2.3501019414087487</v>
      </c>
      <c r="J168" s="312" t="s">
        <v>1086</v>
      </c>
      <c r="K168" s="313">
        <v>5</v>
      </c>
      <c r="L168" s="314" t="s">
        <v>1087</v>
      </c>
      <c r="M168" s="315" t="s">
        <v>15</v>
      </c>
      <c r="N168" s="316">
        <v>222090</v>
      </c>
      <c r="O168" s="316">
        <v>5178502</v>
      </c>
      <c r="P168" s="190">
        <f t="shared" si="5"/>
        <v>0.1064298945150838</v>
      </c>
    </row>
    <row r="169" spans="2:16" ht="13.5">
      <c r="B169" s="317" t="s">
        <v>347</v>
      </c>
      <c r="C169" s="318">
        <v>3</v>
      </c>
      <c r="D169" s="120" t="s">
        <v>348</v>
      </c>
      <c r="E169" s="120" t="s">
        <v>15</v>
      </c>
      <c r="F169" s="319">
        <v>38624</v>
      </c>
      <c r="G169" s="319">
        <v>8564812</v>
      </c>
      <c r="H169" s="190">
        <f t="shared" si="4"/>
        <v>0.07294088248359927</v>
      </c>
      <c r="J169" s="312" t="s">
        <v>1088</v>
      </c>
      <c r="K169" s="313">
        <v>5</v>
      </c>
      <c r="L169" s="314" t="s">
        <v>1089</v>
      </c>
      <c r="M169" s="315" t="s">
        <v>15</v>
      </c>
      <c r="N169" s="316">
        <v>50122</v>
      </c>
      <c r="O169" s="316">
        <v>810604</v>
      </c>
      <c r="P169" s="190">
        <f t="shared" si="5"/>
        <v>0.016659740251815096</v>
      </c>
    </row>
    <row r="170" spans="2:16" ht="13.5">
      <c r="B170" s="317" t="s">
        <v>349</v>
      </c>
      <c r="C170" s="318">
        <v>4</v>
      </c>
      <c r="D170" s="120" t="s">
        <v>350</v>
      </c>
      <c r="E170" s="120" t="s">
        <v>15</v>
      </c>
      <c r="F170" s="319">
        <v>4670</v>
      </c>
      <c r="G170" s="319">
        <v>1044402</v>
      </c>
      <c r="H170" s="190">
        <f t="shared" si="4"/>
        <v>0.00889448636439843</v>
      </c>
      <c r="J170" s="312" t="s">
        <v>1090</v>
      </c>
      <c r="K170" s="313">
        <v>4</v>
      </c>
      <c r="L170" s="314" t="s">
        <v>1091</v>
      </c>
      <c r="M170" s="315" t="s">
        <v>15</v>
      </c>
      <c r="N170" s="316">
        <v>121267</v>
      </c>
      <c r="O170" s="316">
        <v>1585661</v>
      </c>
      <c r="P170" s="190">
        <f t="shared" si="5"/>
        <v>0.03258890948901483</v>
      </c>
    </row>
    <row r="171" spans="2:16" ht="13.5">
      <c r="B171" s="317" t="s">
        <v>351</v>
      </c>
      <c r="C171" s="318">
        <v>3</v>
      </c>
      <c r="D171" s="120" t="s">
        <v>352</v>
      </c>
      <c r="E171" s="120" t="s">
        <v>15</v>
      </c>
      <c r="F171" s="319">
        <v>98923</v>
      </c>
      <c r="G171" s="319">
        <v>5120209</v>
      </c>
      <c r="H171" s="190">
        <f t="shared" si="4"/>
        <v>0.043605459519773154</v>
      </c>
      <c r="J171" s="307" t="s">
        <v>128</v>
      </c>
      <c r="K171" s="308">
        <v>2</v>
      </c>
      <c r="L171" s="309" t="s">
        <v>129</v>
      </c>
      <c r="M171" s="310"/>
      <c r="N171" s="311">
        <v>0</v>
      </c>
      <c r="O171" s="311">
        <v>345850694</v>
      </c>
      <c r="P171" s="189">
        <f t="shared" si="5"/>
        <v>7.1080117146596695</v>
      </c>
    </row>
    <row r="172" spans="2:16" ht="13.5">
      <c r="B172" s="317" t="s">
        <v>353</v>
      </c>
      <c r="C172" s="318">
        <v>4</v>
      </c>
      <c r="D172" s="120" t="s">
        <v>354</v>
      </c>
      <c r="E172" s="120" t="s">
        <v>15</v>
      </c>
      <c r="F172" s="319">
        <v>64703</v>
      </c>
      <c r="G172" s="319">
        <v>3070595</v>
      </c>
      <c r="H172" s="190">
        <f t="shared" si="4"/>
        <v>0.026150242299507277</v>
      </c>
      <c r="J172" s="312" t="s">
        <v>130</v>
      </c>
      <c r="K172" s="313">
        <v>3</v>
      </c>
      <c r="L172" s="314" t="s">
        <v>1092</v>
      </c>
      <c r="M172" s="315" t="s">
        <v>79</v>
      </c>
      <c r="N172" s="316">
        <v>6765453</v>
      </c>
      <c r="O172" s="316">
        <v>253338838</v>
      </c>
      <c r="P172" s="190">
        <f t="shared" si="5"/>
        <v>5.206684443669984</v>
      </c>
    </row>
    <row r="173" spans="2:16" ht="13.5">
      <c r="B173" s="317" t="s">
        <v>355</v>
      </c>
      <c r="C173" s="318">
        <v>3</v>
      </c>
      <c r="D173" s="120" t="s">
        <v>356</v>
      </c>
      <c r="E173" s="120" t="s">
        <v>15</v>
      </c>
      <c r="F173" s="319">
        <v>445619</v>
      </c>
      <c r="G173" s="319">
        <v>68992747</v>
      </c>
      <c r="H173" s="190">
        <f t="shared" si="4"/>
        <v>0.58756594437189</v>
      </c>
      <c r="J173" s="312" t="s">
        <v>1093</v>
      </c>
      <c r="K173" s="313">
        <v>3</v>
      </c>
      <c r="L173" s="314" t="s">
        <v>131</v>
      </c>
      <c r="M173" s="315"/>
      <c r="N173" s="316">
        <v>0</v>
      </c>
      <c r="O173" s="316">
        <v>92511856</v>
      </c>
      <c r="P173" s="190">
        <f t="shared" si="5"/>
        <v>1.901327270989684</v>
      </c>
    </row>
    <row r="174" spans="2:16" ht="13.5">
      <c r="B174" s="317" t="s">
        <v>357</v>
      </c>
      <c r="C174" s="318">
        <v>4</v>
      </c>
      <c r="D174" s="120" t="s">
        <v>358</v>
      </c>
      <c r="E174" s="120" t="s">
        <v>15</v>
      </c>
      <c r="F174" s="319">
        <v>412722</v>
      </c>
      <c r="G174" s="319">
        <v>61251483</v>
      </c>
      <c r="H174" s="190">
        <f t="shared" si="4"/>
        <v>0.5216386796872108</v>
      </c>
      <c r="J174" s="312" t="s">
        <v>1094</v>
      </c>
      <c r="K174" s="313">
        <v>4</v>
      </c>
      <c r="L174" s="314" t="s">
        <v>133</v>
      </c>
      <c r="M174" s="315" t="s">
        <v>79</v>
      </c>
      <c r="N174" s="316">
        <v>1747683</v>
      </c>
      <c r="O174" s="316">
        <v>71951512</v>
      </c>
      <c r="P174" s="190">
        <f t="shared" si="5"/>
        <v>1.4787658346681696</v>
      </c>
    </row>
    <row r="175" spans="2:16" ht="13.5">
      <c r="B175" s="317" t="s">
        <v>359</v>
      </c>
      <c r="C175" s="318">
        <v>4</v>
      </c>
      <c r="D175" s="120" t="s">
        <v>360</v>
      </c>
      <c r="E175" s="120" t="s">
        <v>15</v>
      </c>
      <c r="F175" s="319">
        <v>4398</v>
      </c>
      <c r="G175" s="319">
        <v>1736749</v>
      </c>
      <c r="H175" s="190">
        <f t="shared" si="4"/>
        <v>0.014790751357123606</v>
      </c>
      <c r="J175" s="312" t="s">
        <v>1095</v>
      </c>
      <c r="K175" s="313">
        <v>4</v>
      </c>
      <c r="L175" s="314" t="s">
        <v>135</v>
      </c>
      <c r="M175" s="315" t="s">
        <v>79</v>
      </c>
      <c r="N175" s="316">
        <v>78263</v>
      </c>
      <c r="O175" s="316">
        <v>4129387</v>
      </c>
      <c r="P175" s="190">
        <f t="shared" si="5"/>
        <v>0.08486821532983058</v>
      </c>
    </row>
    <row r="176" spans="2:16" ht="13.5">
      <c r="B176" s="317" t="s">
        <v>361</v>
      </c>
      <c r="C176" s="318">
        <v>4</v>
      </c>
      <c r="D176" s="120" t="s">
        <v>362</v>
      </c>
      <c r="E176" s="120" t="s">
        <v>15</v>
      </c>
      <c r="F176" s="319">
        <v>28508</v>
      </c>
      <c r="G176" s="319">
        <v>6004515</v>
      </c>
      <c r="H176" s="190">
        <f t="shared" si="4"/>
        <v>0.05113651332755571</v>
      </c>
      <c r="J176" s="312" t="s">
        <v>1096</v>
      </c>
      <c r="K176" s="313">
        <v>4</v>
      </c>
      <c r="L176" s="314" t="s">
        <v>137</v>
      </c>
      <c r="M176" s="315" t="s">
        <v>79</v>
      </c>
      <c r="N176" s="316">
        <v>108978</v>
      </c>
      <c r="O176" s="316">
        <v>5356142</v>
      </c>
      <c r="P176" s="190">
        <f t="shared" si="5"/>
        <v>0.11008079712391923</v>
      </c>
    </row>
    <row r="177" spans="2:16" ht="13.5">
      <c r="B177" s="317" t="s">
        <v>363</v>
      </c>
      <c r="C177" s="318">
        <v>3</v>
      </c>
      <c r="D177" s="120" t="s">
        <v>364</v>
      </c>
      <c r="E177" s="120" t="s">
        <v>15</v>
      </c>
      <c r="F177" s="319">
        <v>1875458</v>
      </c>
      <c r="G177" s="319">
        <v>168059555</v>
      </c>
      <c r="H177" s="190">
        <f t="shared" si="4"/>
        <v>1.4312529278518884</v>
      </c>
      <c r="J177" s="312" t="s">
        <v>1097</v>
      </c>
      <c r="K177" s="313">
        <v>4</v>
      </c>
      <c r="L177" s="314" t="s">
        <v>1098</v>
      </c>
      <c r="M177" s="315" t="s">
        <v>79</v>
      </c>
      <c r="N177" s="316">
        <v>63054</v>
      </c>
      <c r="O177" s="316">
        <v>2614320</v>
      </c>
      <c r="P177" s="190">
        <f t="shared" si="5"/>
        <v>0.053730171742460246</v>
      </c>
    </row>
    <row r="178" spans="2:16" ht="13.5">
      <c r="B178" s="317" t="s">
        <v>365</v>
      </c>
      <c r="C178" s="318">
        <v>4</v>
      </c>
      <c r="D178" s="120" t="s">
        <v>366</v>
      </c>
      <c r="E178" s="120" t="s">
        <v>15</v>
      </c>
      <c r="F178" s="319">
        <v>20718</v>
      </c>
      <c r="G178" s="319">
        <v>9891353</v>
      </c>
      <c r="H178" s="190">
        <f t="shared" si="4"/>
        <v>0.08423816153545426</v>
      </c>
      <c r="J178" s="312" t="s">
        <v>1099</v>
      </c>
      <c r="K178" s="313">
        <v>4</v>
      </c>
      <c r="L178" s="314" t="s">
        <v>1100</v>
      </c>
      <c r="M178" s="315" t="s">
        <v>32</v>
      </c>
      <c r="N178" s="316">
        <v>49262990</v>
      </c>
      <c r="O178" s="316">
        <v>6149431</v>
      </c>
      <c r="P178" s="190">
        <f t="shared" si="5"/>
        <v>0.1263846750774232</v>
      </c>
    </row>
    <row r="179" spans="2:16" ht="13.5">
      <c r="B179" s="317" t="s">
        <v>367</v>
      </c>
      <c r="C179" s="318">
        <v>5</v>
      </c>
      <c r="D179" s="120" t="s">
        <v>368</v>
      </c>
      <c r="E179" s="120" t="s">
        <v>15</v>
      </c>
      <c r="F179" s="319">
        <v>9513</v>
      </c>
      <c r="G179" s="319">
        <v>3243796</v>
      </c>
      <c r="H179" s="190">
        <f t="shared" si="4"/>
        <v>0.02762528153995317</v>
      </c>
      <c r="J179" s="312" t="s">
        <v>1101</v>
      </c>
      <c r="K179" s="313">
        <v>4</v>
      </c>
      <c r="L179" s="314" t="s">
        <v>1102</v>
      </c>
      <c r="M179" s="315" t="s">
        <v>15</v>
      </c>
      <c r="N179" s="316">
        <v>107787</v>
      </c>
      <c r="O179" s="316">
        <v>1470526</v>
      </c>
      <c r="P179" s="190">
        <f t="shared" si="5"/>
        <v>0.030222625589733886</v>
      </c>
    </row>
    <row r="180" spans="2:16" ht="13.5">
      <c r="B180" s="317" t="s">
        <v>369</v>
      </c>
      <c r="C180" s="318">
        <v>4</v>
      </c>
      <c r="D180" s="120" t="s">
        <v>370</v>
      </c>
      <c r="E180" s="120" t="s">
        <v>15</v>
      </c>
      <c r="F180" s="319">
        <v>473084</v>
      </c>
      <c r="G180" s="319">
        <v>42298044</v>
      </c>
      <c r="H180" s="190">
        <f t="shared" si="4"/>
        <v>0.360224679384686</v>
      </c>
      <c r="J180" s="307" t="s">
        <v>140</v>
      </c>
      <c r="K180" s="308">
        <v>2</v>
      </c>
      <c r="L180" s="309" t="s">
        <v>141</v>
      </c>
      <c r="M180" s="310" t="s">
        <v>15</v>
      </c>
      <c r="N180" s="311">
        <v>8004654</v>
      </c>
      <c r="O180" s="311">
        <v>369298067</v>
      </c>
      <c r="P180" s="189">
        <f t="shared" si="5"/>
        <v>7.589908107679469</v>
      </c>
    </row>
    <row r="181" spans="2:16" ht="13.5">
      <c r="B181" s="317" t="s">
        <v>371</v>
      </c>
      <c r="C181" s="318">
        <v>5</v>
      </c>
      <c r="D181" s="120" t="s">
        <v>372</v>
      </c>
      <c r="E181" s="120" t="s">
        <v>15</v>
      </c>
      <c r="F181" s="319">
        <v>5160</v>
      </c>
      <c r="G181" s="319">
        <v>560589</v>
      </c>
      <c r="H181" s="190">
        <f t="shared" si="4"/>
        <v>0.004774168583104735</v>
      </c>
      <c r="J181" s="312" t="s">
        <v>1103</v>
      </c>
      <c r="K181" s="313">
        <v>3</v>
      </c>
      <c r="L181" s="314" t="s">
        <v>1104</v>
      </c>
      <c r="M181" s="315" t="s">
        <v>15</v>
      </c>
      <c r="N181" s="316">
        <v>8004654</v>
      </c>
      <c r="O181" s="316">
        <v>369298067</v>
      </c>
      <c r="P181" s="190">
        <f t="shared" si="5"/>
        <v>7.589908107679469</v>
      </c>
    </row>
    <row r="182" spans="2:16" ht="13.5">
      <c r="B182" s="317" t="s">
        <v>373</v>
      </c>
      <c r="C182" s="318">
        <v>4</v>
      </c>
      <c r="D182" s="120" t="s">
        <v>374</v>
      </c>
      <c r="E182" s="120" t="s">
        <v>15</v>
      </c>
      <c r="F182" s="319">
        <v>468648</v>
      </c>
      <c r="G182" s="319">
        <v>52612114</v>
      </c>
      <c r="H182" s="190">
        <f t="shared" si="4"/>
        <v>0.44806284416841</v>
      </c>
      <c r="J182" s="312" t="s">
        <v>1105</v>
      </c>
      <c r="K182" s="313">
        <v>4</v>
      </c>
      <c r="L182" s="314" t="s">
        <v>1106</v>
      </c>
      <c r="M182" s="315" t="s">
        <v>15</v>
      </c>
      <c r="N182" s="316">
        <v>588304</v>
      </c>
      <c r="O182" s="316">
        <v>33808733</v>
      </c>
      <c r="P182" s="190">
        <f t="shared" si="5"/>
        <v>0.6948457076734995</v>
      </c>
    </row>
    <row r="183" spans="2:16" ht="13.5">
      <c r="B183" s="317" t="s">
        <v>375</v>
      </c>
      <c r="C183" s="318">
        <v>5</v>
      </c>
      <c r="D183" s="120" t="s">
        <v>376</v>
      </c>
      <c r="E183" s="120" t="s">
        <v>15</v>
      </c>
      <c r="F183" s="319">
        <v>193371</v>
      </c>
      <c r="G183" s="319">
        <v>17977786</v>
      </c>
      <c r="H183" s="190">
        <f t="shared" si="4"/>
        <v>0.153105004049277</v>
      </c>
      <c r="J183" s="312" t="s">
        <v>1107</v>
      </c>
      <c r="K183" s="313">
        <v>4</v>
      </c>
      <c r="L183" s="314" t="s">
        <v>1108</v>
      </c>
      <c r="M183" s="315" t="s">
        <v>15</v>
      </c>
      <c r="N183" s="316">
        <v>7416350</v>
      </c>
      <c r="O183" s="316">
        <v>335480619</v>
      </c>
      <c r="P183" s="190">
        <f t="shared" si="5"/>
        <v>6.894883287102142</v>
      </c>
    </row>
    <row r="184" spans="2:16" ht="13.5">
      <c r="B184" s="317" t="s">
        <v>377</v>
      </c>
      <c r="C184" s="318">
        <v>4</v>
      </c>
      <c r="D184" s="120" t="s">
        <v>378</v>
      </c>
      <c r="E184" s="120" t="s">
        <v>15</v>
      </c>
      <c r="F184" s="319">
        <v>913007</v>
      </c>
      <c r="G184" s="319">
        <v>63258044</v>
      </c>
      <c r="H184" s="190">
        <f t="shared" si="4"/>
        <v>0.5387272427633382</v>
      </c>
      <c r="J184" s="299" t="s">
        <v>142</v>
      </c>
      <c r="K184" s="300">
        <v>1</v>
      </c>
      <c r="L184" s="301" t="s">
        <v>143</v>
      </c>
      <c r="M184" s="302" t="s">
        <v>15</v>
      </c>
      <c r="N184" s="303">
        <v>55900</v>
      </c>
      <c r="O184" s="303">
        <v>11789336</v>
      </c>
      <c r="P184" s="100">
        <f t="shared" si="5"/>
        <v>0.24229744178584461</v>
      </c>
    </row>
    <row r="185" spans="2:16" ht="13.5">
      <c r="B185" s="317" t="s">
        <v>379</v>
      </c>
      <c r="C185" s="318">
        <v>5</v>
      </c>
      <c r="D185" s="120" t="s">
        <v>380</v>
      </c>
      <c r="E185" s="120" t="s">
        <v>15</v>
      </c>
      <c r="F185" s="319">
        <v>690065</v>
      </c>
      <c r="G185" s="319">
        <v>48218512</v>
      </c>
      <c r="H185" s="190">
        <f t="shared" si="4"/>
        <v>0.41064541957558687</v>
      </c>
      <c r="J185" s="307" t="s">
        <v>144</v>
      </c>
      <c r="K185" s="308">
        <v>2</v>
      </c>
      <c r="L185" s="309" t="s">
        <v>145</v>
      </c>
      <c r="M185" s="310" t="s">
        <v>15</v>
      </c>
      <c r="N185" s="311">
        <v>620</v>
      </c>
      <c r="O185" s="311">
        <v>125749</v>
      </c>
      <c r="P185" s="189">
        <f t="shared" si="5"/>
        <v>0.0025844255356814137</v>
      </c>
    </row>
    <row r="186" spans="2:16" ht="13.5">
      <c r="B186" s="317" t="s">
        <v>381</v>
      </c>
      <c r="C186" s="318">
        <v>3</v>
      </c>
      <c r="D186" s="120" t="s">
        <v>382</v>
      </c>
      <c r="E186" s="120" t="s">
        <v>15</v>
      </c>
      <c r="F186" s="319">
        <v>1251</v>
      </c>
      <c r="G186" s="319">
        <v>53369</v>
      </c>
      <c r="H186" s="190">
        <f t="shared" si="4"/>
        <v>0.0004545087454654241</v>
      </c>
      <c r="J186" s="312" t="s">
        <v>1109</v>
      </c>
      <c r="K186" s="313">
        <v>3</v>
      </c>
      <c r="L186" s="314" t="s">
        <v>1110</v>
      </c>
      <c r="M186" s="315" t="s">
        <v>15</v>
      </c>
      <c r="N186" s="316">
        <v>9</v>
      </c>
      <c r="O186" s="316">
        <v>2125</v>
      </c>
      <c r="P186" s="190">
        <f t="shared" si="5"/>
        <v>4.3673542241473124E-05</v>
      </c>
    </row>
    <row r="187" spans="2:16" ht="13.5">
      <c r="B187" s="317" t="s">
        <v>383</v>
      </c>
      <c r="C187" s="318">
        <v>4</v>
      </c>
      <c r="D187" s="120" t="s">
        <v>384</v>
      </c>
      <c r="E187" s="120" t="s">
        <v>15</v>
      </c>
      <c r="F187" s="319">
        <v>1251</v>
      </c>
      <c r="G187" s="319">
        <v>53369</v>
      </c>
      <c r="H187" s="190">
        <f t="shared" si="4"/>
        <v>0.0004545087454654241</v>
      </c>
      <c r="J187" s="307" t="s">
        <v>146</v>
      </c>
      <c r="K187" s="308">
        <v>2</v>
      </c>
      <c r="L187" s="309" t="s">
        <v>147</v>
      </c>
      <c r="M187" s="310" t="s">
        <v>15</v>
      </c>
      <c r="N187" s="311">
        <v>6538</v>
      </c>
      <c r="O187" s="311">
        <v>2050026</v>
      </c>
      <c r="P187" s="189">
        <f t="shared" si="5"/>
        <v>0.04213265746217326</v>
      </c>
    </row>
    <row r="188" spans="2:16" ht="13.5">
      <c r="B188" s="317" t="s">
        <v>385</v>
      </c>
      <c r="C188" s="318">
        <v>3</v>
      </c>
      <c r="D188" s="120" t="s">
        <v>386</v>
      </c>
      <c r="E188" s="120" t="s">
        <v>15</v>
      </c>
      <c r="F188" s="319">
        <v>65603</v>
      </c>
      <c r="G188" s="319">
        <v>24945468</v>
      </c>
      <c r="H188" s="190">
        <f t="shared" si="4"/>
        <v>0.21244417856298375</v>
      </c>
      <c r="J188" s="312" t="s">
        <v>1111</v>
      </c>
      <c r="K188" s="313">
        <v>3</v>
      </c>
      <c r="L188" s="314" t="s">
        <v>1112</v>
      </c>
      <c r="M188" s="315" t="s">
        <v>15</v>
      </c>
      <c r="N188" s="316">
        <v>420</v>
      </c>
      <c r="O188" s="316">
        <v>48534</v>
      </c>
      <c r="P188" s="190">
        <f t="shared" si="5"/>
        <v>0.0009974831525400736</v>
      </c>
    </row>
    <row r="189" spans="2:16" ht="13.5">
      <c r="B189" s="317" t="s">
        <v>387</v>
      </c>
      <c r="C189" s="318">
        <v>4</v>
      </c>
      <c r="D189" s="120" t="s">
        <v>388</v>
      </c>
      <c r="E189" s="120" t="s">
        <v>15</v>
      </c>
      <c r="F189" s="319">
        <v>60730</v>
      </c>
      <c r="G189" s="319">
        <v>15471723</v>
      </c>
      <c r="H189" s="190">
        <f t="shared" si="4"/>
        <v>0.1317625102759757</v>
      </c>
      <c r="J189" s="307" t="s">
        <v>148</v>
      </c>
      <c r="K189" s="308">
        <v>2</v>
      </c>
      <c r="L189" s="309" t="s">
        <v>149</v>
      </c>
      <c r="M189" s="310" t="s">
        <v>15</v>
      </c>
      <c r="N189" s="311">
        <v>48742</v>
      </c>
      <c r="O189" s="311">
        <v>9613561</v>
      </c>
      <c r="P189" s="189">
        <f t="shared" si="5"/>
        <v>0.1975803587879899</v>
      </c>
    </row>
    <row r="190" spans="2:16" ht="13.5">
      <c r="B190" s="304" t="s">
        <v>389</v>
      </c>
      <c r="C190" s="305">
        <v>2</v>
      </c>
      <c r="D190" s="117" t="s">
        <v>390</v>
      </c>
      <c r="E190" s="117" t="s">
        <v>15</v>
      </c>
      <c r="F190" s="306">
        <v>170736</v>
      </c>
      <c r="G190" s="306">
        <v>98928295</v>
      </c>
      <c r="H190" s="189">
        <f t="shared" si="4"/>
        <v>0.8425073591688693</v>
      </c>
      <c r="J190" s="312" t="s">
        <v>1113</v>
      </c>
      <c r="K190" s="313">
        <v>3</v>
      </c>
      <c r="L190" s="314" t="s">
        <v>1114</v>
      </c>
      <c r="M190" s="315" t="s">
        <v>15</v>
      </c>
      <c r="N190" s="316">
        <v>202</v>
      </c>
      <c r="O190" s="316">
        <v>406053</v>
      </c>
      <c r="P190" s="190">
        <f t="shared" si="5"/>
        <v>0.008345304869542063</v>
      </c>
    </row>
    <row r="191" spans="2:16" ht="13.5">
      <c r="B191" s="317" t="s">
        <v>391</v>
      </c>
      <c r="C191" s="318">
        <v>3</v>
      </c>
      <c r="D191" s="120" t="s">
        <v>392</v>
      </c>
      <c r="E191" s="120" t="s">
        <v>15</v>
      </c>
      <c r="F191" s="319">
        <v>25660</v>
      </c>
      <c r="G191" s="319">
        <v>31167660</v>
      </c>
      <c r="H191" s="190">
        <f t="shared" si="4"/>
        <v>0.26543450403216995</v>
      </c>
      <c r="J191" s="299" t="s">
        <v>150</v>
      </c>
      <c r="K191" s="300">
        <v>1</v>
      </c>
      <c r="L191" s="301" t="s">
        <v>151</v>
      </c>
      <c r="M191" s="302"/>
      <c r="N191" s="303">
        <v>0</v>
      </c>
      <c r="O191" s="303">
        <v>457143057</v>
      </c>
      <c r="P191" s="100">
        <f t="shared" si="5"/>
        <v>9.395320757781485</v>
      </c>
    </row>
    <row r="192" spans="2:16" ht="13.5">
      <c r="B192" s="317" t="s">
        <v>393</v>
      </c>
      <c r="C192" s="318">
        <v>4</v>
      </c>
      <c r="D192" s="120" t="s">
        <v>394</v>
      </c>
      <c r="E192" s="120" t="s">
        <v>15</v>
      </c>
      <c r="F192" s="319">
        <v>4317</v>
      </c>
      <c r="G192" s="319">
        <v>3805019</v>
      </c>
      <c r="H192" s="190">
        <f t="shared" si="4"/>
        <v>0.03240484948494636</v>
      </c>
      <c r="J192" s="307" t="s">
        <v>152</v>
      </c>
      <c r="K192" s="308">
        <v>2</v>
      </c>
      <c r="L192" s="309" t="s">
        <v>153</v>
      </c>
      <c r="M192" s="310"/>
      <c r="N192" s="311">
        <v>0</v>
      </c>
      <c r="O192" s="311">
        <v>181388801</v>
      </c>
      <c r="P192" s="189">
        <f t="shared" si="5"/>
        <v>3.727948923578194</v>
      </c>
    </row>
    <row r="193" spans="2:16" ht="13.5">
      <c r="B193" s="317" t="s">
        <v>395</v>
      </c>
      <c r="C193" s="318">
        <v>4</v>
      </c>
      <c r="D193" s="120" t="s">
        <v>396</v>
      </c>
      <c r="E193" s="120" t="s">
        <v>15</v>
      </c>
      <c r="F193" s="319">
        <v>1306</v>
      </c>
      <c r="G193" s="319">
        <v>1167258</v>
      </c>
      <c r="H193" s="190">
        <f t="shared" si="4"/>
        <v>0.00994077028264498</v>
      </c>
      <c r="J193" s="312" t="s">
        <v>154</v>
      </c>
      <c r="K193" s="313">
        <v>3</v>
      </c>
      <c r="L193" s="314" t="s">
        <v>155</v>
      </c>
      <c r="M193" s="315"/>
      <c r="N193" s="316">
        <v>0</v>
      </c>
      <c r="O193" s="316">
        <v>85095713</v>
      </c>
      <c r="P193" s="190">
        <f t="shared" si="5"/>
        <v>1.7489088076582466</v>
      </c>
    </row>
    <row r="194" spans="2:16" ht="13.5">
      <c r="B194" s="317" t="s">
        <v>397</v>
      </c>
      <c r="C194" s="318">
        <v>4</v>
      </c>
      <c r="D194" s="120" t="s">
        <v>398</v>
      </c>
      <c r="E194" s="120" t="s">
        <v>15</v>
      </c>
      <c r="F194" s="319">
        <v>5163</v>
      </c>
      <c r="G194" s="319">
        <v>6759884</v>
      </c>
      <c r="H194" s="190">
        <f t="shared" si="4"/>
        <v>0.057569495331218364</v>
      </c>
      <c r="J194" s="312" t="s">
        <v>1115</v>
      </c>
      <c r="K194" s="313">
        <v>4</v>
      </c>
      <c r="L194" s="314" t="s">
        <v>157</v>
      </c>
      <c r="M194" s="315" t="s">
        <v>32</v>
      </c>
      <c r="N194" s="316">
        <v>1216</v>
      </c>
      <c r="O194" s="316">
        <v>56324</v>
      </c>
      <c r="P194" s="190">
        <f t="shared" si="5"/>
        <v>0.001157585220333521</v>
      </c>
    </row>
    <row r="195" spans="2:16" ht="13.5">
      <c r="B195" s="317" t="s">
        <v>399</v>
      </c>
      <c r="C195" s="318">
        <v>4</v>
      </c>
      <c r="D195" s="120" t="s">
        <v>400</v>
      </c>
      <c r="E195" s="120" t="s">
        <v>15</v>
      </c>
      <c r="F195" s="319">
        <v>7211</v>
      </c>
      <c r="G195" s="319">
        <v>5523647</v>
      </c>
      <c r="H195" s="190">
        <f t="shared" si="4"/>
        <v>0.04704127617837796</v>
      </c>
      <c r="J195" s="312" t="s">
        <v>162</v>
      </c>
      <c r="K195" s="313">
        <v>3</v>
      </c>
      <c r="L195" s="314" t="s">
        <v>163</v>
      </c>
      <c r="M195" s="315" t="s">
        <v>15</v>
      </c>
      <c r="N195" s="316">
        <v>434504</v>
      </c>
      <c r="O195" s="316">
        <v>90189346</v>
      </c>
      <c r="P195" s="190">
        <f t="shared" si="5"/>
        <v>1.8535944528290988</v>
      </c>
    </row>
    <row r="196" spans="2:16" ht="13.5">
      <c r="B196" s="317" t="s">
        <v>401</v>
      </c>
      <c r="C196" s="318">
        <v>3</v>
      </c>
      <c r="D196" s="120" t="s">
        <v>402</v>
      </c>
      <c r="E196" s="120" t="s">
        <v>15</v>
      </c>
      <c r="F196" s="319">
        <v>115803</v>
      </c>
      <c r="G196" s="319">
        <v>52679120</v>
      </c>
      <c r="H196" s="190">
        <f t="shared" si="4"/>
        <v>0.4486334902925393</v>
      </c>
      <c r="J196" s="307" t="s">
        <v>170</v>
      </c>
      <c r="K196" s="308">
        <v>2</v>
      </c>
      <c r="L196" s="309" t="s">
        <v>171</v>
      </c>
      <c r="M196" s="310" t="s">
        <v>15</v>
      </c>
      <c r="N196" s="311">
        <v>218</v>
      </c>
      <c r="O196" s="311">
        <v>50512</v>
      </c>
      <c r="P196" s="189">
        <f t="shared" si="5"/>
        <v>0.0010381355132711954</v>
      </c>
    </row>
    <row r="197" spans="2:16" ht="13.5">
      <c r="B197" s="317" t="s">
        <v>403</v>
      </c>
      <c r="C197" s="318">
        <v>4</v>
      </c>
      <c r="D197" s="120" t="s">
        <v>404</v>
      </c>
      <c r="E197" s="120" t="s">
        <v>15</v>
      </c>
      <c r="F197" s="319">
        <v>8352</v>
      </c>
      <c r="G197" s="319">
        <v>2104412</v>
      </c>
      <c r="H197" s="190">
        <f t="shared" si="4"/>
        <v>0.01792189582083951</v>
      </c>
      <c r="J197" s="307" t="s">
        <v>172</v>
      </c>
      <c r="K197" s="308">
        <v>2</v>
      </c>
      <c r="L197" s="309" t="s">
        <v>173</v>
      </c>
      <c r="M197" s="310" t="s">
        <v>32</v>
      </c>
      <c r="N197" s="311">
        <v>26634293</v>
      </c>
      <c r="O197" s="311">
        <v>14935948</v>
      </c>
      <c r="P197" s="189">
        <f t="shared" si="5"/>
        <v>0.30696741453856285</v>
      </c>
    </row>
    <row r="198" spans="2:16" ht="13.5">
      <c r="B198" s="317" t="s">
        <v>405</v>
      </c>
      <c r="C198" s="318">
        <v>4</v>
      </c>
      <c r="D198" s="120" t="s">
        <v>406</v>
      </c>
      <c r="E198" s="120" t="s">
        <v>15</v>
      </c>
      <c r="F198" s="319">
        <v>82818</v>
      </c>
      <c r="G198" s="319">
        <v>30745687</v>
      </c>
      <c r="H198" s="190">
        <f t="shared" si="4"/>
        <v>0.26184083694359267</v>
      </c>
      <c r="J198" s="312" t="s">
        <v>174</v>
      </c>
      <c r="K198" s="313">
        <v>3</v>
      </c>
      <c r="L198" s="314" t="s">
        <v>175</v>
      </c>
      <c r="M198" s="315" t="s">
        <v>32</v>
      </c>
      <c r="N198" s="316">
        <v>5286779</v>
      </c>
      <c r="O198" s="316">
        <v>5027078</v>
      </c>
      <c r="P198" s="190">
        <f t="shared" si="5"/>
        <v>0.10331778982784952</v>
      </c>
    </row>
    <row r="199" spans="2:16" ht="13.5">
      <c r="B199" s="317" t="s">
        <v>407</v>
      </c>
      <c r="C199" s="318">
        <v>3</v>
      </c>
      <c r="D199" s="120" t="s">
        <v>408</v>
      </c>
      <c r="E199" s="120" t="s">
        <v>15</v>
      </c>
      <c r="F199" s="319">
        <v>25728</v>
      </c>
      <c r="G199" s="319">
        <v>8337266</v>
      </c>
      <c r="H199" s="190">
        <f t="shared" si="4"/>
        <v>0.07100302254626345</v>
      </c>
      <c r="J199" s="312" t="s">
        <v>1116</v>
      </c>
      <c r="K199" s="313">
        <v>4</v>
      </c>
      <c r="L199" s="314" t="s">
        <v>1117</v>
      </c>
      <c r="M199" s="315" t="s">
        <v>32</v>
      </c>
      <c r="N199" s="316">
        <v>285407</v>
      </c>
      <c r="O199" s="316">
        <v>352572</v>
      </c>
      <c r="P199" s="190">
        <f t="shared" si="5"/>
        <v>0.0072461497106638415</v>
      </c>
    </row>
    <row r="200" spans="2:16" ht="13.5">
      <c r="B200" s="317" t="s">
        <v>409</v>
      </c>
      <c r="C200" s="318">
        <v>4</v>
      </c>
      <c r="D200" s="120" t="s">
        <v>410</v>
      </c>
      <c r="E200" s="120" t="s">
        <v>15</v>
      </c>
      <c r="F200" s="319">
        <v>24510</v>
      </c>
      <c r="G200" s="319">
        <v>8019823</v>
      </c>
      <c r="H200" s="190">
        <f t="shared" si="4"/>
        <v>0.0682995688617878</v>
      </c>
      <c r="J200" s="312" t="s">
        <v>1118</v>
      </c>
      <c r="K200" s="313">
        <v>4</v>
      </c>
      <c r="L200" s="314" t="s">
        <v>1119</v>
      </c>
      <c r="M200" s="315" t="s">
        <v>32</v>
      </c>
      <c r="N200" s="316">
        <v>1034493</v>
      </c>
      <c r="O200" s="316">
        <v>1309205</v>
      </c>
      <c r="P200" s="190">
        <f t="shared" si="5"/>
        <v>0.026907115233057798</v>
      </c>
    </row>
    <row r="201" spans="2:16" ht="13.5">
      <c r="B201" s="317" t="s">
        <v>411</v>
      </c>
      <c r="C201" s="318">
        <v>3</v>
      </c>
      <c r="D201" s="120" t="s">
        <v>412</v>
      </c>
      <c r="E201" s="120" t="s">
        <v>15</v>
      </c>
      <c r="F201" s="319">
        <v>18</v>
      </c>
      <c r="G201" s="319">
        <v>162224</v>
      </c>
      <c r="H201" s="190">
        <f aca="true" t="shared" si="6" ref="H201:H264">G201/11742128294*100</f>
        <v>0.001381555335951263</v>
      </c>
      <c r="J201" s="312" t="s">
        <v>1120</v>
      </c>
      <c r="K201" s="313">
        <v>4</v>
      </c>
      <c r="L201" s="314" t="s">
        <v>1121</v>
      </c>
      <c r="M201" s="315" t="s">
        <v>32</v>
      </c>
      <c r="N201" s="316">
        <v>377754</v>
      </c>
      <c r="O201" s="316">
        <v>357912</v>
      </c>
      <c r="P201" s="190">
        <f aca="true" t="shared" si="7" ref="P201:P264">O201/4865646089*100</f>
        <v>0.007355898753284767</v>
      </c>
    </row>
    <row r="202" spans="2:16" ht="13.5">
      <c r="B202" s="317" t="s">
        <v>413</v>
      </c>
      <c r="C202" s="318">
        <v>3</v>
      </c>
      <c r="D202" s="120" t="s">
        <v>414</v>
      </c>
      <c r="E202" s="120" t="s">
        <v>344</v>
      </c>
      <c r="F202" s="319">
        <v>840</v>
      </c>
      <c r="G202" s="319">
        <v>5910</v>
      </c>
      <c r="H202" s="190">
        <f t="shared" si="6"/>
        <v>5.0331591105335614E-05</v>
      </c>
      <c r="J202" s="312" t="s">
        <v>176</v>
      </c>
      <c r="K202" s="313">
        <v>3</v>
      </c>
      <c r="L202" s="314" t="s">
        <v>1122</v>
      </c>
      <c r="M202" s="315" t="s">
        <v>32</v>
      </c>
      <c r="N202" s="316">
        <v>89500</v>
      </c>
      <c r="O202" s="316">
        <v>32945</v>
      </c>
      <c r="P202" s="190">
        <f t="shared" si="7"/>
        <v>0.0006770940466566269</v>
      </c>
    </row>
    <row r="203" spans="2:16" ht="13.5">
      <c r="B203" s="304" t="s">
        <v>415</v>
      </c>
      <c r="C203" s="305">
        <v>2</v>
      </c>
      <c r="D203" s="117" t="s">
        <v>416</v>
      </c>
      <c r="E203" s="117"/>
      <c r="F203" s="306">
        <v>0</v>
      </c>
      <c r="G203" s="306">
        <v>247278310</v>
      </c>
      <c r="H203" s="189">
        <f t="shared" si="6"/>
        <v>2.1059070707510017</v>
      </c>
      <c r="J203" s="312" t="s">
        <v>1123</v>
      </c>
      <c r="K203" s="313">
        <v>4</v>
      </c>
      <c r="L203" s="314" t="s">
        <v>1124</v>
      </c>
      <c r="M203" s="315" t="s">
        <v>32</v>
      </c>
      <c r="N203" s="316">
        <v>18000</v>
      </c>
      <c r="O203" s="316">
        <v>3337</v>
      </c>
      <c r="P203" s="190">
        <f t="shared" si="7"/>
        <v>6.858287551049215E-05</v>
      </c>
    </row>
    <row r="204" spans="2:16" ht="13.5">
      <c r="B204" s="317" t="s">
        <v>417</v>
      </c>
      <c r="C204" s="318">
        <v>3</v>
      </c>
      <c r="D204" s="120" t="s">
        <v>418</v>
      </c>
      <c r="E204" s="120" t="s">
        <v>15</v>
      </c>
      <c r="F204" s="319">
        <v>3265</v>
      </c>
      <c r="G204" s="319">
        <v>1996209</v>
      </c>
      <c r="H204" s="190">
        <f t="shared" si="6"/>
        <v>0.017000401886428238</v>
      </c>
      <c r="J204" s="312" t="s">
        <v>1125</v>
      </c>
      <c r="K204" s="313">
        <v>3</v>
      </c>
      <c r="L204" s="314" t="s">
        <v>177</v>
      </c>
      <c r="M204" s="315" t="s">
        <v>32</v>
      </c>
      <c r="N204" s="316">
        <v>11479649</v>
      </c>
      <c r="O204" s="316">
        <v>5445696</v>
      </c>
      <c r="P204" s="190">
        <f t="shared" si="7"/>
        <v>0.11192133378363353</v>
      </c>
    </row>
    <row r="205" spans="2:16" ht="13.5">
      <c r="B205" s="317" t="s">
        <v>419</v>
      </c>
      <c r="C205" s="318">
        <v>4</v>
      </c>
      <c r="D205" s="120" t="s">
        <v>420</v>
      </c>
      <c r="E205" s="120" t="s">
        <v>15</v>
      </c>
      <c r="F205" s="319">
        <v>2564</v>
      </c>
      <c r="G205" s="319">
        <v>1282882</v>
      </c>
      <c r="H205" s="190">
        <f t="shared" si="6"/>
        <v>0.010925464003450958</v>
      </c>
      <c r="J205" s="307" t="s">
        <v>178</v>
      </c>
      <c r="K205" s="308">
        <v>2</v>
      </c>
      <c r="L205" s="309" t="s">
        <v>179</v>
      </c>
      <c r="M205" s="310" t="s">
        <v>32</v>
      </c>
      <c r="N205" s="311">
        <v>6983132</v>
      </c>
      <c r="O205" s="311">
        <v>24938789</v>
      </c>
      <c r="P205" s="189">
        <f t="shared" si="7"/>
        <v>0.5125483552200872</v>
      </c>
    </row>
    <row r="206" spans="2:16" ht="13.5">
      <c r="B206" s="317" t="s">
        <v>421</v>
      </c>
      <c r="C206" s="318">
        <v>3</v>
      </c>
      <c r="D206" s="120" t="s">
        <v>422</v>
      </c>
      <c r="E206" s="120" t="s">
        <v>15</v>
      </c>
      <c r="F206" s="319">
        <v>900</v>
      </c>
      <c r="G206" s="319">
        <v>461841</v>
      </c>
      <c r="H206" s="190">
        <f t="shared" si="6"/>
        <v>0.003933196678118325</v>
      </c>
      <c r="J206" s="312" t="s">
        <v>180</v>
      </c>
      <c r="K206" s="313">
        <v>3</v>
      </c>
      <c r="L206" s="314" t="s">
        <v>181</v>
      </c>
      <c r="M206" s="315" t="s">
        <v>32</v>
      </c>
      <c r="N206" s="316">
        <v>724575</v>
      </c>
      <c r="O206" s="316">
        <v>732825</v>
      </c>
      <c r="P206" s="190">
        <f t="shared" si="7"/>
        <v>0.015061206396756491</v>
      </c>
    </row>
    <row r="207" spans="2:16" ht="13.5">
      <c r="B207" s="317" t="s">
        <v>423</v>
      </c>
      <c r="C207" s="318">
        <v>4</v>
      </c>
      <c r="D207" s="120" t="s">
        <v>424</v>
      </c>
      <c r="E207" s="120" t="s">
        <v>15</v>
      </c>
      <c r="F207" s="319">
        <v>28</v>
      </c>
      <c r="G207" s="319">
        <v>53379</v>
      </c>
      <c r="H207" s="190">
        <f t="shared" si="6"/>
        <v>0.0004545939089021505</v>
      </c>
      <c r="J207" s="312" t="s">
        <v>182</v>
      </c>
      <c r="K207" s="313">
        <v>3</v>
      </c>
      <c r="L207" s="314" t="s">
        <v>185</v>
      </c>
      <c r="M207" s="315" t="s">
        <v>344</v>
      </c>
      <c r="N207" s="316">
        <v>323148000</v>
      </c>
      <c r="O207" s="316">
        <v>6195762</v>
      </c>
      <c r="P207" s="190">
        <f t="shared" si="7"/>
        <v>0.12733688161181836</v>
      </c>
    </row>
    <row r="208" spans="2:16" ht="13.5">
      <c r="B208" s="317" t="s">
        <v>425</v>
      </c>
      <c r="C208" s="318">
        <v>5</v>
      </c>
      <c r="D208" s="120" t="s">
        <v>426</v>
      </c>
      <c r="E208" s="120" t="s">
        <v>15</v>
      </c>
      <c r="F208" s="319">
        <v>25</v>
      </c>
      <c r="G208" s="319">
        <v>49523</v>
      </c>
      <c r="H208" s="190">
        <f t="shared" si="6"/>
        <v>0.00042175488770042905</v>
      </c>
      <c r="J208" s="312" t="s">
        <v>184</v>
      </c>
      <c r="K208" s="313">
        <v>3</v>
      </c>
      <c r="L208" s="314" t="s">
        <v>1126</v>
      </c>
      <c r="M208" s="315" t="s">
        <v>32</v>
      </c>
      <c r="N208" s="316">
        <v>27</v>
      </c>
      <c r="O208" s="316">
        <v>349</v>
      </c>
      <c r="P208" s="190">
        <f t="shared" si="7"/>
        <v>7.172737055187821E-06</v>
      </c>
    </row>
    <row r="209" spans="2:16" ht="13.5">
      <c r="B209" s="317" t="s">
        <v>427</v>
      </c>
      <c r="C209" s="318">
        <v>3</v>
      </c>
      <c r="D209" s="120" t="s">
        <v>428</v>
      </c>
      <c r="E209" s="120" t="s">
        <v>15</v>
      </c>
      <c r="F209" s="319">
        <v>1104</v>
      </c>
      <c r="G209" s="319">
        <v>1343398</v>
      </c>
      <c r="H209" s="190">
        <f t="shared" si="6"/>
        <v>0.01144083905714478</v>
      </c>
      <c r="J209" s="312" t="s">
        <v>1127</v>
      </c>
      <c r="K209" s="313">
        <v>3</v>
      </c>
      <c r="L209" s="314" t="s">
        <v>187</v>
      </c>
      <c r="M209" s="315" t="s">
        <v>32</v>
      </c>
      <c r="N209" s="316">
        <v>197407</v>
      </c>
      <c r="O209" s="316">
        <v>6109692</v>
      </c>
      <c r="P209" s="190">
        <f t="shared" si="7"/>
        <v>0.1255679490091249</v>
      </c>
    </row>
    <row r="210" spans="2:16" ht="13.5">
      <c r="B210" s="317" t="s">
        <v>429</v>
      </c>
      <c r="C210" s="318">
        <v>4</v>
      </c>
      <c r="D210" s="120" t="s">
        <v>430</v>
      </c>
      <c r="E210" s="120" t="s">
        <v>15</v>
      </c>
      <c r="F210" s="319">
        <v>696</v>
      </c>
      <c r="G210" s="319">
        <v>601479</v>
      </c>
      <c r="H210" s="190">
        <f t="shared" si="6"/>
        <v>0.005122401875879214</v>
      </c>
      <c r="J210" s="307" t="s">
        <v>188</v>
      </c>
      <c r="K210" s="308">
        <v>2</v>
      </c>
      <c r="L210" s="309" t="s">
        <v>189</v>
      </c>
      <c r="M210" s="310" t="s">
        <v>15</v>
      </c>
      <c r="N210" s="311">
        <v>37308</v>
      </c>
      <c r="O210" s="311">
        <v>13151488</v>
      </c>
      <c r="P210" s="189">
        <f t="shared" si="7"/>
        <v>0.27029273727351855</v>
      </c>
    </row>
    <row r="211" spans="2:16" ht="13.5">
      <c r="B211" s="317" t="s">
        <v>431</v>
      </c>
      <c r="C211" s="318">
        <v>4</v>
      </c>
      <c r="D211" s="120" t="s">
        <v>432</v>
      </c>
      <c r="E211" s="120" t="s">
        <v>15</v>
      </c>
      <c r="F211" s="319">
        <v>38</v>
      </c>
      <c r="G211" s="319">
        <v>188972</v>
      </c>
      <c r="H211" s="190">
        <f t="shared" si="6"/>
        <v>0.0016093504965071879</v>
      </c>
      <c r="J211" s="312" t="s">
        <v>190</v>
      </c>
      <c r="K211" s="313">
        <v>3</v>
      </c>
      <c r="L211" s="314" t="s">
        <v>1128</v>
      </c>
      <c r="M211" s="315" t="s">
        <v>15</v>
      </c>
      <c r="N211" s="316">
        <v>39</v>
      </c>
      <c r="O211" s="316">
        <v>606522</v>
      </c>
      <c r="P211" s="190">
        <f t="shared" si="7"/>
        <v>0.012465394911709534</v>
      </c>
    </row>
    <row r="212" spans="2:16" ht="13.5">
      <c r="B212" s="317" t="s">
        <v>433</v>
      </c>
      <c r="C212" s="318">
        <v>3</v>
      </c>
      <c r="D212" s="120" t="s">
        <v>434</v>
      </c>
      <c r="E212" s="120" t="s">
        <v>15</v>
      </c>
      <c r="F212" s="319">
        <v>126511</v>
      </c>
      <c r="G212" s="319">
        <v>103191384</v>
      </c>
      <c r="H212" s="190">
        <f t="shared" si="6"/>
        <v>0.8788132901999445</v>
      </c>
      <c r="J212" s="312" t="s">
        <v>192</v>
      </c>
      <c r="K212" s="313">
        <v>3</v>
      </c>
      <c r="L212" s="314" t="s">
        <v>1129</v>
      </c>
      <c r="M212" s="315" t="s">
        <v>15</v>
      </c>
      <c r="N212" s="316">
        <v>73</v>
      </c>
      <c r="O212" s="316">
        <v>126300</v>
      </c>
      <c r="P212" s="190">
        <f t="shared" si="7"/>
        <v>0.002595749828281438</v>
      </c>
    </row>
    <row r="213" spans="2:16" ht="13.5">
      <c r="B213" s="317" t="s">
        <v>435</v>
      </c>
      <c r="C213" s="318">
        <v>4</v>
      </c>
      <c r="D213" s="120" t="s">
        <v>436</v>
      </c>
      <c r="E213" s="120" t="s">
        <v>15</v>
      </c>
      <c r="F213" s="319">
        <v>43</v>
      </c>
      <c r="G213" s="319">
        <v>100810</v>
      </c>
      <c r="H213" s="190">
        <f t="shared" si="6"/>
        <v>0.0008585326056394049</v>
      </c>
      <c r="J213" s="307" t="s">
        <v>194</v>
      </c>
      <c r="K213" s="308">
        <v>2</v>
      </c>
      <c r="L213" s="309" t="s">
        <v>195</v>
      </c>
      <c r="M213" s="310" t="s">
        <v>15</v>
      </c>
      <c r="N213" s="311">
        <v>56224</v>
      </c>
      <c r="O213" s="311">
        <v>2733425</v>
      </c>
      <c r="P213" s="189">
        <f t="shared" si="7"/>
        <v>0.05617804809477585</v>
      </c>
    </row>
    <row r="214" spans="2:16" ht="13.5">
      <c r="B214" s="317" t="s">
        <v>437</v>
      </c>
      <c r="C214" s="318">
        <v>5</v>
      </c>
      <c r="D214" s="120" t="s">
        <v>438</v>
      </c>
      <c r="E214" s="120" t="s">
        <v>15</v>
      </c>
      <c r="F214" s="319">
        <v>0</v>
      </c>
      <c r="G214" s="319">
        <v>1763</v>
      </c>
      <c r="H214" s="190">
        <f t="shared" si="6"/>
        <v>1.5014313894874227E-05</v>
      </c>
      <c r="J214" s="312" t="s">
        <v>196</v>
      </c>
      <c r="K214" s="313">
        <v>3</v>
      </c>
      <c r="L214" s="314" t="s">
        <v>1130</v>
      </c>
      <c r="M214" s="315" t="s">
        <v>15</v>
      </c>
      <c r="N214" s="316">
        <v>8824</v>
      </c>
      <c r="O214" s="316">
        <v>483817</v>
      </c>
      <c r="P214" s="190">
        <f t="shared" si="7"/>
        <v>0.009943530440773084</v>
      </c>
    </row>
    <row r="215" spans="2:16" ht="13.5">
      <c r="B215" s="317" t="s">
        <v>439</v>
      </c>
      <c r="C215" s="318">
        <v>4</v>
      </c>
      <c r="D215" s="120" t="s">
        <v>440</v>
      </c>
      <c r="E215" s="120" t="s">
        <v>15</v>
      </c>
      <c r="F215" s="319">
        <v>118798</v>
      </c>
      <c r="G215" s="319">
        <v>92521227</v>
      </c>
      <c r="H215" s="190">
        <f t="shared" si="6"/>
        <v>0.7879425661468591</v>
      </c>
      <c r="J215" s="312" t="s">
        <v>198</v>
      </c>
      <c r="K215" s="313">
        <v>4</v>
      </c>
      <c r="L215" s="314" t="s">
        <v>1131</v>
      </c>
      <c r="M215" s="315" t="s">
        <v>15</v>
      </c>
      <c r="N215" s="316">
        <v>655</v>
      </c>
      <c r="O215" s="316">
        <v>26699</v>
      </c>
      <c r="P215" s="190">
        <f t="shared" si="7"/>
        <v>0.0005487246608494546</v>
      </c>
    </row>
    <row r="216" spans="2:16" ht="13.5">
      <c r="B216" s="317" t="s">
        <v>441</v>
      </c>
      <c r="C216" s="318">
        <v>4</v>
      </c>
      <c r="D216" s="120" t="s">
        <v>442</v>
      </c>
      <c r="E216" s="120" t="s">
        <v>15</v>
      </c>
      <c r="F216" s="319">
        <v>2168</v>
      </c>
      <c r="G216" s="319">
        <v>1761772</v>
      </c>
      <c r="H216" s="190">
        <f t="shared" si="6"/>
        <v>0.015003855824844217</v>
      </c>
      <c r="J216" s="312" t="s">
        <v>200</v>
      </c>
      <c r="K216" s="313">
        <v>4</v>
      </c>
      <c r="L216" s="314" t="s">
        <v>1132</v>
      </c>
      <c r="M216" s="315" t="s">
        <v>15</v>
      </c>
      <c r="N216" s="316">
        <v>8159</v>
      </c>
      <c r="O216" s="316">
        <v>455263</v>
      </c>
      <c r="P216" s="190">
        <f t="shared" si="7"/>
        <v>0.00935668134657872</v>
      </c>
    </row>
    <row r="217" spans="2:16" ht="13.5">
      <c r="B217" s="317" t="s">
        <v>443</v>
      </c>
      <c r="C217" s="318">
        <v>3</v>
      </c>
      <c r="D217" s="120" t="s">
        <v>444</v>
      </c>
      <c r="E217" s="120" t="s">
        <v>32</v>
      </c>
      <c r="F217" s="319">
        <v>26222937</v>
      </c>
      <c r="G217" s="319">
        <v>51739696</v>
      </c>
      <c r="H217" s="190">
        <f t="shared" si="6"/>
        <v>0.4406330326542079</v>
      </c>
      <c r="J217" s="307" t="s">
        <v>202</v>
      </c>
      <c r="K217" s="308">
        <v>2</v>
      </c>
      <c r="L217" s="309" t="s">
        <v>203</v>
      </c>
      <c r="M217" s="310" t="s">
        <v>15</v>
      </c>
      <c r="N217" s="311">
        <v>2082</v>
      </c>
      <c r="O217" s="311">
        <v>1278971</v>
      </c>
      <c r="P217" s="189">
        <f t="shared" si="7"/>
        <v>0.026285738350173705</v>
      </c>
    </row>
    <row r="218" spans="2:16" ht="13.5">
      <c r="B218" s="317" t="s">
        <v>445</v>
      </c>
      <c r="C218" s="318">
        <v>4</v>
      </c>
      <c r="D218" s="120" t="s">
        <v>446</v>
      </c>
      <c r="E218" s="120" t="s">
        <v>32</v>
      </c>
      <c r="F218" s="319">
        <v>94401</v>
      </c>
      <c r="G218" s="319">
        <v>154501</v>
      </c>
      <c r="H218" s="190">
        <f t="shared" si="6"/>
        <v>0.0013157836137674208</v>
      </c>
      <c r="J218" s="307" t="s">
        <v>204</v>
      </c>
      <c r="K218" s="308">
        <v>2</v>
      </c>
      <c r="L218" s="309" t="s">
        <v>205</v>
      </c>
      <c r="M218" s="310" t="s">
        <v>15</v>
      </c>
      <c r="N218" s="311">
        <v>609451</v>
      </c>
      <c r="O218" s="311">
        <v>146229758</v>
      </c>
      <c r="P218" s="189">
        <f t="shared" si="7"/>
        <v>3.005351300222773</v>
      </c>
    </row>
    <row r="219" spans="2:16" ht="13.5">
      <c r="B219" s="317" t="s">
        <v>447</v>
      </c>
      <c r="C219" s="318">
        <v>3</v>
      </c>
      <c r="D219" s="120" t="s">
        <v>448</v>
      </c>
      <c r="E219" s="120"/>
      <c r="F219" s="319">
        <v>0</v>
      </c>
      <c r="G219" s="319">
        <v>8543916</v>
      </c>
      <c r="H219" s="190">
        <f t="shared" si="6"/>
        <v>0.07276292496621567</v>
      </c>
      <c r="J219" s="312" t="s">
        <v>206</v>
      </c>
      <c r="K219" s="313">
        <v>3</v>
      </c>
      <c r="L219" s="314" t="s">
        <v>1133</v>
      </c>
      <c r="M219" s="315" t="s">
        <v>15</v>
      </c>
      <c r="N219" s="316">
        <v>2944</v>
      </c>
      <c r="O219" s="316">
        <v>1954541</v>
      </c>
      <c r="P219" s="190">
        <f t="shared" si="7"/>
        <v>0.04017022537703112</v>
      </c>
    </row>
    <row r="220" spans="2:16" ht="13.5">
      <c r="B220" s="317" t="s">
        <v>449</v>
      </c>
      <c r="C220" s="318">
        <v>4</v>
      </c>
      <c r="D220" s="120" t="s">
        <v>450</v>
      </c>
      <c r="E220" s="120" t="s">
        <v>32</v>
      </c>
      <c r="F220" s="319">
        <v>374706</v>
      </c>
      <c r="G220" s="319">
        <v>1501102</v>
      </c>
      <c r="H220" s="190">
        <f t="shared" si="6"/>
        <v>0.012783900519695683</v>
      </c>
      <c r="J220" s="312" t="s">
        <v>208</v>
      </c>
      <c r="K220" s="313">
        <v>3</v>
      </c>
      <c r="L220" s="314" t="s">
        <v>209</v>
      </c>
      <c r="M220" s="315" t="s">
        <v>15</v>
      </c>
      <c r="N220" s="316">
        <v>16816</v>
      </c>
      <c r="O220" s="316">
        <v>4979597</v>
      </c>
      <c r="P220" s="190">
        <f t="shared" si="7"/>
        <v>0.10234194820000606</v>
      </c>
    </row>
    <row r="221" spans="2:16" ht="13.5">
      <c r="B221" s="317" t="s">
        <v>451</v>
      </c>
      <c r="C221" s="318">
        <v>3</v>
      </c>
      <c r="D221" s="120" t="s">
        <v>452</v>
      </c>
      <c r="E221" s="120" t="s">
        <v>32</v>
      </c>
      <c r="F221" s="319">
        <v>6517057</v>
      </c>
      <c r="G221" s="319">
        <v>9675815</v>
      </c>
      <c r="H221" s="190">
        <f t="shared" si="6"/>
        <v>0.08240256585293958</v>
      </c>
      <c r="J221" s="312" t="s">
        <v>214</v>
      </c>
      <c r="K221" s="313">
        <v>3</v>
      </c>
      <c r="L221" s="314" t="s">
        <v>215</v>
      </c>
      <c r="M221" s="315" t="s">
        <v>15</v>
      </c>
      <c r="N221" s="316">
        <v>55121</v>
      </c>
      <c r="O221" s="316">
        <v>11814255</v>
      </c>
      <c r="P221" s="190">
        <f t="shared" si="7"/>
        <v>0.24280958343248707</v>
      </c>
    </row>
    <row r="222" spans="2:16" ht="13.5">
      <c r="B222" s="317" t="s">
        <v>453</v>
      </c>
      <c r="C222" s="318">
        <v>4</v>
      </c>
      <c r="D222" s="120" t="s">
        <v>454</v>
      </c>
      <c r="E222" s="120" t="s">
        <v>32</v>
      </c>
      <c r="F222" s="319">
        <v>5838684</v>
      </c>
      <c r="G222" s="319">
        <v>8687151</v>
      </c>
      <c r="H222" s="190">
        <f t="shared" si="6"/>
        <v>0.07398276345216706</v>
      </c>
      <c r="J222" s="312" t="s">
        <v>216</v>
      </c>
      <c r="K222" s="313">
        <v>3</v>
      </c>
      <c r="L222" s="314" t="s">
        <v>217</v>
      </c>
      <c r="M222" s="315" t="s">
        <v>15</v>
      </c>
      <c r="N222" s="316">
        <v>3891</v>
      </c>
      <c r="O222" s="316">
        <v>1164042</v>
      </c>
      <c r="P222" s="190">
        <f t="shared" si="7"/>
        <v>0.02392368821545829</v>
      </c>
    </row>
    <row r="223" spans="2:16" ht="13.5">
      <c r="B223" s="317" t="s">
        <v>455</v>
      </c>
      <c r="C223" s="318">
        <v>3</v>
      </c>
      <c r="D223" s="120" t="s">
        <v>456</v>
      </c>
      <c r="E223" s="120" t="s">
        <v>15</v>
      </c>
      <c r="F223" s="319">
        <v>10724</v>
      </c>
      <c r="G223" s="319">
        <v>23227404</v>
      </c>
      <c r="H223" s="190">
        <f t="shared" si="6"/>
        <v>0.19781255508738355</v>
      </c>
      <c r="J223" s="312" t="s">
        <v>1134</v>
      </c>
      <c r="K223" s="313">
        <v>3</v>
      </c>
      <c r="L223" s="314" t="s">
        <v>1135</v>
      </c>
      <c r="M223" s="315" t="s">
        <v>15</v>
      </c>
      <c r="N223" s="316">
        <v>159099</v>
      </c>
      <c r="O223" s="316">
        <v>32346531</v>
      </c>
      <c r="P223" s="190">
        <f t="shared" si="7"/>
        <v>0.6647941590558211</v>
      </c>
    </row>
    <row r="224" spans="2:16" ht="13.5">
      <c r="B224" s="317" t="s">
        <v>457</v>
      </c>
      <c r="C224" s="318">
        <v>3</v>
      </c>
      <c r="D224" s="120" t="s">
        <v>458</v>
      </c>
      <c r="E224" s="120" t="s">
        <v>15</v>
      </c>
      <c r="F224" s="319">
        <v>4439</v>
      </c>
      <c r="G224" s="319">
        <v>6853347</v>
      </c>
      <c r="H224" s="190">
        <f t="shared" si="6"/>
        <v>0.05836545835989483</v>
      </c>
      <c r="J224" s="307" t="s">
        <v>218</v>
      </c>
      <c r="K224" s="308">
        <v>2</v>
      </c>
      <c r="L224" s="309" t="s">
        <v>219</v>
      </c>
      <c r="M224" s="310" t="s">
        <v>15</v>
      </c>
      <c r="N224" s="311">
        <v>187474</v>
      </c>
      <c r="O224" s="311">
        <v>72435365</v>
      </c>
      <c r="P224" s="189">
        <f t="shared" si="7"/>
        <v>1.488710104990129</v>
      </c>
    </row>
    <row r="225" spans="2:16" ht="13.5">
      <c r="B225" s="317" t="s">
        <v>459</v>
      </c>
      <c r="C225" s="318">
        <v>3</v>
      </c>
      <c r="D225" s="120" t="s">
        <v>460</v>
      </c>
      <c r="E225" s="120" t="s">
        <v>32</v>
      </c>
      <c r="F225" s="319">
        <v>308402</v>
      </c>
      <c r="G225" s="319">
        <v>544244</v>
      </c>
      <c r="H225" s="190">
        <f t="shared" si="6"/>
        <v>0.004634968945775342</v>
      </c>
      <c r="J225" s="312" t="s">
        <v>1136</v>
      </c>
      <c r="K225" s="313">
        <v>3</v>
      </c>
      <c r="L225" s="314" t="s">
        <v>1137</v>
      </c>
      <c r="M225" s="315" t="s">
        <v>15</v>
      </c>
      <c r="N225" s="316">
        <v>3947</v>
      </c>
      <c r="O225" s="316">
        <v>1466971</v>
      </c>
      <c r="P225" s="190">
        <f t="shared" si="7"/>
        <v>0.030149562322595795</v>
      </c>
    </row>
    <row r="226" spans="2:16" ht="13.5">
      <c r="B226" s="296" t="s">
        <v>461</v>
      </c>
      <c r="C226" s="297">
        <v>1</v>
      </c>
      <c r="D226" s="116" t="s">
        <v>462</v>
      </c>
      <c r="E226" s="116"/>
      <c r="F226" s="298">
        <v>0</v>
      </c>
      <c r="G226" s="298">
        <v>9628910222</v>
      </c>
      <c r="H226" s="100">
        <f t="shared" si="6"/>
        <v>82.00310864360243</v>
      </c>
      <c r="J226" s="312" t="s">
        <v>1138</v>
      </c>
      <c r="K226" s="313">
        <v>3</v>
      </c>
      <c r="L226" s="314" t="s">
        <v>1139</v>
      </c>
      <c r="M226" s="315" t="s">
        <v>15</v>
      </c>
      <c r="N226" s="316">
        <v>15206</v>
      </c>
      <c r="O226" s="316">
        <v>783462</v>
      </c>
      <c r="P226" s="190">
        <f t="shared" si="7"/>
        <v>0.016101910941924244</v>
      </c>
    </row>
    <row r="227" spans="2:16" ht="13.5">
      <c r="B227" s="304" t="s">
        <v>463</v>
      </c>
      <c r="C227" s="305">
        <v>2</v>
      </c>
      <c r="D227" s="117" t="s">
        <v>464</v>
      </c>
      <c r="E227" s="117"/>
      <c r="F227" s="306">
        <v>0</v>
      </c>
      <c r="G227" s="306">
        <v>2663978647</v>
      </c>
      <c r="H227" s="189">
        <f t="shared" si="6"/>
        <v>22.687357694441488</v>
      </c>
      <c r="J227" s="312" t="s">
        <v>1140</v>
      </c>
      <c r="K227" s="313">
        <v>3</v>
      </c>
      <c r="L227" s="314" t="s">
        <v>1141</v>
      </c>
      <c r="M227" s="315" t="s">
        <v>15</v>
      </c>
      <c r="N227" s="316">
        <v>152</v>
      </c>
      <c r="O227" s="316">
        <v>122716</v>
      </c>
      <c r="P227" s="190">
        <f t="shared" si="7"/>
        <v>0.002522090545743349</v>
      </c>
    </row>
    <row r="228" spans="2:16" ht="13.5">
      <c r="B228" s="317" t="s">
        <v>465</v>
      </c>
      <c r="C228" s="318">
        <v>3</v>
      </c>
      <c r="D228" s="120" t="s">
        <v>466</v>
      </c>
      <c r="E228" s="120" t="s">
        <v>32</v>
      </c>
      <c r="F228" s="319">
        <v>332208729</v>
      </c>
      <c r="G228" s="319">
        <v>517990851</v>
      </c>
      <c r="H228" s="190">
        <f t="shared" si="6"/>
        <v>4.411388106402169</v>
      </c>
      <c r="J228" s="312" t="s">
        <v>1142</v>
      </c>
      <c r="K228" s="313">
        <v>3</v>
      </c>
      <c r="L228" s="314" t="s">
        <v>1143</v>
      </c>
      <c r="M228" s="315" t="s">
        <v>15</v>
      </c>
      <c r="N228" s="316">
        <v>10874</v>
      </c>
      <c r="O228" s="316">
        <v>5647078</v>
      </c>
      <c r="P228" s="190">
        <f t="shared" si="7"/>
        <v>0.11606018803477344</v>
      </c>
    </row>
    <row r="229" spans="2:16" ht="13.5">
      <c r="B229" s="317" t="s">
        <v>467</v>
      </c>
      <c r="C229" s="318">
        <v>4</v>
      </c>
      <c r="D229" s="120" t="s">
        <v>468</v>
      </c>
      <c r="E229" s="120" t="s">
        <v>32</v>
      </c>
      <c r="F229" s="319">
        <v>9855</v>
      </c>
      <c r="G229" s="319">
        <v>5156</v>
      </c>
      <c r="H229" s="190">
        <f t="shared" si="6"/>
        <v>4.391026797616081E-05</v>
      </c>
      <c r="J229" s="312" t="s">
        <v>1144</v>
      </c>
      <c r="K229" s="313">
        <v>3</v>
      </c>
      <c r="L229" s="314" t="s">
        <v>1145</v>
      </c>
      <c r="M229" s="315" t="s">
        <v>15</v>
      </c>
      <c r="N229" s="316">
        <v>3173</v>
      </c>
      <c r="O229" s="316">
        <v>20245028</v>
      </c>
      <c r="P229" s="190">
        <f t="shared" si="7"/>
        <v>0.41608098142955585</v>
      </c>
    </row>
    <row r="230" spans="2:16" ht="13.5">
      <c r="B230" s="317" t="s">
        <v>469</v>
      </c>
      <c r="C230" s="318">
        <v>4</v>
      </c>
      <c r="D230" s="120" t="s">
        <v>470</v>
      </c>
      <c r="E230" s="120" t="s">
        <v>32</v>
      </c>
      <c r="F230" s="319">
        <v>319243532</v>
      </c>
      <c r="G230" s="319">
        <v>503892552</v>
      </c>
      <c r="H230" s="190">
        <f t="shared" si="6"/>
        <v>4.291322146918454</v>
      </c>
      <c r="J230" s="299" t="s">
        <v>220</v>
      </c>
      <c r="K230" s="300">
        <v>1</v>
      </c>
      <c r="L230" s="301" t="s">
        <v>221</v>
      </c>
      <c r="M230" s="302"/>
      <c r="N230" s="303">
        <v>0</v>
      </c>
      <c r="O230" s="303">
        <v>889050805</v>
      </c>
      <c r="P230" s="100">
        <f t="shared" si="7"/>
        <v>18.27199900563915</v>
      </c>
    </row>
    <row r="231" spans="2:16" ht="13.5">
      <c r="B231" s="317" t="s">
        <v>471</v>
      </c>
      <c r="C231" s="318">
        <v>5</v>
      </c>
      <c r="D231" s="120" t="s">
        <v>472</v>
      </c>
      <c r="E231" s="120" t="s">
        <v>32</v>
      </c>
      <c r="F231" s="319">
        <v>250026624</v>
      </c>
      <c r="G231" s="319">
        <v>380399682</v>
      </c>
      <c r="H231" s="190">
        <f t="shared" si="6"/>
        <v>3.2396144248771055</v>
      </c>
      <c r="J231" s="307" t="s">
        <v>222</v>
      </c>
      <c r="K231" s="308">
        <v>2</v>
      </c>
      <c r="L231" s="309" t="s">
        <v>223</v>
      </c>
      <c r="M231" s="310" t="s">
        <v>32</v>
      </c>
      <c r="N231" s="311">
        <v>416314</v>
      </c>
      <c r="O231" s="311">
        <v>1291706</v>
      </c>
      <c r="P231" s="189">
        <f t="shared" si="7"/>
        <v>0.026547471319794957</v>
      </c>
    </row>
    <row r="232" spans="2:16" ht="13.5">
      <c r="B232" s="317" t="s">
        <v>473</v>
      </c>
      <c r="C232" s="318">
        <v>5</v>
      </c>
      <c r="D232" s="120" t="s">
        <v>474</v>
      </c>
      <c r="E232" s="120" t="s">
        <v>32</v>
      </c>
      <c r="F232" s="319">
        <v>69216908</v>
      </c>
      <c r="G232" s="319">
        <v>123492870</v>
      </c>
      <c r="H232" s="190">
        <f t="shared" si="6"/>
        <v>1.051707722041348</v>
      </c>
      <c r="J232" s="312" t="s">
        <v>1146</v>
      </c>
      <c r="K232" s="313">
        <v>3</v>
      </c>
      <c r="L232" s="314" t="s">
        <v>1147</v>
      </c>
      <c r="M232" s="315" t="s">
        <v>32</v>
      </c>
      <c r="N232" s="316">
        <v>106</v>
      </c>
      <c r="O232" s="316">
        <v>1790</v>
      </c>
      <c r="P232" s="190">
        <f t="shared" si="7"/>
        <v>3.678853675869972E-05</v>
      </c>
    </row>
    <row r="233" spans="2:16" ht="13.5">
      <c r="B233" s="317" t="s">
        <v>475</v>
      </c>
      <c r="C233" s="318">
        <v>4</v>
      </c>
      <c r="D233" s="120" t="s">
        <v>476</v>
      </c>
      <c r="E233" s="120" t="s">
        <v>32</v>
      </c>
      <c r="F233" s="319">
        <v>10589617</v>
      </c>
      <c r="G233" s="319">
        <v>10667912</v>
      </c>
      <c r="H233" s="190">
        <f t="shared" si="6"/>
        <v>0.09085160486154027</v>
      </c>
      <c r="J233" s="307" t="s">
        <v>224</v>
      </c>
      <c r="K233" s="308">
        <v>2</v>
      </c>
      <c r="L233" s="309" t="s">
        <v>225</v>
      </c>
      <c r="M233" s="310" t="s">
        <v>15</v>
      </c>
      <c r="N233" s="311">
        <v>79203</v>
      </c>
      <c r="O233" s="311">
        <v>50665496</v>
      </c>
      <c r="P233" s="189">
        <f t="shared" si="7"/>
        <v>1.041290202231147</v>
      </c>
    </row>
    <row r="234" spans="2:16" ht="13.5">
      <c r="B234" s="317" t="s">
        <v>477</v>
      </c>
      <c r="C234" s="318">
        <v>3</v>
      </c>
      <c r="D234" s="120" t="s">
        <v>478</v>
      </c>
      <c r="E234" s="120"/>
      <c r="F234" s="319">
        <v>0</v>
      </c>
      <c r="G234" s="319">
        <v>4060919</v>
      </c>
      <c r="H234" s="190">
        <f t="shared" si="6"/>
        <v>0.03458418183077638</v>
      </c>
      <c r="J234" s="312" t="s">
        <v>226</v>
      </c>
      <c r="K234" s="313">
        <v>3</v>
      </c>
      <c r="L234" s="314" t="s">
        <v>227</v>
      </c>
      <c r="M234" s="315" t="s">
        <v>15</v>
      </c>
      <c r="N234" s="316">
        <v>7306</v>
      </c>
      <c r="O234" s="316">
        <v>5591481</v>
      </c>
      <c r="P234" s="190">
        <f t="shared" si="7"/>
        <v>0.11491754430395029</v>
      </c>
    </row>
    <row r="235" spans="2:16" ht="13.5">
      <c r="B235" s="317" t="s">
        <v>479</v>
      </c>
      <c r="C235" s="318">
        <v>4</v>
      </c>
      <c r="D235" s="120" t="s">
        <v>480</v>
      </c>
      <c r="E235" s="120" t="s">
        <v>12</v>
      </c>
      <c r="F235" s="319">
        <v>2594</v>
      </c>
      <c r="G235" s="319">
        <v>842919</v>
      </c>
      <c r="H235" s="190">
        <f t="shared" si="6"/>
        <v>0.007178587892202774</v>
      </c>
      <c r="J235" s="307" t="s">
        <v>236</v>
      </c>
      <c r="K235" s="308">
        <v>2</v>
      </c>
      <c r="L235" s="309" t="s">
        <v>237</v>
      </c>
      <c r="M235" s="310"/>
      <c r="N235" s="311">
        <v>0</v>
      </c>
      <c r="O235" s="311">
        <v>83055321</v>
      </c>
      <c r="P235" s="189">
        <f t="shared" si="7"/>
        <v>1.7069741506224045</v>
      </c>
    </row>
    <row r="236" spans="2:16" ht="13.5">
      <c r="B236" s="317" t="s">
        <v>481</v>
      </c>
      <c r="C236" s="318">
        <v>3</v>
      </c>
      <c r="D236" s="120" t="s">
        <v>482</v>
      </c>
      <c r="E236" s="120"/>
      <c r="F236" s="319">
        <v>0</v>
      </c>
      <c r="G236" s="319">
        <v>197980523</v>
      </c>
      <c r="H236" s="190">
        <f t="shared" si="6"/>
        <v>1.6860701743581206</v>
      </c>
      <c r="J236" s="312" t="s">
        <v>238</v>
      </c>
      <c r="K236" s="313">
        <v>3</v>
      </c>
      <c r="L236" s="314" t="s">
        <v>1148</v>
      </c>
      <c r="M236" s="315"/>
      <c r="N236" s="316">
        <v>0</v>
      </c>
      <c r="O236" s="316">
        <v>24997032</v>
      </c>
      <c r="P236" s="190">
        <f t="shared" si="7"/>
        <v>0.5137453802180967</v>
      </c>
    </row>
    <row r="237" spans="2:16" ht="13.5">
      <c r="B237" s="317" t="s">
        <v>484</v>
      </c>
      <c r="C237" s="318">
        <v>4</v>
      </c>
      <c r="D237" s="120" t="s">
        <v>485</v>
      </c>
      <c r="E237" s="120" t="s">
        <v>12</v>
      </c>
      <c r="F237" s="319">
        <v>393422</v>
      </c>
      <c r="G237" s="319">
        <v>17845642</v>
      </c>
      <c r="H237" s="190">
        <f t="shared" si="6"/>
        <v>0.15197962033099893</v>
      </c>
      <c r="J237" s="312" t="s">
        <v>240</v>
      </c>
      <c r="K237" s="313">
        <v>4</v>
      </c>
      <c r="L237" s="314" t="s">
        <v>1149</v>
      </c>
      <c r="M237" s="315"/>
      <c r="N237" s="316">
        <v>0</v>
      </c>
      <c r="O237" s="316">
        <v>24997032</v>
      </c>
      <c r="P237" s="190">
        <f t="shared" si="7"/>
        <v>0.5137453802180967</v>
      </c>
    </row>
    <row r="238" spans="2:16" ht="13.5">
      <c r="B238" s="317" t="s">
        <v>486</v>
      </c>
      <c r="C238" s="318">
        <v>5</v>
      </c>
      <c r="D238" s="120" t="s">
        <v>487</v>
      </c>
      <c r="E238" s="120" t="s">
        <v>12</v>
      </c>
      <c r="F238" s="319">
        <v>5738</v>
      </c>
      <c r="G238" s="319">
        <v>5042736</v>
      </c>
      <c r="H238" s="190">
        <f t="shared" si="6"/>
        <v>0.04294567282642228</v>
      </c>
      <c r="J238" s="312" t="s">
        <v>245</v>
      </c>
      <c r="K238" s="313">
        <v>3</v>
      </c>
      <c r="L238" s="314" t="s">
        <v>1150</v>
      </c>
      <c r="M238" s="315" t="s">
        <v>15</v>
      </c>
      <c r="N238" s="316">
        <v>925998</v>
      </c>
      <c r="O238" s="316">
        <v>23410783</v>
      </c>
      <c r="P238" s="190">
        <f t="shared" si="7"/>
        <v>0.4811443860030404</v>
      </c>
    </row>
    <row r="239" spans="2:16" ht="13.5">
      <c r="B239" s="317" t="s">
        <v>488</v>
      </c>
      <c r="C239" s="318">
        <v>5</v>
      </c>
      <c r="D239" s="120" t="s">
        <v>489</v>
      </c>
      <c r="E239" s="120" t="s">
        <v>12</v>
      </c>
      <c r="F239" s="319">
        <v>121548</v>
      </c>
      <c r="G239" s="319">
        <v>1805328</v>
      </c>
      <c r="H239" s="190">
        <f t="shared" si="6"/>
        <v>0.01537479368984997</v>
      </c>
      <c r="J239" s="312" t="s">
        <v>247</v>
      </c>
      <c r="K239" s="313">
        <v>4</v>
      </c>
      <c r="L239" s="314" t="s">
        <v>1151</v>
      </c>
      <c r="M239" s="315" t="s">
        <v>15</v>
      </c>
      <c r="N239" s="316">
        <v>798430</v>
      </c>
      <c r="O239" s="316">
        <v>15009163</v>
      </c>
      <c r="P239" s="190">
        <f t="shared" si="7"/>
        <v>0.30847214790101435</v>
      </c>
    </row>
    <row r="240" spans="2:16" ht="13.5">
      <c r="B240" s="317" t="s">
        <v>490</v>
      </c>
      <c r="C240" s="318">
        <v>4</v>
      </c>
      <c r="D240" s="120" t="s">
        <v>491</v>
      </c>
      <c r="E240" s="120" t="s">
        <v>32</v>
      </c>
      <c r="F240" s="319">
        <v>34979451</v>
      </c>
      <c r="G240" s="319">
        <v>174034986</v>
      </c>
      <c r="H240" s="190">
        <f t="shared" si="6"/>
        <v>1.4821417518400688</v>
      </c>
      <c r="J240" s="312" t="s">
        <v>1152</v>
      </c>
      <c r="K240" s="313">
        <v>3</v>
      </c>
      <c r="L240" s="314" t="s">
        <v>1153</v>
      </c>
      <c r="M240" s="315" t="s">
        <v>32</v>
      </c>
      <c r="N240" s="316">
        <v>88911846</v>
      </c>
      <c r="O240" s="316">
        <v>18330399</v>
      </c>
      <c r="P240" s="190">
        <f t="shared" si="7"/>
        <v>0.3767310376609679</v>
      </c>
    </row>
    <row r="241" spans="2:16" ht="13.5">
      <c r="B241" s="317" t="s">
        <v>492</v>
      </c>
      <c r="C241" s="318">
        <v>3</v>
      </c>
      <c r="D241" s="120" t="s">
        <v>493</v>
      </c>
      <c r="E241" s="120"/>
      <c r="F241" s="319">
        <v>0</v>
      </c>
      <c r="G241" s="319">
        <v>452433210</v>
      </c>
      <c r="H241" s="190">
        <f t="shared" si="6"/>
        <v>3.8530767052782466</v>
      </c>
      <c r="J241" s="307" t="s">
        <v>270</v>
      </c>
      <c r="K241" s="308">
        <v>2</v>
      </c>
      <c r="L241" s="309" t="s">
        <v>250</v>
      </c>
      <c r="M241" s="310" t="s">
        <v>15</v>
      </c>
      <c r="N241" s="311">
        <v>159064</v>
      </c>
      <c r="O241" s="311">
        <v>27502236</v>
      </c>
      <c r="P241" s="189">
        <f t="shared" si="7"/>
        <v>0.565232972085159</v>
      </c>
    </row>
    <row r="242" spans="2:16" ht="13.5">
      <c r="B242" s="317" t="s">
        <v>494</v>
      </c>
      <c r="C242" s="318">
        <v>4</v>
      </c>
      <c r="D242" s="120" t="s">
        <v>495</v>
      </c>
      <c r="E242" s="120" t="s">
        <v>12</v>
      </c>
      <c r="F242" s="319">
        <v>29109</v>
      </c>
      <c r="G242" s="319">
        <v>402825114</v>
      </c>
      <c r="H242" s="190">
        <f t="shared" si="6"/>
        <v>3.43059711079665</v>
      </c>
      <c r="J242" s="312" t="s">
        <v>272</v>
      </c>
      <c r="K242" s="313">
        <v>3</v>
      </c>
      <c r="L242" s="314" t="s">
        <v>252</v>
      </c>
      <c r="M242" s="315" t="s">
        <v>15</v>
      </c>
      <c r="N242" s="316">
        <v>118166</v>
      </c>
      <c r="O242" s="316">
        <v>14165873</v>
      </c>
      <c r="P242" s="190">
        <f t="shared" si="7"/>
        <v>0.29114063663663226</v>
      </c>
    </row>
    <row r="243" spans="2:16" ht="13.5">
      <c r="B243" s="317" t="s">
        <v>496</v>
      </c>
      <c r="C243" s="318">
        <v>5</v>
      </c>
      <c r="D243" s="120" t="s">
        <v>497</v>
      </c>
      <c r="E243" s="120" t="s">
        <v>12</v>
      </c>
      <c r="F243" s="319">
        <v>6716</v>
      </c>
      <c r="G243" s="319">
        <v>134423305</v>
      </c>
      <c r="H243" s="190">
        <f t="shared" si="6"/>
        <v>1.1447950629928623</v>
      </c>
      <c r="J243" s="307" t="s">
        <v>314</v>
      </c>
      <c r="K243" s="308">
        <v>2</v>
      </c>
      <c r="L243" s="309" t="s">
        <v>271</v>
      </c>
      <c r="M243" s="310"/>
      <c r="N243" s="311">
        <v>0</v>
      </c>
      <c r="O243" s="311">
        <v>140097043</v>
      </c>
      <c r="P243" s="189">
        <f t="shared" si="7"/>
        <v>2.879310176642812</v>
      </c>
    </row>
    <row r="244" spans="2:16" ht="13.5">
      <c r="B244" s="317" t="s">
        <v>498</v>
      </c>
      <c r="C244" s="318">
        <v>5</v>
      </c>
      <c r="D244" s="120" t="s">
        <v>499</v>
      </c>
      <c r="E244" s="120" t="s">
        <v>12</v>
      </c>
      <c r="F244" s="319">
        <v>1359</v>
      </c>
      <c r="G244" s="319">
        <v>23210854</v>
      </c>
      <c r="H244" s="190">
        <f t="shared" si="6"/>
        <v>0.19767160959960126</v>
      </c>
      <c r="J244" s="312" t="s">
        <v>316</v>
      </c>
      <c r="K244" s="313">
        <v>3</v>
      </c>
      <c r="L244" s="314" t="s">
        <v>1154</v>
      </c>
      <c r="M244" s="315" t="s">
        <v>32</v>
      </c>
      <c r="N244" s="316">
        <v>73029040</v>
      </c>
      <c r="O244" s="316">
        <v>36099034</v>
      </c>
      <c r="P244" s="190">
        <f t="shared" si="7"/>
        <v>0.7419165582472351</v>
      </c>
    </row>
    <row r="245" spans="2:16" ht="13.5">
      <c r="B245" s="317" t="s">
        <v>500</v>
      </c>
      <c r="C245" s="318">
        <v>4</v>
      </c>
      <c r="D245" s="120" t="s">
        <v>501</v>
      </c>
      <c r="E245" s="120" t="s">
        <v>15</v>
      </c>
      <c r="F245" s="319">
        <v>495</v>
      </c>
      <c r="G245" s="319">
        <v>1179300</v>
      </c>
      <c r="H245" s="190">
        <f t="shared" si="6"/>
        <v>0.01004332409315098</v>
      </c>
      <c r="J245" s="312" t="s">
        <v>1155</v>
      </c>
      <c r="K245" s="313">
        <v>4</v>
      </c>
      <c r="L245" s="314" t="s">
        <v>1156</v>
      </c>
      <c r="M245" s="315" t="s">
        <v>32</v>
      </c>
      <c r="N245" s="316">
        <v>92294</v>
      </c>
      <c r="O245" s="316">
        <v>433552</v>
      </c>
      <c r="P245" s="190">
        <f t="shared" si="7"/>
        <v>0.008910471334529485</v>
      </c>
    </row>
    <row r="246" spans="2:16" ht="13.5">
      <c r="B246" s="317" t="s">
        <v>502</v>
      </c>
      <c r="C246" s="318">
        <v>3</v>
      </c>
      <c r="D246" s="120" t="s">
        <v>503</v>
      </c>
      <c r="E246" s="120"/>
      <c r="F246" s="319">
        <v>0</v>
      </c>
      <c r="G246" s="319">
        <v>84843452</v>
      </c>
      <c r="H246" s="190">
        <f t="shared" si="6"/>
        <v>0.7225559956056123</v>
      </c>
      <c r="J246" s="312" t="s">
        <v>1157</v>
      </c>
      <c r="K246" s="313">
        <v>4</v>
      </c>
      <c r="L246" s="314" t="s">
        <v>277</v>
      </c>
      <c r="M246" s="315" t="s">
        <v>32</v>
      </c>
      <c r="N246" s="316">
        <v>6209180</v>
      </c>
      <c r="O246" s="316">
        <v>2951446</v>
      </c>
      <c r="P246" s="190">
        <f t="shared" si="7"/>
        <v>0.0606588713197303</v>
      </c>
    </row>
    <row r="247" spans="2:16" ht="13.5">
      <c r="B247" s="317" t="s">
        <v>506</v>
      </c>
      <c r="C247" s="318">
        <v>4</v>
      </c>
      <c r="D247" s="120" t="s">
        <v>507</v>
      </c>
      <c r="E247" s="120" t="s">
        <v>12</v>
      </c>
      <c r="F247" s="319">
        <v>4</v>
      </c>
      <c r="G247" s="319">
        <v>11323</v>
      </c>
      <c r="H247" s="190">
        <f t="shared" si="6"/>
        <v>9.643055940536636E-05</v>
      </c>
      <c r="J247" s="312" t="s">
        <v>1158</v>
      </c>
      <c r="K247" s="313">
        <v>4</v>
      </c>
      <c r="L247" s="314" t="s">
        <v>1159</v>
      </c>
      <c r="M247" s="315" t="s">
        <v>32</v>
      </c>
      <c r="N247" s="316">
        <v>56576102</v>
      </c>
      <c r="O247" s="316">
        <v>19529260</v>
      </c>
      <c r="P247" s="190">
        <f t="shared" si="7"/>
        <v>0.4013703348492759</v>
      </c>
    </row>
    <row r="248" spans="2:16" ht="13.5">
      <c r="B248" s="317" t="s">
        <v>508</v>
      </c>
      <c r="C248" s="318">
        <v>4</v>
      </c>
      <c r="D248" s="120" t="s">
        <v>509</v>
      </c>
      <c r="E248" s="120" t="s">
        <v>12</v>
      </c>
      <c r="F248" s="319">
        <v>111</v>
      </c>
      <c r="G248" s="319">
        <v>1765284</v>
      </c>
      <c r="H248" s="190">
        <f t="shared" si="6"/>
        <v>0.015033765223822548</v>
      </c>
      <c r="J248" s="312" t="s">
        <v>318</v>
      </c>
      <c r="K248" s="313">
        <v>3</v>
      </c>
      <c r="L248" s="314" t="s">
        <v>1160</v>
      </c>
      <c r="M248" s="315" t="s">
        <v>242</v>
      </c>
      <c r="N248" s="316">
        <v>47934558</v>
      </c>
      <c r="O248" s="316">
        <v>4478670</v>
      </c>
      <c r="P248" s="190">
        <f t="shared" si="7"/>
        <v>0.09204676867323221</v>
      </c>
    </row>
    <row r="249" spans="2:16" ht="13.5">
      <c r="B249" s="317" t="s">
        <v>510</v>
      </c>
      <c r="C249" s="318">
        <v>4</v>
      </c>
      <c r="D249" s="120" t="s">
        <v>511</v>
      </c>
      <c r="E249" s="120" t="s">
        <v>12</v>
      </c>
      <c r="F249" s="319">
        <v>303</v>
      </c>
      <c r="G249" s="319">
        <v>11684239</v>
      </c>
      <c r="H249" s="190">
        <f t="shared" si="6"/>
        <v>0.09950699487732918</v>
      </c>
      <c r="J249" s="312" t="s">
        <v>1161</v>
      </c>
      <c r="K249" s="313">
        <v>4</v>
      </c>
      <c r="L249" s="314" t="s">
        <v>1162</v>
      </c>
      <c r="M249" s="315" t="s">
        <v>242</v>
      </c>
      <c r="N249" s="316">
        <v>47934558</v>
      </c>
      <c r="O249" s="316">
        <v>4478670</v>
      </c>
      <c r="P249" s="190">
        <f t="shared" si="7"/>
        <v>0.09204676867323221</v>
      </c>
    </row>
    <row r="250" spans="2:16" ht="13.5">
      <c r="B250" s="317" t="s">
        <v>512</v>
      </c>
      <c r="C250" s="318">
        <v>4</v>
      </c>
      <c r="D250" s="120" t="s">
        <v>513</v>
      </c>
      <c r="E250" s="120" t="s">
        <v>12</v>
      </c>
      <c r="F250" s="319">
        <v>1323</v>
      </c>
      <c r="G250" s="319">
        <v>20558970</v>
      </c>
      <c r="H250" s="190">
        <f t="shared" si="6"/>
        <v>0.1750872540756111</v>
      </c>
      <c r="J250" s="312" t="s">
        <v>1163</v>
      </c>
      <c r="K250" s="313">
        <v>3</v>
      </c>
      <c r="L250" s="314" t="s">
        <v>1164</v>
      </c>
      <c r="M250" s="315" t="s">
        <v>242</v>
      </c>
      <c r="N250" s="316">
        <v>8831908</v>
      </c>
      <c r="O250" s="316">
        <v>5326460</v>
      </c>
      <c r="P250" s="190">
        <f t="shared" si="7"/>
        <v>0.10947076508589033</v>
      </c>
    </row>
    <row r="251" spans="2:16" ht="13.5">
      <c r="B251" s="317" t="s">
        <v>514</v>
      </c>
      <c r="C251" s="318">
        <v>4</v>
      </c>
      <c r="D251" s="120" t="s">
        <v>515</v>
      </c>
      <c r="E251" s="120" t="s">
        <v>12</v>
      </c>
      <c r="F251" s="319">
        <v>6061</v>
      </c>
      <c r="G251" s="319">
        <v>27262929</v>
      </c>
      <c r="H251" s="190">
        <f t="shared" si="6"/>
        <v>0.23218047288693675</v>
      </c>
      <c r="J251" s="312" t="s">
        <v>1165</v>
      </c>
      <c r="K251" s="313">
        <v>4</v>
      </c>
      <c r="L251" s="314" t="s">
        <v>1166</v>
      </c>
      <c r="M251" s="315" t="s">
        <v>242</v>
      </c>
      <c r="N251" s="316">
        <v>8250106</v>
      </c>
      <c r="O251" s="316">
        <v>5214873</v>
      </c>
      <c r="P251" s="190">
        <f t="shared" si="7"/>
        <v>0.10717740058796126</v>
      </c>
    </row>
    <row r="252" spans="2:16" ht="13.5">
      <c r="B252" s="317" t="s">
        <v>516</v>
      </c>
      <c r="C252" s="318">
        <v>4</v>
      </c>
      <c r="D252" s="120" t="s">
        <v>517</v>
      </c>
      <c r="E252" s="120" t="s">
        <v>12</v>
      </c>
      <c r="F252" s="319">
        <v>139</v>
      </c>
      <c r="G252" s="319">
        <v>131152</v>
      </c>
      <c r="H252" s="190">
        <f t="shared" si="6"/>
        <v>0.0011169355053548184</v>
      </c>
      <c r="J252" s="312" t="s">
        <v>320</v>
      </c>
      <c r="K252" s="313">
        <v>3</v>
      </c>
      <c r="L252" s="314" t="s">
        <v>1167</v>
      </c>
      <c r="M252" s="315" t="s">
        <v>242</v>
      </c>
      <c r="N252" s="316">
        <v>295913</v>
      </c>
      <c r="O252" s="316">
        <v>132296</v>
      </c>
      <c r="P252" s="190">
        <f t="shared" si="7"/>
        <v>0.0027189811502954958</v>
      </c>
    </row>
    <row r="253" spans="2:16" ht="13.5">
      <c r="B253" s="317" t="s">
        <v>518</v>
      </c>
      <c r="C253" s="318">
        <v>3</v>
      </c>
      <c r="D253" s="120" t="s">
        <v>519</v>
      </c>
      <c r="E253" s="120"/>
      <c r="F253" s="319">
        <v>0</v>
      </c>
      <c r="G253" s="319">
        <v>6065113</v>
      </c>
      <c r="H253" s="190">
        <f t="shared" si="6"/>
        <v>0.051652586721430686</v>
      </c>
      <c r="J253" s="312" t="s">
        <v>336</v>
      </c>
      <c r="K253" s="313">
        <v>3</v>
      </c>
      <c r="L253" s="314" t="s">
        <v>1168</v>
      </c>
      <c r="M253" s="315" t="s">
        <v>32</v>
      </c>
      <c r="N253" s="316">
        <v>13113963</v>
      </c>
      <c r="O253" s="316">
        <v>9773444</v>
      </c>
      <c r="P253" s="190">
        <f t="shared" si="7"/>
        <v>0.20086631500172802</v>
      </c>
    </row>
    <row r="254" spans="2:16" ht="13.5">
      <c r="B254" s="317" t="s">
        <v>520</v>
      </c>
      <c r="C254" s="318">
        <v>4</v>
      </c>
      <c r="D254" s="120" t="s">
        <v>521</v>
      </c>
      <c r="E254" s="120" t="s">
        <v>12</v>
      </c>
      <c r="F254" s="319">
        <v>8037</v>
      </c>
      <c r="G254" s="319">
        <v>36873</v>
      </c>
      <c r="H254" s="190">
        <f t="shared" si="6"/>
        <v>0.0003140231402414619</v>
      </c>
      <c r="J254" s="312" t="s">
        <v>342</v>
      </c>
      <c r="K254" s="313">
        <v>3</v>
      </c>
      <c r="L254" s="314" t="s">
        <v>1169</v>
      </c>
      <c r="M254" s="315" t="s">
        <v>32</v>
      </c>
      <c r="N254" s="316">
        <v>2381822</v>
      </c>
      <c r="O254" s="316">
        <v>1624459</v>
      </c>
      <c r="P254" s="190">
        <f t="shared" si="7"/>
        <v>0.03338629588519585</v>
      </c>
    </row>
    <row r="255" spans="2:16" ht="13.5">
      <c r="B255" s="317" t="s">
        <v>522</v>
      </c>
      <c r="C255" s="318">
        <v>4</v>
      </c>
      <c r="D255" s="120" t="s">
        <v>523</v>
      </c>
      <c r="E255" s="120" t="s">
        <v>12</v>
      </c>
      <c r="F255" s="319">
        <v>20178</v>
      </c>
      <c r="G255" s="319">
        <v>3336073</v>
      </c>
      <c r="H255" s="190">
        <f t="shared" si="6"/>
        <v>0.02841114418503389</v>
      </c>
      <c r="J255" s="312" t="s">
        <v>1170</v>
      </c>
      <c r="K255" s="313">
        <v>3</v>
      </c>
      <c r="L255" s="314" t="s">
        <v>1171</v>
      </c>
      <c r="M255" s="315" t="s">
        <v>15</v>
      </c>
      <c r="N255" s="316">
        <v>14094</v>
      </c>
      <c r="O255" s="316">
        <v>9008155</v>
      </c>
      <c r="P255" s="190">
        <f t="shared" si="7"/>
        <v>0.18513790019305287</v>
      </c>
    </row>
    <row r="256" spans="2:16" ht="13.5">
      <c r="B256" s="317" t="s">
        <v>524</v>
      </c>
      <c r="C256" s="318">
        <v>4</v>
      </c>
      <c r="D256" s="120" t="s">
        <v>525</v>
      </c>
      <c r="E256" s="120" t="s">
        <v>15</v>
      </c>
      <c r="F256" s="319">
        <v>247</v>
      </c>
      <c r="G256" s="319">
        <v>2680391</v>
      </c>
      <c r="H256" s="190">
        <f t="shared" si="6"/>
        <v>0.022827130933066264</v>
      </c>
      <c r="J256" s="312" t="s">
        <v>1172</v>
      </c>
      <c r="K256" s="313">
        <v>3</v>
      </c>
      <c r="L256" s="314" t="s">
        <v>1173</v>
      </c>
      <c r="M256" s="315" t="s">
        <v>32</v>
      </c>
      <c r="N256" s="316">
        <v>1660309</v>
      </c>
      <c r="O256" s="316">
        <v>1399509</v>
      </c>
      <c r="P256" s="190">
        <f t="shared" si="7"/>
        <v>0.02876306608415144</v>
      </c>
    </row>
    <row r="257" spans="2:16" ht="13.5">
      <c r="B257" s="317" t="s">
        <v>526</v>
      </c>
      <c r="C257" s="318">
        <v>3</v>
      </c>
      <c r="D257" s="120" t="s">
        <v>527</v>
      </c>
      <c r="E257" s="120" t="s">
        <v>15</v>
      </c>
      <c r="F257" s="319">
        <v>1741</v>
      </c>
      <c r="G257" s="319">
        <v>4306876</v>
      </c>
      <c r="H257" s="190">
        <f t="shared" si="6"/>
        <v>0.036678836171469276</v>
      </c>
      <c r="J257" s="307" t="s">
        <v>345</v>
      </c>
      <c r="K257" s="308">
        <v>2</v>
      </c>
      <c r="L257" s="309" t="s">
        <v>315</v>
      </c>
      <c r="M257" s="310"/>
      <c r="N257" s="311">
        <v>0</v>
      </c>
      <c r="O257" s="311">
        <v>91649364</v>
      </c>
      <c r="P257" s="189">
        <f t="shared" si="7"/>
        <v>1.8836011153214804</v>
      </c>
    </row>
    <row r="258" spans="2:16" ht="13.5">
      <c r="B258" s="317" t="s">
        <v>528</v>
      </c>
      <c r="C258" s="318">
        <v>3</v>
      </c>
      <c r="D258" s="120" t="s">
        <v>529</v>
      </c>
      <c r="E258" s="120" t="s">
        <v>1278</v>
      </c>
      <c r="F258" s="319">
        <v>0</v>
      </c>
      <c r="G258" s="319">
        <v>5586042</v>
      </c>
      <c r="H258" s="190">
        <f t="shared" si="6"/>
        <v>0.04757265344183268</v>
      </c>
      <c r="J258" s="312" t="s">
        <v>347</v>
      </c>
      <c r="K258" s="313">
        <v>3</v>
      </c>
      <c r="L258" s="314" t="s">
        <v>321</v>
      </c>
      <c r="M258" s="315"/>
      <c r="N258" s="316">
        <v>0</v>
      </c>
      <c r="O258" s="316">
        <v>28802319</v>
      </c>
      <c r="P258" s="190">
        <f t="shared" si="7"/>
        <v>0.5919526096465336</v>
      </c>
    </row>
    <row r="259" spans="2:16" ht="13.5">
      <c r="B259" s="317" t="s">
        <v>530</v>
      </c>
      <c r="C259" s="318">
        <v>3</v>
      </c>
      <c r="D259" s="120" t="s">
        <v>531</v>
      </c>
      <c r="E259" s="120" t="s">
        <v>15</v>
      </c>
      <c r="F259" s="319">
        <v>374</v>
      </c>
      <c r="G259" s="319">
        <v>2345960</v>
      </c>
      <c r="H259" s="190">
        <f t="shared" si="6"/>
        <v>0.019979001602279715</v>
      </c>
      <c r="J259" s="312" t="s">
        <v>355</v>
      </c>
      <c r="K259" s="313">
        <v>3</v>
      </c>
      <c r="L259" s="314" t="s">
        <v>1175</v>
      </c>
      <c r="M259" s="315" t="s">
        <v>32</v>
      </c>
      <c r="N259" s="316">
        <v>41310</v>
      </c>
      <c r="O259" s="316">
        <v>14915</v>
      </c>
      <c r="P259" s="190">
        <f t="shared" si="7"/>
        <v>0.0003065368858972102</v>
      </c>
    </row>
    <row r="260" spans="2:16" ht="13.5">
      <c r="B260" s="317" t="s">
        <v>532</v>
      </c>
      <c r="C260" s="318">
        <v>3</v>
      </c>
      <c r="D260" s="120" t="s">
        <v>533</v>
      </c>
      <c r="E260" s="120"/>
      <c r="F260" s="319">
        <v>0</v>
      </c>
      <c r="G260" s="319">
        <v>65792893</v>
      </c>
      <c r="H260" s="190">
        <f t="shared" si="6"/>
        <v>0.5603148880056003</v>
      </c>
      <c r="J260" s="307" t="s">
        <v>389</v>
      </c>
      <c r="K260" s="308">
        <v>2</v>
      </c>
      <c r="L260" s="309" t="s">
        <v>346</v>
      </c>
      <c r="M260" s="310" t="s">
        <v>15</v>
      </c>
      <c r="N260" s="311">
        <v>411470</v>
      </c>
      <c r="O260" s="311">
        <v>72828709</v>
      </c>
      <c r="P260" s="189">
        <f t="shared" si="7"/>
        <v>1.4967942112486843</v>
      </c>
    </row>
    <row r="261" spans="2:16" ht="13.5">
      <c r="B261" s="317" t="s">
        <v>534</v>
      </c>
      <c r="C261" s="318">
        <v>4</v>
      </c>
      <c r="D261" s="120" t="s">
        <v>535</v>
      </c>
      <c r="E261" s="120" t="s">
        <v>12</v>
      </c>
      <c r="F261" s="319">
        <v>9601</v>
      </c>
      <c r="G261" s="319">
        <v>47810691</v>
      </c>
      <c r="H261" s="190">
        <f t="shared" si="6"/>
        <v>0.40717227578266485</v>
      </c>
      <c r="J261" s="312" t="s">
        <v>401</v>
      </c>
      <c r="K261" s="313">
        <v>3</v>
      </c>
      <c r="L261" s="314" t="s">
        <v>1176</v>
      </c>
      <c r="M261" s="315" t="s">
        <v>15</v>
      </c>
      <c r="N261" s="316">
        <v>165425</v>
      </c>
      <c r="O261" s="316">
        <v>27987926</v>
      </c>
      <c r="P261" s="190">
        <f t="shared" si="7"/>
        <v>0.5752149968998701</v>
      </c>
    </row>
    <row r="262" spans="2:16" ht="13.5">
      <c r="B262" s="317" t="s">
        <v>536</v>
      </c>
      <c r="C262" s="318">
        <v>4</v>
      </c>
      <c r="D262" s="120" t="s">
        <v>537</v>
      </c>
      <c r="E262" s="120" t="s">
        <v>12</v>
      </c>
      <c r="F262" s="319">
        <v>580</v>
      </c>
      <c r="G262" s="319">
        <v>10217468</v>
      </c>
      <c r="H262" s="190">
        <f t="shared" si="6"/>
        <v>0.08701546895225909</v>
      </c>
      <c r="J262" s="312" t="s">
        <v>407</v>
      </c>
      <c r="K262" s="313">
        <v>3</v>
      </c>
      <c r="L262" s="314" t="s">
        <v>356</v>
      </c>
      <c r="M262" s="315" t="s">
        <v>15</v>
      </c>
      <c r="N262" s="316">
        <v>53219</v>
      </c>
      <c r="O262" s="316">
        <v>8095050</v>
      </c>
      <c r="P262" s="190">
        <f t="shared" si="7"/>
        <v>0.16637153323380566</v>
      </c>
    </row>
    <row r="263" spans="2:16" ht="13.5">
      <c r="B263" s="317" t="s">
        <v>538</v>
      </c>
      <c r="C263" s="318">
        <v>3</v>
      </c>
      <c r="D263" s="120" t="s">
        <v>539</v>
      </c>
      <c r="E263" s="120"/>
      <c r="F263" s="319">
        <v>0</v>
      </c>
      <c r="G263" s="319">
        <v>75362876</v>
      </c>
      <c r="H263" s="190">
        <f t="shared" si="6"/>
        <v>0.6418161521749765</v>
      </c>
      <c r="J263" s="312" t="s">
        <v>411</v>
      </c>
      <c r="K263" s="313">
        <v>3</v>
      </c>
      <c r="L263" s="314" t="s">
        <v>364</v>
      </c>
      <c r="M263" s="315" t="s">
        <v>15</v>
      </c>
      <c r="N263" s="316">
        <v>130414</v>
      </c>
      <c r="O263" s="316">
        <v>13619309</v>
      </c>
      <c r="P263" s="190">
        <f t="shared" si="7"/>
        <v>0.279907513840553</v>
      </c>
    </row>
    <row r="264" spans="2:16" ht="13.5">
      <c r="B264" s="317" t="s">
        <v>540</v>
      </c>
      <c r="C264" s="318">
        <v>4</v>
      </c>
      <c r="D264" s="120" t="s">
        <v>541</v>
      </c>
      <c r="E264" s="120" t="s">
        <v>15</v>
      </c>
      <c r="F264" s="319">
        <v>2193</v>
      </c>
      <c r="G264" s="319">
        <v>5805541</v>
      </c>
      <c r="H264" s="190">
        <f t="shared" si="6"/>
        <v>0.04944198236163472</v>
      </c>
      <c r="J264" s="312" t="s">
        <v>413</v>
      </c>
      <c r="K264" s="313">
        <v>3</v>
      </c>
      <c r="L264" s="314" t="s">
        <v>386</v>
      </c>
      <c r="M264" s="315" t="s">
        <v>15</v>
      </c>
      <c r="N264" s="316">
        <v>41735</v>
      </c>
      <c r="O264" s="316">
        <v>17089481</v>
      </c>
      <c r="P264" s="190">
        <f t="shared" si="7"/>
        <v>0.3512273742768717</v>
      </c>
    </row>
    <row r="265" spans="2:16" ht="13.5">
      <c r="B265" s="317" t="s">
        <v>542</v>
      </c>
      <c r="C265" s="318">
        <v>4</v>
      </c>
      <c r="D265" s="120" t="s">
        <v>543</v>
      </c>
      <c r="E265" s="120" t="s">
        <v>12</v>
      </c>
      <c r="F265" s="319">
        <v>1217</v>
      </c>
      <c r="G265" s="319">
        <v>810629</v>
      </c>
      <c r="H265" s="190">
        <f aca="true" t="shared" si="8" ref="H265:H328">G265/11742128294*100</f>
        <v>0.006903595155013046</v>
      </c>
      <c r="J265" s="307" t="s">
        <v>415</v>
      </c>
      <c r="K265" s="308">
        <v>2</v>
      </c>
      <c r="L265" s="309" t="s">
        <v>390</v>
      </c>
      <c r="M265" s="310" t="s">
        <v>15</v>
      </c>
      <c r="N265" s="311">
        <v>1190420</v>
      </c>
      <c r="O265" s="311">
        <v>316352621</v>
      </c>
      <c r="P265" s="189">
        <f aca="true" t="shared" si="9" ref="P265:P328">O265/4865646089*100</f>
        <v>6.501759791267876</v>
      </c>
    </row>
    <row r="266" spans="2:16" ht="13.5">
      <c r="B266" s="317" t="s">
        <v>544</v>
      </c>
      <c r="C266" s="318">
        <v>4</v>
      </c>
      <c r="D266" s="120" t="s">
        <v>545</v>
      </c>
      <c r="E266" s="120"/>
      <c r="F266" s="319">
        <v>0</v>
      </c>
      <c r="G266" s="319">
        <v>23433378</v>
      </c>
      <c r="H266" s="190">
        <f t="shared" si="8"/>
        <v>0.19956670045901304</v>
      </c>
      <c r="J266" s="312" t="s">
        <v>417</v>
      </c>
      <c r="K266" s="313">
        <v>3</v>
      </c>
      <c r="L266" s="314" t="s">
        <v>1177</v>
      </c>
      <c r="M266" s="315" t="s">
        <v>32</v>
      </c>
      <c r="N266" s="316">
        <v>15091</v>
      </c>
      <c r="O266" s="316">
        <v>194651</v>
      </c>
      <c r="P266" s="190">
        <f t="shared" si="9"/>
        <v>0.004000517021574111</v>
      </c>
    </row>
    <row r="267" spans="2:16" ht="13.5">
      <c r="B267" s="317" t="s">
        <v>546</v>
      </c>
      <c r="C267" s="318">
        <v>3</v>
      </c>
      <c r="D267" s="120" t="s">
        <v>547</v>
      </c>
      <c r="E267" s="120"/>
      <c r="F267" s="319">
        <v>0</v>
      </c>
      <c r="G267" s="319">
        <v>366653129</v>
      </c>
      <c r="H267" s="190">
        <f t="shared" si="8"/>
        <v>3.122544055214868</v>
      </c>
      <c r="J267" s="312" t="s">
        <v>1185</v>
      </c>
      <c r="K267" s="313">
        <v>4</v>
      </c>
      <c r="L267" s="314" t="s">
        <v>1186</v>
      </c>
      <c r="M267" s="315" t="s">
        <v>32</v>
      </c>
      <c r="N267" s="316">
        <v>15091</v>
      </c>
      <c r="O267" s="316">
        <v>194651</v>
      </c>
      <c r="P267" s="190">
        <f t="shared" si="9"/>
        <v>0.004000517021574111</v>
      </c>
    </row>
    <row r="268" spans="2:16" ht="13.5">
      <c r="B268" s="317" t="s">
        <v>548</v>
      </c>
      <c r="C268" s="318">
        <v>4</v>
      </c>
      <c r="D268" s="120" t="s">
        <v>549</v>
      </c>
      <c r="E268" s="120" t="s">
        <v>15</v>
      </c>
      <c r="F268" s="319">
        <v>32448</v>
      </c>
      <c r="G268" s="319">
        <v>127294795</v>
      </c>
      <c r="H268" s="190">
        <f t="shared" si="8"/>
        <v>1.0840862219589713</v>
      </c>
      <c r="J268" s="312" t="s">
        <v>1187</v>
      </c>
      <c r="K268" s="313">
        <v>5</v>
      </c>
      <c r="L268" s="314" t="s">
        <v>1188</v>
      </c>
      <c r="M268" s="315" t="s">
        <v>32</v>
      </c>
      <c r="N268" s="316">
        <v>15091</v>
      </c>
      <c r="O268" s="316">
        <v>194651</v>
      </c>
      <c r="P268" s="190">
        <f t="shared" si="9"/>
        <v>0.004000517021574111</v>
      </c>
    </row>
    <row r="269" spans="2:16" ht="13.5">
      <c r="B269" s="317" t="s">
        <v>550</v>
      </c>
      <c r="C269" s="318">
        <v>4</v>
      </c>
      <c r="D269" s="120" t="s">
        <v>551</v>
      </c>
      <c r="E269" s="120" t="s">
        <v>12</v>
      </c>
      <c r="F269" s="319">
        <v>8291469</v>
      </c>
      <c r="G269" s="319">
        <v>87398959</v>
      </c>
      <c r="H269" s="190">
        <f t="shared" si="8"/>
        <v>0.7443195714754639</v>
      </c>
      <c r="J269" s="312" t="s">
        <v>421</v>
      </c>
      <c r="K269" s="313">
        <v>3</v>
      </c>
      <c r="L269" s="314" t="s">
        <v>392</v>
      </c>
      <c r="M269" s="315" t="s">
        <v>15</v>
      </c>
      <c r="N269" s="316">
        <v>11676</v>
      </c>
      <c r="O269" s="316">
        <v>11604319</v>
      </c>
      <c r="P269" s="190">
        <f t="shared" si="9"/>
        <v>0.23849492519060195</v>
      </c>
    </row>
    <row r="270" spans="2:16" ht="13.5">
      <c r="B270" s="317" t="s">
        <v>552</v>
      </c>
      <c r="C270" s="318">
        <v>3</v>
      </c>
      <c r="D270" s="120" t="s">
        <v>553</v>
      </c>
      <c r="E270" s="120"/>
      <c r="F270" s="319">
        <v>0</v>
      </c>
      <c r="G270" s="319">
        <v>158755973</v>
      </c>
      <c r="H270" s="190">
        <f t="shared" si="8"/>
        <v>1.3520204261532487</v>
      </c>
      <c r="J270" s="312" t="s">
        <v>1189</v>
      </c>
      <c r="K270" s="313">
        <v>3</v>
      </c>
      <c r="L270" s="314" t="s">
        <v>1190</v>
      </c>
      <c r="M270" s="315" t="s">
        <v>15</v>
      </c>
      <c r="N270" s="316">
        <v>10243</v>
      </c>
      <c r="O270" s="316">
        <v>12370530</v>
      </c>
      <c r="P270" s="190">
        <f t="shared" si="9"/>
        <v>0.25424228917854613</v>
      </c>
    </row>
    <row r="271" spans="2:16" ht="13.5">
      <c r="B271" s="317" t="s">
        <v>554</v>
      </c>
      <c r="C271" s="318">
        <v>4</v>
      </c>
      <c r="D271" s="120" t="s">
        <v>555</v>
      </c>
      <c r="E271" s="120" t="s">
        <v>12</v>
      </c>
      <c r="F271" s="319">
        <v>308</v>
      </c>
      <c r="G271" s="319">
        <v>8373721</v>
      </c>
      <c r="H271" s="190">
        <f t="shared" si="8"/>
        <v>0.07131348585484976</v>
      </c>
      <c r="J271" s="312" t="s">
        <v>427</v>
      </c>
      <c r="K271" s="313">
        <v>3</v>
      </c>
      <c r="L271" s="314" t="s">
        <v>402</v>
      </c>
      <c r="M271" s="315" t="s">
        <v>15</v>
      </c>
      <c r="N271" s="316">
        <v>1119335</v>
      </c>
      <c r="O271" s="316">
        <v>267296882</v>
      </c>
      <c r="P271" s="190">
        <f t="shared" si="9"/>
        <v>5.49355372566638</v>
      </c>
    </row>
    <row r="272" spans="2:16" ht="13.5">
      <c r="B272" s="317" t="s">
        <v>556</v>
      </c>
      <c r="C272" s="318">
        <v>4</v>
      </c>
      <c r="D272" s="120" t="s">
        <v>557</v>
      </c>
      <c r="E272" s="120" t="s">
        <v>12</v>
      </c>
      <c r="F272" s="319">
        <v>368095</v>
      </c>
      <c r="G272" s="319">
        <v>110756238</v>
      </c>
      <c r="H272" s="190">
        <f t="shared" si="8"/>
        <v>0.9432381866973323</v>
      </c>
      <c r="J272" s="312" t="s">
        <v>433</v>
      </c>
      <c r="K272" s="313">
        <v>3</v>
      </c>
      <c r="L272" s="314" t="s">
        <v>1191</v>
      </c>
      <c r="M272" s="315" t="s">
        <v>15</v>
      </c>
      <c r="N272" s="316">
        <v>7506</v>
      </c>
      <c r="O272" s="316">
        <v>2061376</v>
      </c>
      <c r="P272" s="190">
        <f t="shared" si="9"/>
        <v>0.04236592555838066</v>
      </c>
    </row>
    <row r="273" spans="2:16" ht="13.5">
      <c r="B273" s="317" t="s">
        <v>558</v>
      </c>
      <c r="C273" s="318">
        <v>3</v>
      </c>
      <c r="D273" s="120" t="s">
        <v>559</v>
      </c>
      <c r="E273" s="120" t="s">
        <v>15</v>
      </c>
      <c r="F273" s="319">
        <v>63559</v>
      </c>
      <c r="G273" s="319">
        <v>98025582</v>
      </c>
      <c r="H273" s="190">
        <f t="shared" si="8"/>
        <v>0.8348195450231043</v>
      </c>
      <c r="J273" s="312" t="s">
        <v>443</v>
      </c>
      <c r="K273" s="313">
        <v>3</v>
      </c>
      <c r="L273" s="314" t="s">
        <v>408</v>
      </c>
      <c r="M273" s="315" t="s">
        <v>15</v>
      </c>
      <c r="N273" s="316">
        <v>346</v>
      </c>
      <c r="O273" s="316">
        <v>175894</v>
      </c>
      <c r="P273" s="190">
        <f t="shared" si="9"/>
        <v>0.003615018371304317</v>
      </c>
    </row>
    <row r="274" spans="2:16" ht="13.5">
      <c r="B274" s="317" t="s">
        <v>560</v>
      </c>
      <c r="C274" s="318">
        <v>4</v>
      </c>
      <c r="D274" s="120" t="s">
        <v>561</v>
      </c>
      <c r="E274" s="120" t="s">
        <v>15</v>
      </c>
      <c r="F274" s="319">
        <v>26875</v>
      </c>
      <c r="G274" s="319">
        <v>43811470</v>
      </c>
      <c r="H274" s="190">
        <f t="shared" si="8"/>
        <v>0.37311353532380337</v>
      </c>
      <c r="J274" s="312" t="s">
        <v>447</v>
      </c>
      <c r="K274" s="313">
        <v>3</v>
      </c>
      <c r="L274" s="314" t="s">
        <v>1192</v>
      </c>
      <c r="M274" s="315" t="s">
        <v>15</v>
      </c>
      <c r="N274" s="316">
        <v>3197</v>
      </c>
      <c r="O274" s="316">
        <v>7384190</v>
      </c>
      <c r="P274" s="190">
        <f t="shared" si="9"/>
        <v>0.1517617571219122</v>
      </c>
    </row>
    <row r="275" spans="2:16" ht="13.5">
      <c r="B275" s="317" t="s">
        <v>562</v>
      </c>
      <c r="C275" s="318">
        <v>4</v>
      </c>
      <c r="D275" s="120" t="s">
        <v>563</v>
      </c>
      <c r="E275" s="120" t="s">
        <v>15</v>
      </c>
      <c r="F275" s="319">
        <v>23880</v>
      </c>
      <c r="G275" s="319">
        <v>39097752</v>
      </c>
      <c r="H275" s="190">
        <f t="shared" si="8"/>
        <v>0.3329698928598676</v>
      </c>
      <c r="J275" s="312" t="s">
        <v>451</v>
      </c>
      <c r="K275" s="313">
        <v>3</v>
      </c>
      <c r="L275" s="314" t="s">
        <v>1193</v>
      </c>
      <c r="M275" s="315" t="s">
        <v>15</v>
      </c>
      <c r="N275" s="316">
        <v>231</v>
      </c>
      <c r="O275" s="316">
        <v>1472841</v>
      </c>
      <c r="P275" s="190">
        <f t="shared" si="9"/>
        <v>0.030270204060458123</v>
      </c>
    </row>
    <row r="276" spans="2:16" ht="13.5">
      <c r="B276" s="317" t="s">
        <v>564</v>
      </c>
      <c r="C276" s="318">
        <v>3</v>
      </c>
      <c r="D276" s="120" t="s">
        <v>565</v>
      </c>
      <c r="E276" s="120" t="s">
        <v>32</v>
      </c>
      <c r="F276" s="319">
        <v>10502365</v>
      </c>
      <c r="G276" s="319">
        <v>99521994</v>
      </c>
      <c r="H276" s="190">
        <f t="shared" si="8"/>
        <v>0.8475635038909752</v>
      </c>
      <c r="J276" s="307" t="s">
        <v>1194</v>
      </c>
      <c r="K276" s="308">
        <v>2</v>
      </c>
      <c r="L276" s="309" t="s">
        <v>416</v>
      </c>
      <c r="M276" s="310"/>
      <c r="N276" s="311">
        <v>0</v>
      </c>
      <c r="O276" s="311">
        <v>105608309</v>
      </c>
      <c r="P276" s="189">
        <f t="shared" si="9"/>
        <v>2.1704889148997863</v>
      </c>
    </row>
    <row r="277" spans="2:16" ht="13.5">
      <c r="B277" s="317" t="s">
        <v>566</v>
      </c>
      <c r="C277" s="318">
        <v>4</v>
      </c>
      <c r="D277" s="120" t="s">
        <v>567</v>
      </c>
      <c r="E277" s="120" t="s">
        <v>32</v>
      </c>
      <c r="F277" s="319">
        <v>434552</v>
      </c>
      <c r="G277" s="319">
        <v>4082204</v>
      </c>
      <c r="H277" s="190">
        <f t="shared" si="8"/>
        <v>0.03476545220584864</v>
      </c>
      <c r="J277" s="312" t="s">
        <v>1195</v>
      </c>
      <c r="K277" s="313">
        <v>3</v>
      </c>
      <c r="L277" s="314" t="s">
        <v>1196</v>
      </c>
      <c r="M277" s="315" t="s">
        <v>15</v>
      </c>
      <c r="N277" s="316">
        <v>49966</v>
      </c>
      <c r="O277" s="316">
        <v>11049058</v>
      </c>
      <c r="P277" s="190">
        <f t="shared" si="9"/>
        <v>0.22708305943128776</v>
      </c>
    </row>
    <row r="278" spans="2:16" ht="13.5">
      <c r="B278" s="304" t="s">
        <v>568</v>
      </c>
      <c r="C278" s="305">
        <v>2</v>
      </c>
      <c r="D278" s="117" t="s">
        <v>569</v>
      </c>
      <c r="E278" s="117"/>
      <c r="F278" s="306">
        <v>0</v>
      </c>
      <c r="G278" s="306">
        <v>1665088519</v>
      </c>
      <c r="H278" s="189">
        <f t="shared" si="8"/>
        <v>14.180466073180515</v>
      </c>
      <c r="J278" s="312" t="s">
        <v>1197</v>
      </c>
      <c r="K278" s="313">
        <v>3</v>
      </c>
      <c r="L278" s="314" t="s">
        <v>1198</v>
      </c>
      <c r="M278" s="315" t="s">
        <v>15</v>
      </c>
      <c r="N278" s="316">
        <v>25637</v>
      </c>
      <c r="O278" s="316">
        <v>8330429</v>
      </c>
      <c r="P278" s="190">
        <f t="shared" si="9"/>
        <v>0.17120910250404364</v>
      </c>
    </row>
    <row r="279" spans="2:16" ht="13.5">
      <c r="B279" s="317" t="s">
        <v>570</v>
      </c>
      <c r="C279" s="318">
        <v>3</v>
      </c>
      <c r="D279" s="120" t="s">
        <v>571</v>
      </c>
      <c r="E279" s="120"/>
      <c r="F279" s="319">
        <v>0</v>
      </c>
      <c r="G279" s="319">
        <v>170442370</v>
      </c>
      <c r="H279" s="190">
        <f t="shared" si="8"/>
        <v>1.4515457993002234</v>
      </c>
      <c r="J279" s="312" t="s">
        <v>1199</v>
      </c>
      <c r="K279" s="313">
        <v>3</v>
      </c>
      <c r="L279" s="314" t="s">
        <v>444</v>
      </c>
      <c r="M279" s="315" t="s">
        <v>32</v>
      </c>
      <c r="N279" s="316">
        <v>8792276</v>
      </c>
      <c r="O279" s="316">
        <v>10579768</v>
      </c>
      <c r="P279" s="190">
        <f t="shared" si="9"/>
        <v>0.21743809160140498</v>
      </c>
    </row>
    <row r="280" spans="2:16" ht="13.5">
      <c r="B280" s="317" t="s">
        <v>572</v>
      </c>
      <c r="C280" s="318">
        <v>4</v>
      </c>
      <c r="D280" s="120" t="s">
        <v>573</v>
      </c>
      <c r="E280" s="120" t="s">
        <v>12</v>
      </c>
      <c r="F280" s="319">
        <v>42538</v>
      </c>
      <c r="G280" s="319">
        <v>5657375</v>
      </c>
      <c r="H280" s="190">
        <f t="shared" si="8"/>
        <v>0.04818014978503351</v>
      </c>
      <c r="J280" s="312" t="s">
        <v>1200</v>
      </c>
      <c r="K280" s="313">
        <v>3</v>
      </c>
      <c r="L280" s="314" t="s">
        <v>448</v>
      </c>
      <c r="M280" s="315"/>
      <c r="N280" s="316">
        <v>0</v>
      </c>
      <c r="O280" s="316">
        <v>3485939</v>
      </c>
      <c r="P280" s="190">
        <f t="shared" si="9"/>
        <v>0.07164390784362286</v>
      </c>
    </row>
    <row r="281" spans="2:16" ht="13.5">
      <c r="B281" s="317" t="s">
        <v>574</v>
      </c>
      <c r="C281" s="318">
        <v>4</v>
      </c>
      <c r="D281" s="120" t="s">
        <v>575</v>
      </c>
      <c r="E281" s="120" t="s">
        <v>12</v>
      </c>
      <c r="F281" s="319">
        <v>51913670</v>
      </c>
      <c r="G281" s="319">
        <v>54345019</v>
      </c>
      <c r="H281" s="190">
        <f t="shared" si="8"/>
        <v>0.462820858700456</v>
      </c>
      <c r="J281" s="312" t="s">
        <v>1201</v>
      </c>
      <c r="K281" s="313">
        <v>3</v>
      </c>
      <c r="L281" s="314" t="s">
        <v>452</v>
      </c>
      <c r="M281" s="315" t="s">
        <v>32</v>
      </c>
      <c r="N281" s="316">
        <v>12959862</v>
      </c>
      <c r="O281" s="316">
        <v>10187942</v>
      </c>
      <c r="P281" s="190">
        <f t="shared" si="9"/>
        <v>0.2093851836662015</v>
      </c>
    </row>
    <row r="282" spans="2:16" ht="13.5">
      <c r="B282" s="317" t="s">
        <v>576</v>
      </c>
      <c r="C282" s="318">
        <v>4</v>
      </c>
      <c r="D282" s="120" t="s">
        <v>577</v>
      </c>
      <c r="E282" s="120" t="s">
        <v>12</v>
      </c>
      <c r="F282" s="319">
        <v>3266162</v>
      </c>
      <c r="G282" s="319">
        <v>1600266</v>
      </c>
      <c r="H282" s="190">
        <f t="shared" si="8"/>
        <v>0.013628415223649914</v>
      </c>
      <c r="J282" s="299" t="s">
        <v>461</v>
      </c>
      <c r="K282" s="300">
        <v>1</v>
      </c>
      <c r="L282" s="301" t="s">
        <v>462</v>
      </c>
      <c r="M282" s="302"/>
      <c r="N282" s="303">
        <v>0</v>
      </c>
      <c r="O282" s="303">
        <v>1497940211</v>
      </c>
      <c r="P282" s="100">
        <f t="shared" si="9"/>
        <v>30.78604944955749</v>
      </c>
    </row>
    <row r="283" spans="2:16" ht="13.5">
      <c r="B283" s="317" t="s">
        <v>578</v>
      </c>
      <c r="C283" s="318">
        <v>3</v>
      </c>
      <c r="D283" s="120" t="s">
        <v>579</v>
      </c>
      <c r="E283" s="120"/>
      <c r="F283" s="319">
        <v>0</v>
      </c>
      <c r="G283" s="319">
        <v>235360422</v>
      </c>
      <c r="H283" s="190">
        <f t="shared" si="8"/>
        <v>2.004410240690903</v>
      </c>
      <c r="J283" s="307" t="s">
        <v>463</v>
      </c>
      <c r="K283" s="308">
        <v>2</v>
      </c>
      <c r="L283" s="309" t="s">
        <v>464</v>
      </c>
      <c r="M283" s="310"/>
      <c r="N283" s="311">
        <v>0</v>
      </c>
      <c r="O283" s="311">
        <v>451210950</v>
      </c>
      <c r="P283" s="189">
        <f t="shared" si="9"/>
        <v>9.273402581007161</v>
      </c>
    </row>
    <row r="284" spans="2:16" ht="13.5">
      <c r="B284" s="317" t="s">
        <v>580</v>
      </c>
      <c r="C284" s="318">
        <v>4</v>
      </c>
      <c r="D284" s="120" t="s">
        <v>581</v>
      </c>
      <c r="E284" s="120" t="s">
        <v>12</v>
      </c>
      <c r="F284" s="319">
        <v>1362579</v>
      </c>
      <c r="G284" s="319">
        <v>36886262</v>
      </c>
      <c r="H284" s="190">
        <f t="shared" si="8"/>
        <v>0.31413608399124854</v>
      </c>
      <c r="J284" s="312" t="s">
        <v>465</v>
      </c>
      <c r="K284" s="313">
        <v>3</v>
      </c>
      <c r="L284" s="314" t="s">
        <v>466</v>
      </c>
      <c r="M284" s="315" t="s">
        <v>15</v>
      </c>
      <c r="N284" s="316">
        <v>53491</v>
      </c>
      <c r="O284" s="316">
        <v>86995367</v>
      </c>
      <c r="P284" s="190">
        <f t="shared" si="9"/>
        <v>1.787950981405627</v>
      </c>
    </row>
    <row r="285" spans="2:16" ht="13.5">
      <c r="B285" s="317" t="s">
        <v>582</v>
      </c>
      <c r="C285" s="318">
        <v>4</v>
      </c>
      <c r="D285" s="120" t="s">
        <v>583</v>
      </c>
      <c r="E285" s="120" t="s">
        <v>32</v>
      </c>
      <c r="F285" s="319">
        <v>23295560</v>
      </c>
      <c r="G285" s="319">
        <v>112096168</v>
      </c>
      <c r="H285" s="190">
        <f t="shared" si="8"/>
        <v>0.9546494910746204</v>
      </c>
      <c r="J285" s="312" t="s">
        <v>467</v>
      </c>
      <c r="K285" s="313">
        <v>4</v>
      </c>
      <c r="L285" s="314" t="s">
        <v>468</v>
      </c>
      <c r="M285" s="315" t="s">
        <v>32</v>
      </c>
      <c r="N285" s="316">
        <v>1629248</v>
      </c>
      <c r="O285" s="316">
        <v>2104883</v>
      </c>
      <c r="P285" s="190">
        <f t="shared" si="9"/>
        <v>0.04326009252416879</v>
      </c>
    </row>
    <row r="286" spans="2:16" ht="13.5">
      <c r="B286" s="317" t="s">
        <v>584</v>
      </c>
      <c r="C286" s="318">
        <v>3</v>
      </c>
      <c r="D286" s="120" t="s">
        <v>585</v>
      </c>
      <c r="E286" s="120" t="s">
        <v>32</v>
      </c>
      <c r="F286" s="319">
        <v>15545023</v>
      </c>
      <c r="G286" s="319">
        <v>36087124</v>
      </c>
      <c r="H286" s="190">
        <f t="shared" si="8"/>
        <v>0.3073303501413779</v>
      </c>
      <c r="J286" s="312" t="s">
        <v>475</v>
      </c>
      <c r="K286" s="313">
        <v>4</v>
      </c>
      <c r="L286" s="314" t="s">
        <v>1203</v>
      </c>
      <c r="M286" s="315" t="s">
        <v>32</v>
      </c>
      <c r="N286" s="316">
        <v>29595</v>
      </c>
      <c r="O286" s="316">
        <v>572586</v>
      </c>
      <c r="P286" s="190">
        <f t="shared" si="9"/>
        <v>0.011767933580177003</v>
      </c>
    </row>
    <row r="287" spans="2:16" ht="13.5">
      <c r="B287" s="317" t="s">
        <v>586</v>
      </c>
      <c r="C287" s="318">
        <v>4</v>
      </c>
      <c r="D287" s="120" t="s">
        <v>587</v>
      </c>
      <c r="E287" s="120" t="s">
        <v>32</v>
      </c>
      <c r="F287" s="319">
        <v>1596552</v>
      </c>
      <c r="G287" s="319">
        <v>3215321</v>
      </c>
      <c r="H287" s="190">
        <f t="shared" si="8"/>
        <v>0.027382778653874583</v>
      </c>
      <c r="J287" s="312" t="s">
        <v>1204</v>
      </c>
      <c r="K287" s="313">
        <v>4</v>
      </c>
      <c r="L287" s="314" t="s">
        <v>1205</v>
      </c>
      <c r="M287" s="315" t="s">
        <v>32</v>
      </c>
      <c r="N287" s="316">
        <v>45414624</v>
      </c>
      <c r="O287" s="316">
        <v>79649755</v>
      </c>
      <c r="P287" s="190">
        <f t="shared" si="9"/>
        <v>1.6369820891837576</v>
      </c>
    </row>
    <row r="288" spans="2:16" ht="13.5">
      <c r="B288" s="317" t="s">
        <v>588</v>
      </c>
      <c r="C288" s="318">
        <v>4</v>
      </c>
      <c r="D288" s="120" t="s">
        <v>589</v>
      </c>
      <c r="E288" s="120" t="s">
        <v>32</v>
      </c>
      <c r="F288" s="319">
        <v>366045</v>
      </c>
      <c r="G288" s="319">
        <v>1191952</v>
      </c>
      <c r="H288" s="190">
        <f t="shared" si="8"/>
        <v>0.010151072873297291</v>
      </c>
      <c r="J288" s="312" t="s">
        <v>1206</v>
      </c>
      <c r="K288" s="313">
        <v>4</v>
      </c>
      <c r="L288" s="314" t="s">
        <v>1207</v>
      </c>
      <c r="M288" s="315" t="s">
        <v>32</v>
      </c>
      <c r="N288" s="316">
        <v>62428</v>
      </c>
      <c r="O288" s="316">
        <v>655239</v>
      </c>
      <c r="P288" s="190">
        <f t="shared" si="9"/>
        <v>0.013466639126946168</v>
      </c>
    </row>
    <row r="289" spans="2:16" ht="13.5">
      <c r="B289" s="317" t="s">
        <v>590</v>
      </c>
      <c r="C289" s="318">
        <v>3</v>
      </c>
      <c r="D289" s="120" t="s">
        <v>591</v>
      </c>
      <c r="E289" s="120" t="s">
        <v>32</v>
      </c>
      <c r="F289" s="319">
        <v>12582267</v>
      </c>
      <c r="G289" s="319">
        <v>6133986</v>
      </c>
      <c r="H289" s="190">
        <f t="shared" si="8"/>
        <v>0.052239132859196805</v>
      </c>
      <c r="J289" s="312" t="s">
        <v>477</v>
      </c>
      <c r="K289" s="313">
        <v>3</v>
      </c>
      <c r="L289" s="314" t="s">
        <v>478</v>
      </c>
      <c r="M289" s="315"/>
      <c r="N289" s="316">
        <v>0</v>
      </c>
      <c r="O289" s="316">
        <v>1817039</v>
      </c>
      <c r="P289" s="190">
        <f t="shared" si="9"/>
        <v>0.037344249186307805</v>
      </c>
    </row>
    <row r="290" spans="2:16" ht="13.5">
      <c r="B290" s="317" t="s">
        <v>592</v>
      </c>
      <c r="C290" s="318">
        <v>3</v>
      </c>
      <c r="D290" s="120" t="s">
        <v>593</v>
      </c>
      <c r="E290" s="120" t="s">
        <v>12</v>
      </c>
      <c r="F290" s="319">
        <v>687281</v>
      </c>
      <c r="G290" s="319">
        <v>19348193</v>
      </c>
      <c r="H290" s="190">
        <f t="shared" si="8"/>
        <v>0.16477586103267627</v>
      </c>
      <c r="J290" s="312" t="s">
        <v>479</v>
      </c>
      <c r="K290" s="313">
        <v>4</v>
      </c>
      <c r="L290" s="314" t="s">
        <v>480</v>
      </c>
      <c r="M290" s="315" t="s">
        <v>12</v>
      </c>
      <c r="N290" s="316">
        <v>7</v>
      </c>
      <c r="O290" s="316">
        <v>11776</v>
      </c>
      <c r="P290" s="190">
        <f t="shared" si="9"/>
        <v>0.0002420233569108647</v>
      </c>
    </row>
    <row r="291" spans="2:16" ht="13.5">
      <c r="B291" s="317" t="s">
        <v>594</v>
      </c>
      <c r="C291" s="318">
        <v>4</v>
      </c>
      <c r="D291" s="120" t="s">
        <v>595</v>
      </c>
      <c r="E291" s="120" t="s">
        <v>12</v>
      </c>
      <c r="F291" s="319">
        <v>240064</v>
      </c>
      <c r="G291" s="319">
        <v>15728312</v>
      </c>
      <c r="H291" s="190">
        <f t="shared" si="8"/>
        <v>0.13394771038259617</v>
      </c>
      <c r="J291" s="312" t="s">
        <v>481</v>
      </c>
      <c r="K291" s="313">
        <v>3</v>
      </c>
      <c r="L291" s="314" t="s">
        <v>482</v>
      </c>
      <c r="M291" s="315"/>
      <c r="N291" s="316">
        <v>0</v>
      </c>
      <c r="O291" s="316">
        <v>47898873</v>
      </c>
      <c r="P291" s="190">
        <f t="shared" si="9"/>
        <v>0.984429860369156</v>
      </c>
    </row>
    <row r="292" spans="2:16" ht="13.5">
      <c r="B292" s="317" t="s">
        <v>596</v>
      </c>
      <c r="C292" s="318">
        <v>4</v>
      </c>
      <c r="D292" s="120" t="s">
        <v>597</v>
      </c>
      <c r="E292" s="120" t="s">
        <v>12</v>
      </c>
      <c r="F292" s="319">
        <v>447217</v>
      </c>
      <c r="G292" s="319">
        <v>3619881</v>
      </c>
      <c r="H292" s="190">
        <f t="shared" si="8"/>
        <v>0.030828150650080096</v>
      </c>
      <c r="J292" s="312" t="s">
        <v>484</v>
      </c>
      <c r="K292" s="313">
        <v>4</v>
      </c>
      <c r="L292" s="314" t="s">
        <v>1208</v>
      </c>
      <c r="M292" s="315" t="s">
        <v>12</v>
      </c>
      <c r="N292" s="316">
        <v>2863748</v>
      </c>
      <c r="O292" s="316">
        <v>16900262</v>
      </c>
      <c r="P292" s="190">
        <f t="shared" si="9"/>
        <v>0.3473384971053944</v>
      </c>
    </row>
    <row r="293" spans="2:16" ht="13.5">
      <c r="B293" s="317" t="s">
        <v>598</v>
      </c>
      <c r="C293" s="318">
        <v>3</v>
      </c>
      <c r="D293" s="120" t="s">
        <v>599</v>
      </c>
      <c r="E293" s="120" t="s">
        <v>12</v>
      </c>
      <c r="F293" s="319">
        <v>2387173</v>
      </c>
      <c r="G293" s="319">
        <v>6934796</v>
      </c>
      <c r="H293" s="190">
        <f t="shared" si="8"/>
        <v>0.05905910603568815</v>
      </c>
      <c r="J293" s="312" t="s">
        <v>490</v>
      </c>
      <c r="K293" s="313">
        <v>4</v>
      </c>
      <c r="L293" s="314" t="s">
        <v>491</v>
      </c>
      <c r="M293" s="315" t="s">
        <v>32</v>
      </c>
      <c r="N293" s="316">
        <v>10202847</v>
      </c>
      <c r="O293" s="316">
        <v>20722402</v>
      </c>
      <c r="P293" s="190">
        <f t="shared" si="9"/>
        <v>0.4258920936902528</v>
      </c>
    </row>
    <row r="294" spans="2:16" ht="13.5">
      <c r="B294" s="317" t="s">
        <v>600</v>
      </c>
      <c r="C294" s="318">
        <v>4</v>
      </c>
      <c r="D294" s="120" t="s">
        <v>601</v>
      </c>
      <c r="E294" s="120" t="s">
        <v>12</v>
      </c>
      <c r="F294" s="319">
        <v>36824</v>
      </c>
      <c r="G294" s="319">
        <v>652027</v>
      </c>
      <c r="H294" s="190">
        <f t="shared" si="8"/>
        <v>0.005552886015844105</v>
      </c>
      <c r="J294" s="312" t="s">
        <v>492</v>
      </c>
      <c r="K294" s="313">
        <v>3</v>
      </c>
      <c r="L294" s="314" t="s">
        <v>493</v>
      </c>
      <c r="M294" s="315"/>
      <c r="N294" s="316">
        <v>0</v>
      </c>
      <c r="O294" s="316">
        <v>33564617</v>
      </c>
      <c r="P294" s="190">
        <f t="shared" si="9"/>
        <v>0.6898285733498197</v>
      </c>
    </row>
    <row r="295" spans="2:16" ht="13.5">
      <c r="B295" s="317" t="s">
        <v>602</v>
      </c>
      <c r="C295" s="318">
        <v>4</v>
      </c>
      <c r="D295" s="120" t="s">
        <v>603</v>
      </c>
      <c r="E295" s="120" t="s">
        <v>12</v>
      </c>
      <c r="F295" s="319">
        <v>2323260</v>
      </c>
      <c r="G295" s="319">
        <v>3238529</v>
      </c>
      <c r="H295" s="190">
        <f t="shared" si="8"/>
        <v>0.027580425957829342</v>
      </c>
      <c r="J295" s="312" t="s">
        <v>494</v>
      </c>
      <c r="K295" s="313">
        <v>4</v>
      </c>
      <c r="L295" s="314" t="s">
        <v>495</v>
      </c>
      <c r="M295" s="315" t="s">
        <v>12</v>
      </c>
      <c r="N295" s="316">
        <v>16953</v>
      </c>
      <c r="O295" s="316">
        <v>13029964</v>
      </c>
      <c r="P295" s="190">
        <f t="shared" si="9"/>
        <v>0.26779514501594076</v>
      </c>
    </row>
    <row r="296" spans="2:16" ht="13.5">
      <c r="B296" s="317" t="s">
        <v>604</v>
      </c>
      <c r="C296" s="318">
        <v>3</v>
      </c>
      <c r="D296" s="120" t="s">
        <v>605</v>
      </c>
      <c r="E296" s="120" t="s">
        <v>32</v>
      </c>
      <c r="F296" s="319">
        <v>1524017</v>
      </c>
      <c r="G296" s="319">
        <v>23232984</v>
      </c>
      <c r="H296" s="190">
        <f t="shared" si="8"/>
        <v>0.1978600762850769</v>
      </c>
      <c r="J296" s="312" t="s">
        <v>496</v>
      </c>
      <c r="K296" s="313">
        <v>5</v>
      </c>
      <c r="L296" s="314" t="s">
        <v>497</v>
      </c>
      <c r="M296" s="315" t="s">
        <v>12</v>
      </c>
      <c r="N296" s="316">
        <v>1323</v>
      </c>
      <c r="O296" s="316">
        <v>1547076</v>
      </c>
      <c r="P296" s="190">
        <f t="shared" si="9"/>
        <v>0.03179590072318554</v>
      </c>
    </row>
    <row r="297" spans="2:16" ht="13.5">
      <c r="B297" s="317" t="s">
        <v>606</v>
      </c>
      <c r="C297" s="318">
        <v>3</v>
      </c>
      <c r="D297" s="120" t="s">
        <v>607</v>
      </c>
      <c r="E297" s="120"/>
      <c r="F297" s="319">
        <v>0</v>
      </c>
      <c r="G297" s="319">
        <v>51412204</v>
      </c>
      <c r="H297" s="190">
        <f t="shared" si="8"/>
        <v>0.43784399823216574</v>
      </c>
      <c r="J297" s="312" t="s">
        <v>498</v>
      </c>
      <c r="K297" s="313">
        <v>5</v>
      </c>
      <c r="L297" s="314" t="s">
        <v>1209</v>
      </c>
      <c r="M297" s="315" t="s">
        <v>12</v>
      </c>
      <c r="N297" s="316">
        <v>1054</v>
      </c>
      <c r="O297" s="316">
        <v>105308</v>
      </c>
      <c r="P297" s="190">
        <f t="shared" si="9"/>
        <v>0.0021643168877012006</v>
      </c>
    </row>
    <row r="298" spans="2:16" ht="13.5">
      <c r="B298" s="317" t="s">
        <v>608</v>
      </c>
      <c r="C298" s="318">
        <v>3</v>
      </c>
      <c r="D298" s="120" t="s">
        <v>609</v>
      </c>
      <c r="E298" s="120"/>
      <c r="F298" s="319">
        <v>0</v>
      </c>
      <c r="G298" s="319">
        <v>16089111</v>
      </c>
      <c r="H298" s="190">
        <f t="shared" si="8"/>
        <v>0.13702039866334303</v>
      </c>
      <c r="J298" s="312" t="s">
        <v>1210</v>
      </c>
      <c r="K298" s="313">
        <v>5</v>
      </c>
      <c r="L298" s="314" t="s">
        <v>1211</v>
      </c>
      <c r="M298" s="315" t="s">
        <v>12</v>
      </c>
      <c r="N298" s="316">
        <v>10</v>
      </c>
      <c r="O298" s="316">
        <v>305003</v>
      </c>
      <c r="P298" s="190">
        <f t="shared" si="9"/>
        <v>0.006268499484365189</v>
      </c>
    </row>
    <row r="299" spans="2:16" ht="13.5">
      <c r="B299" s="317" t="s">
        <v>610</v>
      </c>
      <c r="C299" s="318">
        <v>4</v>
      </c>
      <c r="D299" s="120" t="s">
        <v>611</v>
      </c>
      <c r="E299" s="120" t="s">
        <v>15</v>
      </c>
      <c r="F299" s="319">
        <v>62</v>
      </c>
      <c r="G299" s="319">
        <v>194666</v>
      </c>
      <c r="H299" s="190">
        <f t="shared" si="8"/>
        <v>0.001657842557379232</v>
      </c>
      <c r="J299" s="312" t="s">
        <v>1212</v>
      </c>
      <c r="K299" s="313">
        <v>5</v>
      </c>
      <c r="L299" s="314" t="s">
        <v>499</v>
      </c>
      <c r="M299" s="315" t="s">
        <v>12</v>
      </c>
      <c r="N299" s="316">
        <v>2678</v>
      </c>
      <c r="O299" s="316">
        <v>1197619</v>
      </c>
      <c r="P299" s="190">
        <f t="shared" si="9"/>
        <v>0.024613771287383908</v>
      </c>
    </row>
    <row r="300" spans="2:16" ht="13.5">
      <c r="B300" s="317" t="s">
        <v>612</v>
      </c>
      <c r="C300" s="318">
        <v>4</v>
      </c>
      <c r="D300" s="120" t="s">
        <v>613</v>
      </c>
      <c r="E300" s="120" t="s">
        <v>12</v>
      </c>
      <c r="F300" s="319">
        <v>59091</v>
      </c>
      <c r="G300" s="319">
        <v>979187</v>
      </c>
      <c r="H300" s="190">
        <f t="shared" si="8"/>
        <v>0.008339093011786846</v>
      </c>
      <c r="J300" s="312" t="s">
        <v>500</v>
      </c>
      <c r="K300" s="313">
        <v>4</v>
      </c>
      <c r="L300" s="314" t="s">
        <v>1213</v>
      </c>
      <c r="M300" s="315" t="s">
        <v>12</v>
      </c>
      <c r="N300" s="316">
        <v>157</v>
      </c>
      <c r="O300" s="316">
        <v>1285151</v>
      </c>
      <c r="P300" s="190">
        <f t="shared" si="9"/>
        <v>0.026412751287139494</v>
      </c>
    </row>
    <row r="301" spans="2:16" ht="13.5">
      <c r="B301" s="317" t="s">
        <v>614</v>
      </c>
      <c r="C301" s="318">
        <v>4</v>
      </c>
      <c r="D301" s="120" t="s">
        <v>615</v>
      </c>
      <c r="E301" s="120" t="s">
        <v>12</v>
      </c>
      <c r="F301" s="319">
        <v>53227</v>
      </c>
      <c r="G301" s="319">
        <v>249424</v>
      </c>
      <c r="H301" s="190">
        <f t="shared" si="8"/>
        <v>0.0021241805042059607</v>
      </c>
      <c r="J301" s="312" t="s">
        <v>1214</v>
      </c>
      <c r="K301" s="313">
        <v>4</v>
      </c>
      <c r="L301" s="314" t="s">
        <v>501</v>
      </c>
      <c r="M301" s="315" t="s">
        <v>32</v>
      </c>
      <c r="N301" s="316">
        <v>624642</v>
      </c>
      <c r="O301" s="316">
        <v>427845</v>
      </c>
      <c r="P301" s="190">
        <f t="shared" si="9"/>
        <v>0.008793179614260268</v>
      </c>
    </row>
    <row r="302" spans="2:16" ht="13.5">
      <c r="B302" s="317" t="s">
        <v>618</v>
      </c>
      <c r="C302" s="318">
        <v>3</v>
      </c>
      <c r="D302" s="120" t="s">
        <v>619</v>
      </c>
      <c r="E302" s="120"/>
      <c r="F302" s="319">
        <v>0</v>
      </c>
      <c r="G302" s="319">
        <v>98255411</v>
      </c>
      <c r="H302" s="190">
        <f t="shared" si="8"/>
        <v>0.8367768477730448</v>
      </c>
      <c r="J302" s="312" t="s">
        <v>502</v>
      </c>
      <c r="K302" s="313">
        <v>3</v>
      </c>
      <c r="L302" s="314" t="s">
        <v>503</v>
      </c>
      <c r="M302" s="315"/>
      <c r="N302" s="316">
        <v>0</v>
      </c>
      <c r="O302" s="316">
        <v>11656671</v>
      </c>
      <c r="P302" s="190">
        <f t="shared" si="9"/>
        <v>0.23957087685339049</v>
      </c>
    </row>
    <row r="303" spans="2:16" ht="13.5">
      <c r="B303" s="317" t="s">
        <v>620</v>
      </c>
      <c r="C303" s="318">
        <v>3</v>
      </c>
      <c r="D303" s="120" t="s">
        <v>621</v>
      </c>
      <c r="E303" s="120"/>
      <c r="F303" s="319">
        <v>0</v>
      </c>
      <c r="G303" s="319">
        <v>4418538</v>
      </c>
      <c r="H303" s="190">
        <f t="shared" si="8"/>
        <v>0.037629788138644225</v>
      </c>
      <c r="J303" s="312" t="s">
        <v>504</v>
      </c>
      <c r="K303" s="313">
        <v>4</v>
      </c>
      <c r="L303" s="314" t="s">
        <v>1215</v>
      </c>
      <c r="M303" s="315" t="s">
        <v>12</v>
      </c>
      <c r="N303" s="316">
        <v>17</v>
      </c>
      <c r="O303" s="316">
        <v>115724</v>
      </c>
      <c r="P303" s="190">
        <f t="shared" si="9"/>
        <v>0.002378389177577523</v>
      </c>
    </row>
    <row r="304" spans="2:16" ht="13.5">
      <c r="B304" s="317" t="s">
        <v>622</v>
      </c>
      <c r="C304" s="318">
        <v>3</v>
      </c>
      <c r="D304" s="120" t="s">
        <v>623</v>
      </c>
      <c r="E304" s="120"/>
      <c r="F304" s="319">
        <v>0</v>
      </c>
      <c r="G304" s="319">
        <v>126990398</v>
      </c>
      <c r="H304" s="190">
        <f t="shared" si="8"/>
        <v>1.0814938724940488</v>
      </c>
      <c r="J304" s="312" t="s">
        <v>1216</v>
      </c>
      <c r="K304" s="313">
        <v>3</v>
      </c>
      <c r="L304" s="314" t="s">
        <v>527</v>
      </c>
      <c r="M304" s="315" t="s">
        <v>15</v>
      </c>
      <c r="N304" s="316">
        <v>716</v>
      </c>
      <c r="O304" s="316">
        <v>696550</v>
      </c>
      <c r="P304" s="190">
        <f t="shared" si="9"/>
        <v>0.01431567334037558</v>
      </c>
    </row>
    <row r="305" spans="2:16" ht="13.5">
      <c r="B305" s="317" t="s">
        <v>624</v>
      </c>
      <c r="C305" s="318">
        <v>4</v>
      </c>
      <c r="D305" s="120" t="s">
        <v>625</v>
      </c>
      <c r="E305" s="120" t="s">
        <v>12</v>
      </c>
      <c r="F305" s="319">
        <v>237</v>
      </c>
      <c r="G305" s="319">
        <v>32529</v>
      </c>
      <c r="H305" s="190">
        <f t="shared" si="8"/>
        <v>0.0002770281433274893</v>
      </c>
      <c r="J305" s="312" t="s">
        <v>518</v>
      </c>
      <c r="K305" s="313">
        <v>3</v>
      </c>
      <c r="L305" s="314" t="s">
        <v>529</v>
      </c>
      <c r="M305" s="315"/>
      <c r="N305" s="316">
        <v>0</v>
      </c>
      <c r="O305" s="316">
        <v>481333</v>
      </c>
      <c r="P305" s="190">
        <f t="shared" si="9"/>
        <v>0.009892478638924698</v>
      </c>
    </row>
    <row r="306" spans="2:16" ht="13.5">
      <c r="B306" s="317" t="s">
        <v>626</v>
      </c>
      <c r="C306" s="318">
        <v>4</v>
      </c>
      <c r="D306" s="120" t="s">
        <v>627</v>
      </c>
      <c r="E306" s="120" t="s">
        <v>12</v>
      </c>
      <c r="F306" s="319">
        <v>1280019707</v>
      </c>
      <c r="G306" s="319">
        <v>42737785</v>
      </c>
      <c r="H306" s="190">
        <f t="shared" si="8"/>
        <v>0.3639696648676389</v>
      </c>
      <c r="J306" s="312" t="s">
        <v>520</v>
      </c>
      <c r="K306" s="313">
        <v>4</v>
      </c>
      <c r="L306" s="314" t="s">
        <v>1217</v>
      </c>
      <c r="M306" s="315"/>
      <c r="N306" s="316">
        <v>0</v>
      </c>
      <c r="O306" s="316">
        <v>195979</v>
      </c>
      <c r="P306" s="190">
        <f t="shared" si="9"/>
        <v>0.004027810416443135</v>
      </c>
    </row>
    <row r="307" spans="2:16" ht="13.5">
      <c r="B307" s="317" t="s">
        <v>628</v>
      </c>
      <c r="C307" s="318">
        <v>4</v>
      </c>
      <c r="D307" s="120" t="s">
        <v>629</v>
      </c>
      <c r="E307" s="120" t="s">
        <v>12</v>
      </c>
      <c r="F307" s="319">
        <v>806984519</v>
      </c>
      <c r="G307" s="319">
        <v>69912212</v>
      </c>
      <c r="H307" s="190">
        <f t="shared" si="8"/>
        <v>0.5953964243068591</v>
      </c>
      <c r="J307" s="312" t="s">
        <v>528</v>
      </c>
      <c r="K307" s="313">
        <v>3</v>
      </c>
      <c r="L307" s="314" t="s">
        <v>1218</v>
      </c>
      <c r="M307" s="315" t="s">
        <v>15</v>
      </c>
      <c r="N307" s="316">
        <v>493</v>
      </c>
      <c r="O307" s="316">
        <v>1236546</v>
      </c>
      <c r="P307" s="190">
        <f t="shared" si="9"/>
        <v>0.025413808924482178</v>
      </c>
    </row>
    <row r="308" spans="2:16" ht="13.5">
      <c r="B308" s="317" t="s">
        <v>630</v>
      </c>
      <c r="C308" s="318">
        <v>3</v>
      </c>
      <c r="D308" s="120" t="s">
        <v>631</v>
      </c>
      <c r="E308" s="120"/>
      <c r="F308" s="319">
        <v>0</v>
      </c>
      <c r="G308" s="319">
        <v>284113197</v>
      </c>
      <c r="H308" s="190">
        <f t="shared" si="8"/>
        <v>2.4196056275860682</v>
      </c>
      <c r="J308" s="312" t="s">
        <v>530</v>
      </c>
      <c r="K308" s="313">
        <v>3</v>
      </c>
      <c r="L308" s="314" t="s">
        <v>533</v>
      </c>
      <c r="M308" s="315" t="s">
        <v>15</v>
      </c>
      <c r="N308" s="316">
        <v>17107</v>
      </c>
      <c r="O308" s="316">
        <v>5198301</v>
      </c>
      <c r="P308" s="190">
        <f t="shared" si="9"/>
        <v>0.10683680861524329</v>
      </c>
    </row>
    <row r="309" spans="2:16" ht="13.5">
      <c r="B309" s="317" t="s">
        <v>632</v>
      </c>
      <c r="C309" s="318">
        <v>3</v>
      </c>
      <c r="D309" s="120" t="s">
        <v>633</v>
      </c>
      <c r="E309" s="120"/>
      <c r="F309" s="319">
        <v>0</v>
      </c>
      <c r="G309" s="319">
        <v>409837398</v>
      </c>
      <c r="H309" s="190">
        <f t="shared" si="8"/>
        <v>3.4903161312708444</v>
      </c>
      <c r="J309" s="312" t="s">
        <v>532</v>
      </c>
      <c r="K309" s="313">
        <v>3</v>
      </c>
      <c r="L309" s="314" t="s">
        <v>539</v>
      </c>
      <c r="M309" s="315"/>
      <c r="N309" s="316">
        <v>0</v>
      </c>
      <c r="O309" s="316">
        <v>34021554</v>
      </c>
      <c r="P309" s="190">
        <f t="shared" si="9"/>
        <v>0.6992196591715572</v>
      </c>
    </row>
    <row r="310" spans="2:16" ht="13.5">
      <c r="B310" s="317" t="s">
        <v>634</v>
      </c>
      <c r="C310" s="318">
        <v>4</v>
      </c>
      <c r="D310" s="120" t="s">
        <v>635</v>
      </c>
      <c r="E310" s="120" t="s">
        <v>12</v>
      </c>
      <c r="F310" s="319">
        <v>36492375</v>
      </c>
      <c r="G310" s="319">
        <v>156786671</v>
      </c>
      <c r="H310" s="190">
        <f t="shared" si="8"/>
        <v>1.3352491735260203</v>
      </c>
      <c r="J310" s="312" t="s">
        <v>534</v>
      </c>
      <c r="K310" s="313">
        <v>4</v>
      </c>
      <c r="L310" s="314" t="s">
        <v>545</v>
      </c>
      <c r="M310" s="315"/>
      <c r="N310" s="316">
        <v>0</v>
      </c>
      <c r="O310" s="316">
        <v>23969414</v>
      </c>
      <c r="P310" s="190">
        <f t="shared" si="9"/>
        <v>0.4926255128622858</v>
      </c>
    </row>
    <row r="311" spans="2:16" ht="13.5">
      <c r="B311" s="317" t="s">
        <v>636</v>
      </c>
      <c r="C311" s="318">
        <v>3</v>
      </c>
      <c r="D311" s="120" t="s">
        <v>637</v>
      </c>
      <c r="E311" s="120" t="s">
        <v>638</v>
      </c>
      <c r="F311" s="319">
        <v>3479845</v>
      </c>
      <c r="G311" s="319">
        <v>27736845</v>
      </c>
      <c r="H311" s="190">
        <f t="shared" si="8"/>
        <v>0.23621650441490227</v>
      </c>
      <c r="J311" s="312" t="s">
        <v>1219</v>
      </c>
      <c r="K311" s="313">
        <v>3</v>
      </c>
      <c r="L311" s="314" t="s">
        <v>547</v>
      </c>
      <c r="M311" s="315"/>
      <c r="N311" s="316">
        <v>0</v>
      </c>
      <c r="O311" s="316">
        <v>59800990</v>
      </c>
      <c r="P311" s="190">
        <f t="shared" si="9"/>
        <v>1.2290452060456056</v>
      </c>
    </row>
    <row r="312" spans="2:16" ht="13.5">
      <c r="B312" s="317" t="s">
        <v>639</v>
      </c>
      <c r="C312" s="318">
        <v>3</v>
      </c>
      <c r="D312" s="120" t="s">
        <v>640</v>
      </c>
      <c r="E312" s="120" t="s">
        <v>15</v>
      </c>
      <c r="F312" s="319">
        <v>21655</v>
      </c>
      <c r="G312" s="319">
        <v>8541614</v>
      </c>
      <c r="H312" s="190">
        <f t="shared" si="8"/>
        <v>0.07274332034308124</v>
      </c>
      <c r="J312" s="312" t="s">
        <v>1220</v>
      </c>
      <c r="K312" s="313">
        <v>4</v>
      </c>
      <c r="L312" s="314" t="s">
        <v>549</v>
      </c>
      <c r="M312" s="315" t="s">
        <v>32</v>
      </c>
      <c r="N312" s="316">
        <v>10607420</v>
      </c>
      <c r="O312" s="316">
        <v>22098985</v>
      </c>
      <c r="P312" s="190">
        <f t="shared" si="9"/>
        <v>0.4541839787723204</v>
      </c>
    </row>
    <row r="313" spans="2:16" ht="13.5">
      <c r="B313" s="317" t="s">
        <v>641</v>
      </c>
      <c r="C313" s="318">
        <v>4</v>
      </c>
      <c r="D313" s="120" t="s">
        <v>642</v>
      </c>
      <c r="E313" s="120" t="s">
        <v>15</v>
      </c>
      <c r="F313" s="319">
        <v>21319</v>
      </c>
      <c r="G313" s="319">
        <v>6593125</v>
      </c>
      <c r="H313" s="190">
        <f t="shared" si="8"/>
        <v>0.056149318376711645</v>
      </c>
      <c r="J313" s="312" t="s">
        <v>1221</v>
      </c>
      <c r="K313" s="313">
        <v>4</v>
      </c>
      <c r="L313" s="314" t="s">
        <v>551</v>
      </c>
      <c r="M313" s="315" t="s">
        <v>12</v>
      </c>
      <c r="N313" s="316">
        <v>2441537</v>
      </c>
      <c r="O313" s="316">
        <v>7782071</v>
      </c>
      <c r="P313" s="190">
        <f t="shared" si="9"/>
        <v>0.15993910896218494</v>
      </c>
    </row>
    <row r="314" spans="2:16" ht="13.5">
      <c r="B314" s="317" t="s">
        <v>643</v>
      </c>
      <c r="C314" s="318">
        <v>2</v>
      </c>
      <c r="D314" s="120" t="s">
        <v>644</v>
      </c>
      <c r="E314" s="120"/>
      <c r="F314" s="319">
        <v>0</v>
      </c>
      <c r="G314" s="319">
        <v>5299843056</v>
      </c>
      <c r="H314" s="190">
        <f t="shared" si="8"/>
        <v>45.135284875980425</v>
      </c>
      <c r="J314" s="312" t="s">
        <v>1222</v>
      </c>
      <c r="K314" s="313">
        <v>4</v>
      </c>
      <c r="L314" s="314" t="s">
        <v>1223</v>
      </c>
      <c r="M314" s="315" t="s">
        <v>32</v>
      </c>
      <c r="N314" s="316">
        <v>106327</v>
      </c>
      <c r="O314" s="316">
        <v>106531</v>
      </c>
      <c r="P314" s="190">
        <f t="shared" si="9"/>
        <v>0.002189452295777117</v>
      </c>
    </row>
    <row r="315" spans="2:16" ht="13.5">
      <c r="B315" s="317" t="s">
        <v>645</v>
      </c>
      <c r="C315" s="318">
        <v>3</v>
      </c>
      <c r="D315" s="120" t="s">
        <v>646</v>
      </c>
      <c r="E315" s="120"/>
      <c r="F315" s="319">
        <v>0</v>
      </c>
      <c r="G315" s="319">
        <v>1149938</v>
      </c>
      <c r="H315" s="190">
        <f t="shared" si="8"/>
        <v>0.009793267210234758</v>
      </c>
      <c r="J315" s="312" t="s">
        <v>538</v>
      </c>
      <c r="K315" s="313">
        <v>3</v>
      </c>
      <c r="L315" s="314" t="s">
        <v>553</v>
      </c>
      <c r="M315" s="315" t="s">
        <v>32</v>
      </c>
      <c r="N315" s="316">
        <v>84204081</v>
      </c>
      <c r="O315" s="316">
        <v>23130307</v>
      </c>
      <c r="P315" s="190">
        <f t="shared" si="9"/>
        <v>0.4753799716812901</v>
      </c>
    </row>
    <row r="316" spans="2:16" ht="13.5">
      <c r="B316" s="317" t="s">
        <v>647</v>
      </c>
      <c r="C316" s="318">
        <v>4</v>
      </c>
      <c r="D316" s="120" t="s">
        <v>648</v>
      </c>
      <c r="E316" s="120" t="s">
        <v>15</v>
      </c>
      <c r="F316" s="319">
        <v>402</v>
      </c>
      <c r="G316" s="319">
        <v>797714</v>
      </c>
      <c r="H316" s="190">
        <f t="shared" si="8"/>
        <v>0.006793606576480828</v>
      </c>
      <c r="J316" s="312" t="s">
        <v>540</v>
      </c>
      <c r="K316" s="313">
        <v>4</v>
      </c>
      <c r="L316" s="314" t="s">
        <v>557</v>
      </c>
      <c r="M316" s="315" t="s">
        <v>32</v>
      </c>
      <c r="N316" s="316">
        <v>6940057</v>
      </c>
      <c r="O316" s="316">
        <v>5578925</v>
      </c>
      <c r="P316" s="190">
        <f t="shared" si="9"/>
        <v>0.1146594901880049</v>
      </c>
    </row>
    <row r="317" spans="2:16" ht="13.5">
      <c r="B317" s="317" t="s">
        <v>649</v>
      </c>
      <c r="C317" s="318">
        <v>4</v>
      </c>
      <c r="D317" s="120" t="s">
        <v>650</v>
      </c>
      <c r="E317" s="120" t="s">
        <v>12</v>
      </c>
      <c r="F317" s="319">
        <v>141</v>
      </c>
      <c r="G317" s="319">
        <v>25992</v>
      </c>
      <c r="H317" s="190">
        <f t="shared" si="8"/>
        <v>0.00022135680473940497</v>
      </c>
      <c r="J317" s="312" t="s">
        <v>546</v>
      </c>
      <c r="K317" s="313">
        <v>3</v>
      </c>
      <c r="L317" s="314" t="s">
        <v>1224</v>
      </c>
      <c r="M317" s="315" t="s">
        <v>32</v>
      </c>
      <c r="N317" s="316">
        <v>4774988</v>
      </c>
      <c r="O317" s="316">
        <v>9416604</v>
      </c>
      <c r="P317" s="190">
        <f t="shared" si="9"/>
        <v>0.19353244826598814</v>
      </c>
    </row>
    <row r="318" spans="2:16" ht="13.5">
      <c r="B318" s="317" t="s">
        <v>651</v>
      </c>
      <c r="C318" s="318">
        <v>3</v>
      </c>
      <c r="D318" s="120" t="s">
        <v>652</v>
      </c>
      <c r="E318" s="120" t="s">
        <v>12</v>
      </c>
      <c r="F318" s="319">
        <v>1301713</v>
      </c>
      <c r="G318" s="319">
        <v>2882291427</v>
      </c>
      <c r="H318" s="190">
        <f t="shared" si="8"/>
        <v>24.54658435705216</v>
      </c>
      <c r="J318" s="312" t="s">
        <v>552</v>
      </c>
      <c r="K318" s="313">
        <v>3</v>
      </c>
      <c r="L318" s="314" t="s">
        <v>1225</v>
      </c>
      <c r="M318" s="315" t="s">
        <v>32</v>
      </c>
      <c r="N318" s="316">
        <v>20202810</v>
      </c>
      <c r="O318" s="316">
        <v>43785150</v>
      </c>
      <c r="P318" s="190">
        <f t="shared" si="9"/>
        <v>0.8998835755643468</v>
      </c>
    </row>
    <row r="319" spans="2:16" ht="13.5">
      <c r="B319" s="317" t="s">
        <v>653</v>
      </c>
      <c r="C319" s="318">
        <v>4</v>
      </c>
      <c r="D319" s="120" t="s">
        <v>654</v>
      </c>
      <c r="E319" s="120" t="s">
        <v>12</v>
      </c>
      <c r="F319" s="319">
        <v>1105763</v>
      </c>
      <c r="G319" s="319">
        <v>2500255089</v>
      </c>
      <c r="H319" s="190">
        <f t="shared" si="8"/>
        <v>21.293031607205158</v>
      </c>
      <c r="J319" s="312" t="s">
        <v>564</v>
      </c>
      <c r="K319" s="313">
        <v>3</v>
      </c>
      <c r="L319" s="314" t="s">
        <v>565</v>
      </c>
      <c r="M319" s="315" t="s">
        <v>32</v>
      </c>
      <c r="N319" s="316">
        <v>674550</v>
      </c>
      <c r="O319" s="316">
        <v>4569146</v>
      </c>
      <c r="P319" s="190">
        <f t="shared" si="9"/>
        <v>0.09390625451221551</v>
      </c>
    </row>
    <row r="320" spans="2:16" ht="13.5">
      <c r="B320" s="317" t="s">
        <v>655</v>
      </c>
      <c r="C320" s="318">
        <v>5</v>
      </c>
      <c r="D320" s="120" t="s">
        <v>656</v>
      </c>
      <c r="E320" s="120" t="s">
        <v>12</v>
      </c>
      <c r="F320" s="319">
        <v>240589</v>
      </c>
      <c r="G320" s="319">
        <v>134646983</v>
      </c>
      <c r="H320" s="190">
        <f t="shared" si="8"/>
        <v>1.1466999817128722</v>
      </c>
      <c r="J320" s="312" t="s">
        <v>566</v>
      </c>
      <c r="K320" s="313">
        <v>4</v>
      </c>
      <c r="L320" s="314" t="s">
        <v>567</v>
      </c>
      <c r="M320" s="315" t="s">
        <v>32</v>
      </c>
      <c r="N320" s="316">
        <v>94475</v>
      </c>
      <c r="O320" s="316">
        <v>2517683</v>
      </c>
      <c r="P320" s="190">
        <f t="shared" si="9"/>
        <v>0.051744063459359425</v>
      </c>
    </row>
    <row r="321" spans="2:16" ht="13.5">
      <c r="B321" s="317" t="s">
        <v>657</v>
      </c>
      <c r="C321" s="318">
        <v>4</v>
      </c>
      <c r="D321" s="120" t="s">
        <v>658</v>
      </c>
      <c r="E321" s="120" t="s">
        <v>12</v>
      </c>
      <c r="F321" s="319">
        <v>194491</v>
      </c>
      <c r="G321" s="319">
        <v>381633257</v>
      </c>
      <c r="H321" s="190">
        <f t="shared" si="8"/>
        <v>3.250119973523089</v>
      </c>
      <c r="J321" s="307" t="s">
        <v>568</v>
      </c>
      <c r="K321" s="308">
        <v>2</v>
      </c>
      <c r="L321" s="309" t="s">
        <v>569</v>
      </c>
      <c r="M321" s="310"/>
      <c r="N321" s="311">
        <v>0</v>
      </c>
      <c r="O321" s="311">
        <v>760174400</v>
      </c>
      <c r="P321" s="189">
        <f t="shared" si="9"/>
        <v>15.623298244370112</v>
      </c>
    </row>
    <row r="322" spans="2:16" ht="13.5">
      <c r="B322" s="317" t="s">
        <v>659</v>
      </c>
      <c r="C322" s="318">
        <v>5</v>
      </c>
      <c r="D322" s="120" t="s">
        <v>660</v>
      </c>
      <c r="E322" s="120" t="s">
        <v>12</v>
      </c>
      <c r="F322" s="319">
        <v>101973</v>
      </c>
      <c r="G322" s="319">
        <v>179081757</v>
      </c>
      <c r="H322" s="190">
        <f t="shared" si="8"/>
        <v>1.5251217881132104</v>
      </c>
      <c r="J322" s="312" t="s">
        <v>570</v>
      </c>
      <c r="K322" s="313">
        <v>3</v>
      </c>
      <c r="L322" s="314" t="s">
        <v>571</v>
      </c>
      <c r="M322" s="315"/>
      <c r="N322" s="316">
        <v>0</v>
      </c>
      <c r="O322" s="316">
        <v>83254940</v>
      </c>
      <c r="P322" s="190">
        <f t="shared" si="9"/>
        <v>1.7110767712476753</v>
      </c>
    </row>
    <row r="323" spans="2:16" ht="13.5">
      <c r="B323" s="317" t="s">
        <v>661</v>
      </c>
      <c r="C323" s="318">
        <v>4</v>
      </c>
      <c r="D323" s="120" t="s">
        <v>662</v>
      </c>
      <c r="E323" s="120" t="s">
        <v>12</v>
      </c>
      <c r="F323" s="319">
        <v>1389</v>
      </c>
      <c r="G323" s="319">
        <v>259391</v>
      </c>
      <c r="H323" s="190">
        <f t="shared" si="8"/>
        <v>0.00220906290159122</v>
      </c>
      <c r="J323" s="312" t="s">
        <v>572</v>
      </c>
      <c r="K323" s="313">
        <v>4</v>
      </c>
      <c r="L323" s="314" t="s">
        <v>1226</v>
      </c>
      <c r="M323" s="315" t="s">
        <v>12</v>
      </c>
      <c r="N323" s="316">
        <v>129957759</v>
      </c>
      <c r="O323" s="316">
        <v>45020605</v>
      </c>
      <c r="P323" s="190">
        <f t="shared" si="9"/>
        <v>0.9252749619784358</v>
      </c>
    </row>
    <row r="324" spans="2:16" ht="13.5">
      <c r="B324" s="317" t="s">
        <v>663</v>
      </c>
      <c r="C324" s="318">
        <v>5</v>
      </c>
      <c r="D324" s="120" t="s">
        <v>664</v>
      </c>
      <c r="E324" s="120" t="s">
        <v>12</v>
      </c>
      <c r="F324" s="319">
        <v>1138</v>
      </c>
      <c r="G324" s="319">
        <v>241575</v>
      </c>
      <c r="H324" s="190">
        <f t="shared" si="8"/>
        <v>0.0020573357227193657</v>
      </c>
      <c r="J324" s="312" t="s">
        <v>578</v>
      </c>
      <c r="K324" s="313">
        <v>3</v>
      </c>
      <c r="L324" s="314" t="s">
        <v>579</v>
      </c>
      <c r="M324" s="315" t="s">
        <v>32</v>
      </c>
      <c r="N324" s="316">
        <v>18401290</v>
      </c>
      <c r="O324" s="316">
        <v>63648087</v>
      </c>
      <c r="P324" s="190">
        <f t="shared" si="9"/>
        <v>1.308111725262803</v>
      </c>
    </row>
    <row r="325" spans="2:16" ht="13.5">
      <c r="B325" s="317" t="s">
        <v>665</v>
      </c>
      <c r="C325" s="318">
        <v>3</v>
      </c>
      <c r="D325" s="120" t="s">
        <v>666</v>
      </c>
      <c r="E325" s="120" t="s">
        <v>32</v>
      </c>
      <c r="F325" s="319">
        <v>1380831615</v>
      </c>
      <c r="G325" s="319">
        <v>2150467062</v>
      </c>
      <c r="H325" s="190">
        <f t="shared" si="8"/>
        <v>18.314116556696515</v>
      </c>
      <c r="J325" s="312" t="s">
        <v>582</v>
      </c>
      <c r="K325" s="313">
        <v>4</v>
      </c>
      <c r="L325" s="314" t="s">
        <v>583</v>
      </c>
      <c r="M325" s="315" t="s">
        <v>32</v>
      </c>
      <c r="N325" s="316">
        <v>7006853</v>
      </c>
      <c r="O325" s="316">
        <v>29812141</v>
      </c>
      <c r="P325" s="190">
        <f t="shared" si="9"/>
        <v>0.6127067290692955</v>
      </c>
    </row>
    <row r="326" spans="2:16" ht="13.5">
      <c r="B326" s="317" t="s">
        <v>667</v>
      </c>
      <c r="C326" s="318">
        <v>3</v>
      </c>
      <c r="D326" s="120" t="s">
        <v>668</v>
      </c>
      <c r="E326" s="120"/>
      <c r="F326" s="319">
        <v>0</v>
      </c>
      <c r="G326" s="319">
        <v>33253509</v>
      </c>
      <c r="H326" s="190">
        <f t="shared" si="8"/>
        <v>0.28319831096541415</v>
      </c>
      <c r="J326" s="312" t="s">
        <v>1227</v>
      </c>
      <c r="K326" s="313">
        <v>3</v>
      </c>
      <c r="L326" s="314" t="s">
        <v>585</v>
      </c>
      <c r="M326" s="315" t="s">
        <v>32</v>
      </c>
      <c r="N326" s="316">
        <v>96189557</v>
      </c>
      <c r="O326" s="316">
        <v>216780261</v>
      </c>
      <c r="P326" s="190">
        <f t="shared" si="9"/>
        <v>4.455323240424033</v>
      </c>
    </row>
    <row r="327" spans="2:16" ht="13.5">
      <c r="B327" s="317" t="s">
        <v>669</v>
      </c>
      <c r="C327" s="318">
        <v>4</v>
      </c>
      <c r="D327" s="120" t="s">
        <v>670</v>
      </c>
      <c r="E327" s="120" t="s">
        <v>12</v>
      </c>
      <c r="F327" s="319">
        <v>75371</v>
      </c>
      <c r="G327" s="319">
        <v>17093558</v>
      </c>
      <c r="H327" s="190">
        <f t="shared" si="8"/>
        <v>0.1455746145163009</v>
      </c>
      <c r="J327" s="312" t="s">
        <v>584</v>
      </c>
      <c r="K327" s="313">
        <v>3</v>
      </c>
      <c r="L327" s="314" t="s">
        <v>1228</v>
      </c>
      <c r="M327" s="315"/>
      <c r="N327" s="316">
        <v>0</v>
      </c>
      <c r="O327" s="316">
        <v>98075449</v>
      </c>
      <c r="P327" s="190">
        <f t="shared" si="9"/>
        <v>2.0156716540013853</v>
      </c>
    </row>
    <row r="328" spans="2:16" ht="13.5">
      <c r="B328" s="317" t="s">
        <v>671</v>
      </c>
      <c r="C328" s="318">
        <v>3</v>
      </c>
      <c r="D328" s="120" t="s">
        <v>672</v>
      </c>
      <c r="E328" s="120"/>
      <c r="F328" s="319">
        <v>0</v>
      </c>
      <c r="G328" s="319">
        <v>2083155</v>
      </c>
      <c r="H328" s="190">
        <f t="shared" si="8"/>
        <v>0.017740863903390084</v>
      </c>
      <c r="J328" s="312" t="s">
        <v>586</v>
      </c>
      <c r="K328" s="313">
        <v>4</v>
      </c>
      <c r="L328" s="314" t="s">
        <v>601</v>
      </c>
      <c r="M328" s="315" t="s">
        <v>12</v>
      </c>
      <c r="N328" s="316">
        <v>1138386</v>
      </c>
      <c r="O328" s="316">
        <v>11926539</v>
      </c>
      <c r="P328" s="190">
        <f t="shared" si="9"/>
        <v>0.24511727285227136</v>
      </c>
    </row>
    <row r="329" spans="2:16" ht="13.5">
      <c r="B329" s="317" t="s">
        <v>673</v>
      </c>
      <c r="C329" s="318">
        <v>4</v>
      </c>
      <c r="D329" s="120" t="s">
        <v>674</v>
      </c>
      <c r="E329" s="120" t="s">
        <v>12</v>
      </c>
      <c r="F329" s="319">
        <v>355209</v>
      </c>
      <c r="G329" s="319">
        <v>638733</v>
      </c>
      <c r="H329" s="190">
        <f aca="true" t="shared" si="10" ref="H329:H392">G329/11742128294*100</f>
        <v>0.005439669743059954</v>
      </c>
      <c r="J329" s="312" t="s">
        <v>1229</v>
      </c>
      <c r="K329" s="313">
        <v>4</v>
      </c>
      <c r="L329" s="314" t="s">
        <v>597</v>
      </c>
      <c r="M329" s="315" t="s">
        <v>12</v>
      </c>
      <c r="N329" s="316">
        <v>1534350</v>
      </c>
      <c r="O329" s="316">
        <v>10183520</v>
      </c>
      <c r="P329" s="190">
        <f aca="true" t="shared" si="11" ref="P329:P392">O329/4865646089*100</f>
        <v>0.2092943015938289</v>
      </c>
    </row>
    <row r="330" spans="2:16" ht="13.5">
      <c r="B330" s="317" t="s">
        <v>675</v>
      </c>
      <c r="C330" s="318">
        <v>3</v>
      </c>
      <c r="D330" s="120" t="s">
        <v>676</v>
      </c>
      <c r="E330" s="120"/>
      <c r="F330" s="319">
        <v>0</v>
      </c>
      <c r="G330" s="319">
        <v>224794028</v>
      </c>
      <c r="H330" s="190">
        <f t="shared" si="10"/>
        <v>1.9144231980063222</v>
      </c>
      <c r="J330" s="312" t="s">
        <v>1230</v>
      </c>
      <c r="K330" s="313">
        <v>4</v>
      </c>
      <c r="L330" s="314" t="s">
        <v>603</v>
      </c>
      <c r="M330" s="315" t="s">
        <v>12</v>
      </c>
      <c r="N330" s="316">
        <v>28135956</v>
      </c>
      <c r="O330" s="316">
        <v>27944045</v>
      </c>
      <c r="P330" s="190">
        <f t="shared" si="11"/>
        <v>0.5743131433906474</v>
      </c>
    </row>
    <row r="331" spans="2:16" ht="13.5">
      <c r="B331" s="317" t="s">
        <v>677</v>
      </c>
      <c r="C331" s="318">
        <v>3</v>
      </c>
      <c r="D331" s="120" t="s">
        <v>678</v>
      </c>
      <c r="E331" s="120" t="s">
        <v>12</v>
      </c>
      <c r="F331" s="319">
        <v>231</v>
      </c>
      <c r="G331" s="319">
        <v>347303</v>
      </c>
      <c r="H331" s="190">
        <f t="shared" si="10"/>
        <v>0.0029577517065408417</v>
      </c>
      <c r="J331" s="312" t="s">
        <v>1231</v>
      </c>
      <c r="K331" s="313">
        <v>4</v>
      </c>
      <c r="L331" s="314" t="s">
        <v>1232</v>
      </c>
      <c r="M331" s="315" t="s">
        <v>32</v>
      </c>
      <c r="N331" s="316">
        <v>699135</v>
      </c>
      <c r="O331" s="316">
        <v>7963724</v>
      </c>
      <c r="P331" s="190">
        <f t="shared" si="11"/>
        <v>0.16367248777102744</v>
      </c>
    </row>
    <row r="332" spans="2:16" ht="13.5">
      <c r="B332" s="317" t="s">
        <v>679</v>
      </c>
      <c r="C332" s="318">
        <v>4</v>
      </c>
      <c r="D332" s="120" t="s">
        <v>680</v>
      </c>
      <c r="E332" s="120" t="s">
        <v>12</v>
      </c>
      <c r="F332" s="319">
        <v>1</v>
      </c>
      <c r="G332" s="319">
        <v>80000</v>
      </c>
      <c r="H332" s="190">
        <f t="shared" si="10"/>
        <v>0.0006813074938116496</v>
      </c>
      <c r="J332" s="312" t="s">
        <v>590</v>
      </c>
      <c r="K332" s="313">
        <v>3</v>
      </c>
      <c r="L332" s="314" t="s">
        <v>607</v>
      </c>
      <c r="M332" s="315"/>
      <c r="N332" s="316">
        <v>0</v>
      </c>
      <c r="O332" s="316">
        <v>61906774</v>
      </c>
      <c r="P332" s="190">
        <f t="shared" si="11"/>
        <v>1.2723238161516848</v>
      </c>
    </row>
    <row r="333" spans="2:16" ht="13.5">
      <c r="B333" s="296" t="s">
        <v>685</v>
      </c>
      <c r="C333" s="297">
        <v>1</v>
      </c>
      <c r="D333" s="116" t="s">
        <v>686</v>
      </c>
      <c r="E333" s="116"/>
      <c r="F333" s="298">
        <v>0</v>
      </c>
      <c r="G333" s="298">
        <v>252222497</v>
      </c>
      <c r="H333" s="100">
        <f t="shared" si="10"/>
        <v>2.1480134664248287</v>
      </c>
      <c r="J333" s="312" t="s">
        <v>1302</v>
      </c>
      <c r="K333" s="313">
        <v>4</v>
      </c>
      <c r="L333" s="314" t="s">
        <v>1303</v>
      </c>
      <c r="M333" s="315" t="s">
        <v>12</v>
      </c>
      <c r="N333" s="316">
        <v>3501</v>
      </c>
      <c r="O333" s="316">
        <v>16529</v>
      </c>
      <c r="P333" s="190">
        <f t="shared" si="11"/>
        <v>0.0003397082257455573</v>
      </c>
    </row>
    <row r="334" spans="2:16" ht="13.5">
      <c r="B334" s="304" t="s">
        <v>687</v>
      </c>
      <c r="C334" s="305">
        <v>2</v>
      </c>
      <c r="D334" s="117" t="s">
        <v>688</v>
      </c>
      <c r="E334" s="117" t="s">
        <v>15</v>
      </c>
      <c r="F334" s="306">
        <v>168</v>
      </c>
      <c r="G334" s="306">
        <v>630800</v>
      </c>
      <c r="H334" s="189">
        <f t="shared" si="10"/>
        <v>0.0053721095887048565</v>
      </c>
      <c r="J334" s="312" t="s">
        <v>592</v>
      </c>
      <c r="K334" s="313">
        <v>3</v>
      </c>
      <c r="L334" s="314" t="s">
        <v>609</v>
      </c>
      <c r="M334" s="315"/>
      <c r="N334" s="316">
        <v>0</v>
      </c>
      <c r="O334" s="316">
        <v>57306731</v>
      </c>
      <c r="P334" s="190">
        <f t="shared" si="11"/>
        <v>1.177782558611406</v>
      </c>
    </row>
    <row r="335" spans="2:16" ht="13.5">
      <c r="B335" s="304" t="s">
        <v>689</v>
      </c>
      <c r="C335" s="305">
        <v>2</v>
      </c>
      <c r="D335" s="117" t="s">
        <v>690</v>
      </c>
      <c r="E335" s="117" t="s">
        <v>15</v>
      </c>
      <c r="F335" s="306">
        <v>49380</v>
      </c>
      <c r="G335" s="306">
        <v>50210373</v>
      </c>
      <c r="H335" s="189">
        <f t="shared" si="10"/>
        <v>0.42760879239972643</v>
      </c>
      <c r="J335" s="312" t="s">
        <v>594</v>
      </c>
      <c r="K335" s="313">
        <v>4</v>
      </c>
      <c r="L335" s="314" t="s">
        <v>611</v>
      </c>
      <c r="M335" s="315" t="s">
        <v>32</v>
      </c>
      <c r="N335" s="316">
        <v>8885436</v>
      </c>
      <c r="O335" s="316">
        <v>4856019</v>
      </c>
      <c r="P335" s="190">
        <f t="shared" si="11"/>
        <v>0.09980214161030404</v>
      </c>
    </row>
    <row r="336" spans="2:16" ht="13.5">
      <c r="B336" s="317" t="s">
        <v>691</v>
      </c>
      <c r="C336" s="318">
        <v>3</v>
      </c>
      <c r="D336" s="120" t="s">
        <v>692</v>
      </c>
      <c r="E336" s="120" t="s">
        <v>15</v>
      </c>
      <c r="F336" s="319">
        <v>49355</v>
      </c>
      <c r="G336" s="319">
        <v>50139332</v>
      </c>
      <c r="H336" s="190">
        <f t="shared" si="10"/>
        <v>0.427003782828878</v>
      </c>
      <c r="J336" s="312" t="s">
        <v>596</v>
      </c>
      <c r="K336" s="313">
        <v>4</v>
      </c>
      <c r="L336" s="314" t="s">
        <v>613</v>
      </c>
      <c r="M336" s="315" t="s">
        <v>32</v>
      </c>
      <c r="N336" s="316">
        <v>4774854</v>
      </c>
      <c r="O336" s="316">
        <v>3703215</v>
      </c>
      <c r="P336" s="190">
        <f t="shared" si="11"/>
        <v>0.07610941963847384</v>
      </c>
    </row>
    <row r="337" spans="2:16" ht="13.5">
      <c r="B337" s="304" t="s">
        <v>693</v>
      </c>
      <c r="C337" s="305">
        <v>2</v>
      </c>
      <c r="D337" s="117" t="s">
        <v>694</v>
      </c>
      <c r="E337" s="117" t="s">
        <v>32</v>
      </c>
      <c r="F337" s="306">
        <v>32077</v>
      </c>
      <c r="G337" s="306">
        <v>76645</v>
      </c>
      <c r="H337" s="189">
        <f t="shared" si="10"/>
        <v>0.0006527351607899235</v>
      </c>
      <c r="J337" s="312" t="s">
        <v>1233</v>
      </c>
      <c r="K337" s="313">
        <v>4</v>
      </c>
      <c r="L337" s="314" t="s">
        <v>615</v>
      </c>
      <c r="M337" s="315" t="s">
        <v>32</v>
      </c>
      <c r="N337" s="316">
        <v>1390327</v>
      </c>
      <c r="O337" s="316">
        <v>2483199</v>
      </c>
      <c r="P337" s="190">
        <f t="shared" si="11"/>
        <v>0.05103533949199239</v>
      </c>
    </row>
    <row r="338" spans="2:16" ht="13.5">
      <c r="B338" s="304" t="s">
        <v>695</v>
      </c>
      <c r="C338" s="305">
        <v>2</v>
      </c>
      <c r="D338" s="117" t="s">
        <v>696</v>
      </c>
      <c r="E338" s="117"/>
      <c r="F338" s="306">
        <v>0</v>
      </c>
      <c r="G338" s="306">
        <v>1150271</v>
      </c>
      <c r="H338" s="189">
        <f t="shared" si="10"/>
        <v>0.00979610315267775</v>
      </c>
      <c r="J338" s="312" t="s">
        <v>1234</v>
      </c>
      <c r="K338" s="313">
        <v>4</v>
      </c>
      <c r="L338" s="314" t="s">
        <v>617</v>
      </c>
      <c r="M338" s="315" t="s">
        <v>32</v>
      </c>
      <c r="N338" s="316">
        <v>2197662</v>
      </c>
      <c r="O338" s="316">
        <v>1398810</v>
      </c>
      <c r="P338" s="190">
        <f t="shared" si="11"/>
        <v>0.02874870005778589</v>
      </c>
    </row>
    <row r="339" spans="2:16" ht="13.5">
      <c r="B339" s="317" t="s">
        <v>697</v>
      </c>
      <c r="C339" s="318">
        <v>3</v>
      </c>
      <c r="D339" s="120" t="s">
        <v>698</v>
      </c>
      <c r="E339" s="120" t="s">
        <v>699</v>
      </c>
      <c r="F339" s="319">
        <v>6843</v>
      </c>
      <c r="G339" s="319">
        <v>203737</v>
      </c>
      <c r="H339" s="190">
        <f t="shared" si="10"/>
        <v>0.0017350943108338005</v>
      </c>
      <c r="J339" s="312" t="s">
        <v>598</v>
      </c>
      <c r="K339" s="313">
        <v>3</v>
      </c>
      <c r="L339" s="314" t="s">
        <v>623</v>
      </c>
      <c r="M339" s="315"/>
      <c r="N339" s="316">
        <v>0</v>
      </c>
      <c r="O339" s="316">
        <v>32507831</v>
      </c>
      <c r="P339" s="190">
        <f t="shared" si="11"/>
        <v>0.6681092378151385</v>
      </c>
    </row>
    <row r="340" spans="2:16" ht="13.5">
      <c r="B340" s="317" t="s">
        <v>700</v>
      </c>
      <c r="C340" s="318">
        <v>4</v>
      </c>
      <c r="D340" s="120" t="s">
        <v>701</v>
      </c>
      <c r="E340" s="120" t="s">
        <v>699</v>
      </c>
      <c r="F340" s="319">
        <v>32</v>
      </c>
      <c r="G340" s="319">
        <v>5254</v>
      </c>
      <c r="H340" s="190">
        <f t="shared" si="10"/>
        <v>4.4744869656080084E-05</v>
      </c>
      <c r="J340" s="312" t="s">
        <v>600</v>
      </c>
      <c r="K340" s="313">
        <v>4</v>
      </c>
      <c r="L340" s="314" t="s">
        <v>1235</v>
      </c>
      <c r="M340" s="315" t="s">
        <v>12</v>
      </c>
      <c r="N340" s="316">
        <v>3838444</v>
      </c>
      <c r="O340" s="316">
        <v>1108169</v>
      </c>
      <c r="P340" s="190">
        <f t="shared" si="11"/>
        <v>0.022775372062207543</v>
      </c>
    </row>
    <row r="341" spans="2:16" ht="13.5">
      <c r="B341" s="317" t="s">
        <v>702</v>
      </c>
      <c r="C341" s="318">
        <v>4</v>
      </c>
      <c r="D341" s="120" t="s">
        <v>703</v>
      </c>
      <c r="E341" s="120" t="s">
        <v>699</v>
      </c>
      <c r="F341" s="319">
        <v>5</v>
      </c>
      <c r="G341" s="319">
        <v>309</v>
      </c>
      <c r="H341" s="190">
        <f t="shared" si="10"/>
        <v>2.6315501948474966E-06</v>
      </c>
      <c r="J341" s="312" t="s">
        <v>1236</v>
      </c>
      <c r="K341" s="313">
        <v>4</v>
      </c>
      <c r="L341" s="314" t="s">
        <v>629</v>
      </c>
      <c r="M341" s="315" t="s">
        <v>12</v>
      </c>
      <c r="N341" s="316">
        <v>51600837</v>
      </c>
      <c r="O341" s="316">
        <v>4463648</v>
      </c>
      <c r="P341" s="190">
        <f t="shared" si="11"/>
        <v>0.09173803269603155</v>
      </c>
    </row>
    <row r="342" spans="2:16" ht="13.5">
      <c r="B342" s="317" t="s">
        <v>704</v>
      </c>
      <c r="C342" s="318">
        <v>4</v>
      </c>
      <c r="D342" s="120" t="s">
        <v>705</v>
      </c>
      <c r="E342" s="120" t="s">
        <v>699</v>
      </c>
      <c r="F342" s="319">
        <v>5207</v>
      </c>
      <c r="G342" s="319">
        <v>94947</v>
      </c>
      <c r="H342" s="190">
        <f t="shared" si="10"/>
        <v>0.0008086012826866836</v>
      </c>
      <c r="J342" s="312" t="s">
        <v>604</v>
      </c>
      <c r="K342" s="313">
        <v>3</v>
      </c>
      <c r="L342" s="314" t="s">
        <v>633</v>
      </c>
      <c r="M342" s="315"/>
      <c r="N342" s="316">
        <v>0</v>
      </c>
      <c r="O342" s="316">
        <v>38469424</v>
      </c>
      <c r="P342" s="190">
        <f t="shared" si="11"/>
        <v>0.7906334183854776</v>
      </c>
    </row>
    <row r="343" spans="2:16" ht="13.5">
      <c r="B343" s="317" t="s">
        <v>706</v>
      </c>
      <c r="C343" s="318">
        <v>3</v>
      </c>
      <c r="D343" s="120" t="s">
        <v>707</v>
      </c>
      <c r="E343" s="120" t="s">
        <v>699</v>
      </c>
      <c r="F343" s="319">
        <v>439</v>
      </c>
      <c r="G343" s="319">
        <v>2073</v>
      </c>
      <c r="H343" s="190">
        <f t="shared" si="10"/>
        <v>1.765438043339437E-05</v>
      </c>
      <c r="J343" s="312" t="s">
        <v>606</v>
      </c>
      <c r="K343" s="313">
        <v>3</v>
      </c>
      <c r="L343" s="314" t="s">
        <v>1237</v>
      </c>
      <c r="M343" s="315" t="s">
        <v>32</v>
      </c>
      <c r="N343" s="316">
        <v>430438</v>
      </c>
      <c r="O343" s="316">
        <v>1368021</v>
      </c>
      <c r="P343" s="190">
        <f t="shared" si="11"/>
        <v>0.028115916673281085</v>
      </c>
    </row>
    <row r="344" spans="2:16" ht="13.5">
      <c r="B344" s="317" t="s">
        <v>708</v>
      </c>
      <c r="C344" s="318">
        <v>3</v>
      </c>
      <c r="D344" s="120" t="s">
        <v>709</v>
      </c>
      <c r="E344" s="120" t="s">
        <v>699</v>
      </c>
      <c r="F344" s="319">
        <v>2694</v>
      </c>
      <c r="G344" s="319">
        <v>5533</v>
      </c>
      <c r="H344" s="190">
        <f t="shared" si="10"/>
        <v>4.712092954074821E-05</v>
      </c>
      <c r="J344" s="307" t="s">
        <v>643</v>
      </c>
      <c r="K344" s="308">
        <v>2</v>
      </c>
      <c r="L344" s="309" t="s">
        <v>644</v>
      </c>
      <c r="M344" s="310"/>
      <c r="N344" s="311">
        <v>0</v>
      </c>
      <c r="O344" s="311">
        <v>286554861</v>
      </c>
      <c r="P344" s="189">
        <f t="shared" si="11"/>
        <v>5.889348624180216</v>
      </c>
    </row>
    <row r="345" spans="2:16" ht="13.5">
      <c r="B345" s="317" t="s">
        <v>710</v>
      </c>
      <c r="C345" s="318">
        <v>3</v>
      </c>
      <c r="D345" s="120" t="s">
        <v>711</v>
      </c>
      <c r="E345" s="120" t="s">
        <v>699</v>
      </c>
      <c r="F345" s="319">
        <v>267</v>
      </c>
      <c r="G345" s="319">
        <v>1424</v>
      </c>
      <c r="H345" s="190">
        <f t="shared" si="10"/>
        <v>1.2127273389847362E-05</v>
      </c>
      <c r="J345" s="312" t="s">
        <v>645</v>
      </c>
      <c r="K345" s="313">
        <v>3</v>
      </c>
      <c r="L345" s="314" t="s">
        <v>652</v>
      </c>
      <c r="M345" s="315" t="s">
        <v>12</v>
      </c>
      <c r="N345" s="316">
        <v>6577</v>
      </c>
      <c r="O345" s="316">
        <v>10208584</v>
      </c>
      <c r="P345" s="190">
        <f t="shared" si="11"/>
        <v>0.20980942331747138</v>
      </c>
    </row>
    <row r="346" spans="2:16" ht="13.5">
      <c r="B346" s="317" t="s">
        <v>712</v>
      </c>
      <c r="C346" s="318">
        <v>3</v>
      </c>
      <c r="D346" s="120" t="s">
        <v>713</v>
      </c>
      <c r="E346" s="120"/>
      <c r="F346" s="319">
        <v>0</v>
      </c>
      <c r="G346" s="319">
        <v>208685</v>
      </c>
      <c r="H346" s="190">
        <f t="shared" si="10"/>
        <v>0.0017772331793260512</v>
      </c>
      <c r="J346" s="312" t="s">
        <v>647</v>
      </c>
      <c r="K346" s="313">
        <v>4</v>
      </c>
      <c r="L346" s="314" t="s">
        <v>654</v>
      </c>
      <c r="M346" s="315" t="s">
        <v>12</v>
      </c>
      <c r="N346" s="316">
        <v>6227</v>
      </c>
      <c r="O346" s="316">
        <v>8802779</v>
      </c>
      <c r="P346" s="190">
        <f t="shared" si="11"/>
        <v>0.18091696023475415</v>
      </c>
    </row>
    <row r="347" spans="2:16" ht="13.5">
      <c r="B347" s="317" t="s">
        <v>714</v>
      </c>
      <c r="C347" s="318">
        <v>4</v>
      </c>
      <c r="D347" s="120" t="s">
        <v>715</v>
      </c>
      <c r="E347" s="120" t="s">
        <v>699</v>
      </c>
      <c r="F347" s="319">
        <v>30860</v>
      </c>
      <c r="G347" s="319">
        <v>53962</v>
      </c>
      <c r="H347" s="190">
        <f t="shared" si="10"/>
        <v>0.0004595589372633029</v>
      </c>
      <c r="J347" s="312" t="s">
        <v>649</v>
      </c>
      <c r="K347" s="313">
        <v>4</v>
      </c>
      <c r="L347" s="314" t="s">
        <v>658</v>
      </c>
      <c r="M347" s="315" t="s">
        <v>12</v>
      </c>
      <c r="N347" s="316">
        <v>335</v>
      </c>
      <c r="O347" s="316">
        <v>1335644</v>
      </c>
      <c r="P347" s="190">
        <f t="shared" si="11"/>
        <v>0.027450496307562414</v>
      </c>
    </row>
    <row r="348" spans="2:16" ht="13.5">
      <c r="B348" s="317" t="s">
        <v>716</v>
      </c>
      <c r="C348" s="318">
        <v>4</v>
      </c>
      <c r="D348" s="120" t="s">
        <v>717</v>
      </c>
      <c r="E348" s="120" t="s">
        <v>699</v>
      </c>
      <c r="F348" s="319">
        <v>2279</v>
      </c>
      <c r="G348" s="319">
        <v>25842</v>
      </c>
      <c r="H348" s="190">
        <f t="shared" si="10"/>
        <v>0.0002200793531885081</v>
      </c>
      <c r="J348" s="312" t="s">
        <v>651</v>
      </c>
      <c r="K348" s="313">
        <v>3</v>
      </c>
      <c r="L348" s="314" t="s">
        <v>666</v>
      </c>
      <c r="M348" s="315" t="s">
        <v>32</v>
      </c>
      <c r="N348" s="316">
        <v>171191267</v>
      </c>
      <c r="O348" s="316">
        <v>168772270</v>
      </c>
      <c r="P348" s="190">
        <f t="shared" si="11"/>
        <v>3.4686507590749684</v>
      </c>
    </row>
    <row r="349" spans="2:16" ht="13.5">
      <c r="B349" s="317" t="s">
        <v>718</v>
      </c>
      <c r="C349" s="318">
        <v>4</v>
      </c>
      <c r="D349" s="120" t="s">
        <v>719</v>
      </c>
      <c r="E349" s="120" t="s">
        <v>699</v>
      </c>
      <c r="F349" s="319">
        <v>11624</v>
      </c>
      <c r="G349" s="319">
        <v>90108</v>
      </c>
      <c r="H349" s="190">
        <f t="shared" si="10"/>
        <v>0.0007673906956547515</v>
      </c>
      <c r="J349" s="312" t="s">
        <v>1238</v>
      </c>
      <c r="K349" s="313">
        <v>3</v>
      </c>
      <c r="L349" s="314" t="s">
        <v>668</v>
      </c>
      <c r="M349" s="315" t="s">
        <v>1278</v>
      </c>
      <c r="N349" s="316">
        <v>0</v>
      </c>
      <c r="O349" s="316">
        <v>7530534</v>
      </c>
      <c r="P349" s="190">
        <f t="shared" si="11"/>
        <v>0.15476945635287037</v>
      </c>
    </row>
    <row r="350" spans="2:16" ht="13.5">
      <c r="B350" s="317" t="s">
        <v>720</v>
      </c>
      <c r="C350" s="318">
        <v>4</v>
      </c>
      <c r="D350" s="120" t="s">
        <v>721</v>
      </c>
      <c r="E350" s="120" t="s">
        <v>699</v>
      </c>
      <c r="F350" s="319">
        <v>58</v>
      </c>
      <c r="G350" s="319">
        <v>1034</v>
      </c>
      <c r="H350" s="190">
        <f t="shared" si="10"/>
        <v>8.80589935751557E-06</v>
      </c>
      <c r="J350" s="312" t="s">
        <v>1239</v>
      </c>
      <c r="K350" s="313">
        <v>4</v>
      </c>
      <c r="L350" s="314" t="s">
        <v>670</v>
      </c>
      <c r="M350" s="315" t="s">
        <v>12</v>
      </c>
      <c r="N350" s="316">
        <v>31821</v>
      </c>
      <c r="O350" s="316">
        <v>4775815</v>
      </c>
      <c r="P350" s="190">
        <f t="shared" si="11"/>
        <v>0.09815376853645223</v>
      </c>
    </row>
    <row r="351" spans="2:16" ht="13.5">
      <c r="B351" s="317" t="s">
        <v>722</v>
      </c>
      <c r="C351" s="318">
        <v>3</v>
      </c>
      <c r="D351" s="120" t="s">
        <v>723</v>
      </c>
      <c r="E351" s="120" t="s">
        <v>32</v>
      </c>
      <c r="F351" s="319">
        <v>1694</v>
      </c>
      <c r="G351" s="319">
        <v>9925</v>
      </c>
      <c r="H351" s="190">
        <f t="shared" si="10"/>
        <v>8.452471095100777E-05</v>
      </c>
      <c r="J351" s="312" t="s">
        <v>665</v>
      </c>
      <c r="K351" s="313">
        <v>3</v>
      </c>
      <c r="L351" s="314" t="s">
        <v>676</v>
      </c>
      <c r="M351" s="315" t="s">
        <v>15</v>
      </c>
      <c r="N351" s="316">
        <v>1987</v>
      </c>
      <c r="O351" s="316">
        <v>64517794</v>
      </c>
      <c r="P351" s="190">
        <f t="shared" si="11"/>
        <v>1.325986165452076</v>
      </c>
    </row>
    <row r="352" spans="2:16" ht="13.5">
      <c r="B352" s="304" t="s">
        <v>724</v>
      </c>
      <c r="C352" s="305">
        <v>2</v>
      </c>
      <c r="D352" s="117" t="s">
        <v>725</v>
      </c>
      <c r="E352" s="117"/>
      <c r="F352" s="306">
        <v>0</v>
      </c>
      <c r="G352" s="306">
        <v>145216</v>
      </c>
      <c r="H352" s="189">
        <f t="shared" si="10"/>
        <v>0.0012367093627669063</v>
      </c>
      <c r="J352" s="312" t="s">
        <v>667</v>
      </c>
      <c r="K352" s="313">
        <v>3</v>
      </c>
      <c r="L352" s="314" t="s">
        <v>678</v>
      </c>
      <c r="M352" s="315" t="s">
        <v>12</v>
      </c>
      <c r="N352" s="316">
        <v>3363</v>
      </c>
      <c r="O352" s="316">
        <v>6448355</v>
      </c>
      <c r="P352" s="190">
        <f t="shared" si="11"/>
        <v>0.13252823740259503</v>
      </c>
    </row>
    <row r="353" spans="2:16" ht="13.5">
      <c r="B353" s="304" t="s">
        <v>726</v>
      </c>
      <c r="C353" s="305">
        <v>2</v>
      </c>
      <c r="D353" s="117" t="s">
        <v>727</v>
      </c>
      <c r="E353" s="117"/>
      <c r="F353" s="306">
        <v>0</v>
      </c>
      <c r="G353" s="306">
        <v>82089024</v>
      </c>
      <c r="H353" s="189">
        <f t="shared" si="10"/>
        <v>0.6990983401360544</v>
      </c>
      <c r="J353" s="312" t="s">
        <v>669</v>
      </c>
      <c r="K353" s="313">
        <v>4</v>
      </c>
      <c r="L353" s="314" t="s">
        <v>680</v>
      </c>
      <c r="M353" s="315" t="s">
        <v>12</v>
      </c>
      <c r="N353" s="316">
        <v>1</v>
      </c>
      <c r="O353" s="316">
        <v>6280710</v>
      </c>
      <c r="P353" s="190">
        <f t="shared" si="11"/>
        <v>0.12908275458420831</v>
      </c>
    </row>
    <row r="354" spans="2:16" ht="13.5">
      <c r="B354" s="317" t="s">
        <v>728</v>
      </c>
      <c r="C354" s="318">
        <v>3</v>
      </c>
      <c r="D354" s="120" t="s">
        <v>729</v>
      </c>
      <c r="E354" s="120"/>
      <c r="F354" s="319">
        <v>0</v>
      </c>
      <c r="G354" s="319">
        <v>75835728</v>
      </c>
      <c r="H354" s="190">
        <f t="shared" si="10"/>
        <v>0.6458431223132742</v>
      </c>
      <c r="J354" s="312" t="s">
        <v>1282</v>
      </c>
      <c r="K354" s="313">
        <v>5</v>
      </c>
      <c r="L354" s="314" t="s">
        <v>682</v>
      </c>
      <c r="M354" s="315" t="s">
        <v>12</v>
      </c>
      <c r="N354" s="316">
        <v>1</v>
      </c>
      <c r="O354" s="316">
        <v>6280710</v>
      </c>
      <c r="P354" s="190">
        <f t="shared" si="11"/>
        <v>0.12908275458420831</v>
      </c>
    </row>
    <row r="355" spans="2:16" ht="13.5">
      <c r="B355" s="317" t="s">
        <v>730</v>
      </c>
      <c r="C355" s="318">
        <v>4</v>
      </c>
      <c r="D355" s="120" t="s">
        <v>731</v>
      </c>
      <c r="E355" s="120" t="s">
        <v>32</v>
      </c>
      <c r="F355" s="319">
        <v>9688</v>
      </c>
      <c r="G355" s="319">
        <v>510464</v>
      </c>
      <c r="H355" s="190">
        <f t="shared" si="10"/>
        <v>0.004347286856513374</v>
      </c>
      <c r="J355" s="312" t="s">
        <v>671</v>
      </c>
      <c r="K355" s="313">
        <v>3</v>
      </c>
      <c r="L355" s="314" t="s">
        <v>1242</v>
      </c>
      <c r="M355" s="315" t="s">
        <v>12</v>
      </c>
      <c r="N355" s="316">
        <v>1040095</v>
      </c>
      <c r="O355" s="316">
        <v>10981764</v>
      </c>
      <c r="P355" s="190">
        <f t="shared" si="11"/>
        <v>0.2257000159717124</v>
      </c>
    </row>
    <row r="356" spans="2:16" ht="13.5">
      <c r="B356" s="317" t="s">
        <v>732</v>
      </c>
      <c r="C356" s="318">
        <v>4</v>
      </c>
      <c r="D356" s="120" t="s">
        <v>733</v>
      </c>
      <c r="E356" s="120"/>
      <c r="F356" s="319">
        <v>0</v>
      </c>
      <c r="G356" s="319">
        <v>416108</v>
      </c>
      <c r="H356" s="190">
        <f t="shared" si="10"/>
        <v>0.0035437187329372235</v>
      </c>
      <c r="J356" s="299" t="s">
        <v>685</v>
      </c>
      <c r="K356" s="300">
        <v>1</v>
      </c>
      <c r="L356" s="301" t="s">
        <v>686</v>
      </c>
      <c r="M356" s="302"/>
      <c r="N356" s="303">
        <v>0</v>
      </c>
      <c r="O356" s="303">
        <v>749607493</v>
      </c>
      <c r="P356" s="100">
        <f t="shared" si="11"/>
        <v>15.40612447532248</v>
      </c>
    </row>
    <row r="357" spans="2:16" ht="13.5">
      <c r="B357" s="317" t="s">
        <v>734</v>
      </c>
      <c r="C357" s="318">
        <v>4</v>
      </c>
      <c r="D357" s="120" t="s">
        <v>735</v>
      </c>
      <c r="E357" s="120" t="s">
        <v>699</v>
      </c>
      <c r="F357" s="319">
        <v>129</v>
      </c>
      <c r="G357" s="319">
        <v>27128</v>
      </c>
      <c r="H357" s="190">
        <f t="shared" si="10"/>
        <v>0.00023103137115153036</v>
      </c>
      <c r="J357" s="307" t="s">
        <v>687</v>
      </c>
      <c r="K357" s="308">
        <v>2</v>
      </c>
      <c r="L357" s="309" t="s">
        <v>688</v>
      </c>
      <c r="M357" s="310" t="s">
        <v>32</v>
      </c>
      <c r="N357" s="311">
        <v>3572894</v>
      </c>
      <c r="O357" s="311">
        <v>6548898</v>
      </c>
      <c r="P357" s="189">
        <f t="shared" si="11"/>
        <v>0.13459462279439946</v>
      </c>
    </row>
    <row r="358" spans="2:16" ht="13.5">
      <c r="B358" s="317" t="s">
        <v>736</v>
      </c>
      <c r="C358" s="318">
        <v>4</v>
      </c>
      <c r="D358" s="120" t="s">
        <v>737</v>
      </c>
      <c r="E358" s="120" t="s">
        <v>12</v>
      </c>
      <c r="F358" s="319">
        <v>2</v>
      </c>
      <c r="G358" s="319">
        <v>10220</v>
      </c>
      <c r="H358" s="190">
        <f t="shared" si="10"/>
        <v>8.703703233443823E-05</v>
      </c>
      <c r="J358" s="307" t="s">
        <v>689</v>
      </c>
      <c r="K358" s="308">
        <v>2</v>
      </c>
      <c r="L358" s="309" t="s">
        <v>690</v>
      </c>
      <c r="M358" s="310" t="s">
        <v>32</v>
      </c>
      <c r="N358" s="311">
        <v>193253187</v>
      </c>
      <c r="O358" s="311">
        <v>115439316</v>
      </c>
      <c r="P358" s="189">
        <f t="shared" si="11"/>
        <v>2.372538279366007</v>
      </c>
    </row>
    <row r="359" spans="2:16" ht="13.5">
      <c r="B359" s="317" t="s">
        <v>738</v>
      </c>
      <c r="C359" s="318">
        <v>4</v>
      </c>
      <c r="D359" s="120" t="s">
        <v>739</v>
      </c>
      <c r="E359" s="120" t="s">
        <v>32</v>
      </c>
      <c r="F359" s="319">
        <v>19632</v>
      </c>
      <c r="G359" s="319">
        <v>316170</v>
      </c>
      <c r="H359" s="190">
        <f t="shared" si="10"/>
        <v>0.0026926123789803654</v>
      </c>
      <c r="J359" s="307" t="s">
        <v>693</v>
      </c>
      <c r="K359" s="308">
        <v>2</v>
      </c>
      <c r="L359" s="309" t="s">
        <v>694</v>
      </c>
      <c r="M359" s="310" t="s">
        <v>32</v>
      </c>
      <c r="N359" s="311">
        <v>12513408</v>
      </c>
      <c r="O359" s="311">
        <v>18318786</v>
      </c>
      <c r="P359" s="189">
        <f t="shared" si="11"/>
        <v>0.3764923643216501</v>
      </c>
    </row>
    <row r="360" spans="2:16" ht="13.5">
      <c r="B360" s="317" t="s">
        <v>740</v>
      </c>
      <c r="C360" s="318">
        <v>5</v>
      </c>
      <c r="D360" s="120" t="s">
        <v>741</v>
      </c>
      <c r="E360" s="120" t="s">
        <v>32</v>
      </c>
      <c r="F360" s="319">
        <v>7547</v>
      </c>
      <c r="G360" s="319">
        <v>96188</v>
      </c>
      <c r="H360" s="190">
        <f t="shared" si="10"/>
        <v>0.0008191700651844369</v>
      </c>
      <c r="J360" s="307" t="s">
        <v>695</v>
      </c>
      <c r="K360" s="308">
        <v>2</v>
      </c>
      <c r="L360" s="309" t="s">
        <v>696</v>
      </c>
      <c r="M360" s="310"/>
      <c r="N360" s="311">
        <v>0</v>
      </c>
      <c r="O360" s="311">
        <v>355162602</v>
      </c>
      <c r="P360" s="189">
        <f t="shared" si="11"/>
        <v>7.299392424018121</v>
      </c>
    </row>
    <row r="361" spans="2:16" ht="13.5">
      <c r="B361" s="317" t="s">
        <v>742</v>
      </c>
      <c r="C361" s="318">
        <v>4</v>
      </c>
      <c r="D361" s="120" t="s">
        <v>743</v>
      </c>
      <c r="E361" s="120"/>
      <c r="F361" s="319">
        <v>0</v>
      </c>
      <c r="G361" s="319">
        <v>44707</v>
      </c>
      <c r="H361" s="190">
        <f t="shared" si="10"/>
        <v>0.0003807401765729677</v>
      </c>
      <c r="J361" s="312" t="s">
        <v>697</v>
      </c>
      <c r="K361" s="313">
        <v>3</v>
      </c>
      <c r="L361" s="314" t="s">
        <v>1243</v>
      </c>
      <c r="M361" s="315" t="s">
        <v>699</v>
      </c>
      <c r="N361" s="316">
        <v>12797976</v>
      </c>
      <c r="O361" s="316">
        <v>161448152</v>
      </c>
      <c r="P361" s="190">
        <f t="shared" si="11"/>
        <v>3.3181236170257753</v>
      </c>
    </row>
    <row r="362" spans="2:16" ht="13.5">
      <c r="B362" s="317" t="s">
        <v>744</v>
      </c>
      <c r="C362" s="318">
        <v>5</v>
      </c>
      <c r="D362" s="120" t="s">
        <v>745</v>
      </c>
      <c r="E362" s="120" t="s">
        <v>12</v>
      </c>
      <c r="F362" s="319">
        <v>720</v>
      </c>
      <c r="G362" s="319">
        <v>22617</v>
      </c>
      <c r="H362" s="190">
        <f t="shared" si="10"/>
        <v>0.00019261414484422596</v>
      </c>
      <c r="J362" s="312" t="s">
        <v>700</v>
      </c>
      <c r="K362" s="313">
        <v>4</v>
      </c>
      <c r="L362" s="314" t="s">
        <v>1244</v>
      </c>
      <c r="M362" s="315" t="s">
        <v>699</v>
      </c>
      <c r="N362" s="316">
        <v>4143658</v>
      </c>
      <c r="O362" s="316">
        <v>78777083</v>
      </c>
      <c r="P362" s="190">
        <f t="shared" si="11"/>
        <v>1.6190467115578984</v>
      </c>
    </row>
    <row r="363" spans="2:16" ht="13.5">
      <c r="B363" s="317" t="s">
        <v>746</v>
      </c>
      <c r="C363" s="318">
        <v>4</v>
      </c>
      <c r="D363" s="120" t="s">
        <v>747</v>
      </c>
      <c r="E363" s="120"/>
      <c r="F363" s="319">
        <v>0</v>
      </c>
      <c r="G363" s="319">
        <v>48584674</v>
      </c>
      <c r="H363" s="190">
        <f t="shared" si="10"/>
        <v>0.4137637810074501</v>
      </c>
      <c r="J363" s="312" t="s">
        <v>702</v>
      </c>
      <c r="K363" s="313">
        <v>4</v>
      </c>
      <c r="L363" s="314" t="s">
        <v>1245</v>
      </c>
      <c r="M363" s="315" t="s">
        <v>699</v>
      </c>
      <c r="N363" s="316">
        <v>6614673</v>
      </c>
      <c r="O363" s="316">
        <v>77768024</v>
      </c>
      <c r="P363" s="190">
        <f t="shared" si="11"/>
        <v>1.5983082735058334</v>
      </c>
    </row>
    <row r="364" spans="2:16" ht="13.5">
      <c r="B364" s="317" t="s">
        <v>748</v>
      </c>
      <c r="C364" s="318">
        <v>5</v>
      </c>
      <c r="D364" s="120" t="s">
        <v>749</v>
      </c>
      <c r="E364" s="120" t="s">
        <v>32</v>
      </c>
      <c r="F364" s="319">
        <v>7522</v>
      </c>
      <c r="G364" s="319">
        <v>61777</v>
      </c>
      <c r="H364" s="190">
        <f t="shared" si="10"/>
        <v>0.0005261141630650284</v>
      </c>
      <c r="J364" s="312" t="s">
        <v>704</v>
      </c>
      <c r="K364" s="313">
        <v>4</v>
      </c>
      <c r="L364" s="314" t="s">
        <v>1246</v>
      </c>
      <c r="M364" s="315" t="s">
        <v>699</v>
      </c>
      <c r="N364" s="316">
        <v>700431</v>
      </c>
      <c r="O364" s="316">
        <v>3641455</v>
      </c>
      <c r="P364" s="190">
        <f t="shared" si="11"/>
        <v>0.07484011235902283</v>
      </c>
    </row>
    <row r="365" spans="2:16" ht="13.5">
      <c r="B365" s="317" t="s">
        <v>750</v>
      </c>
      <c r="C365" s="318">
        <v>3</v>
      </c>
      <c r="D365" s="120" t="s">
        <v>751</v>
      </c>
      <c r="E365" s="120"/>
      <c r="F365" s="319">
        <v>0</v>
      </c>
      <c r="G365" s="319">
        <v>6253296</v>
      </c>
      <c r="H365" s="190">
        <f t="shared" si="10"/>
        <v>0.05325521782278016</v>
      </c>
      <c r="J365" s="312" t="s">
        <v>706</v>
      </c>
      <c r="K365" s="313">
        <v>3</v>
      </c>
      <c r="L365" s="314" t="s">
        <v>1247</v>
      </c>
      <c r="M365" s="315" t="s">
        <v>32</v>
      </c>
      <c r="N365" s="316">
        <v>3172011</v>
      </c>
      <c r="O365" s="316">
        <v>14579531</v>
      </c>
      <c r="P365" s="190">
        <f t="shared" si="11"/>
        <v>0.29964224140676093</v>
      </c>
    </row>
    <row r="366" spans="2:16" ht="13.5">
      <c r="B366" s="317" t="s">
        <v>752</v>
      </c>
      <c r="C366" s="318">
        <v>4</v>
      </c>
      <c r="D366" s="120" t="s">
        <v>753</v>
      </c>
      <c r="E366" s="120" t="s">
        <v>12</v>
      </c>
      <c r="F366" s="319">
        <v>19696</v>
      </c>
      <c r="G366" s="319">
        <v>75819</v>
      </c>
      <c r="H366" s="190">
        <f t="shared" si="10"/>
        <v>0.0006457006609163182</v>
      </c>
      <c r="J366" s="312" t="s">
        <v>708</v>
      </c>
      <c r="K366" s="313">
        <v>3</v>
      </c>
      <c r="L366" s="314" t="s">
        <v>713</v>
      </c>
      <c r="M366" s="315"/>
      <c r="N366" s="316">
        <v>0</v>
      </c>
      <c r="O366" s="316">
        <v>164352278</v>
      </c>
      <c r="P366" s="190">
        <f t="shared" si="11"/>
        <v>3.3778099556307457</v>
      </c>
    </row>
    <row r="367" spans="2:16" ht="13.5">
      <c r="B367" s="317" t="s">
        <v>754</v>
      </c>
      <c r="C367" s="318">
        <v>4</v>
      </c>
      <c r="D367" s="120" t="s">
        <v>755</v>
      </c>
      <c r="E367" s="120"/>
      <c r="F367" s="319">
        <v>0</v>
      </c>
      <c r="G367" s="319">
        <v>4451033</v>
      </c>
      <c r="H367" s="190">
        <f t="shared" si="10"/>
        <v>0.03790652672628685</v>
      </c>
      <c r="J367" s="312" t="s">
        <v>1248</v>
      </c>
      <c r="K367" s="313">
        <v>4</v>
      </c>
      <c r="L367" s="314" t="s">
        <v>717</v>
      </c>
      <c r="M367" s="315" t="s">
        <v>699</v>
      </c>
      <c r="N367" s="316">
        <v>12400763</v>
      </c>
      <c r="O367" s="316">
        <v>8805764</v>
      </c>
      <c r="P367" s="190">
        <f t="shared" si="11"/>
        <v>0.1809783087164439</v>
      </c>
    </row>
    <row r="368" spans="2:16" ht="13.5">
      <c r="B368" s="304" t="s">
        <v>756</v>
      </c>
      <c r="C368" s="305">
        <v>2</v>
      </c>
      <c r="D368" s="117" t="s">
        <v>757</v>
      </c>
      <c r="E368" s="117"/>
      <c r="F368" s="306">
        <v>0</v>
      </c>
      <c r="G368" s="306">
        <v>117920168</v>
      </c>
      <c r="H368" s="189">
        <f t="shared" si="10"/>
        <v>1.0042486766241083</v>
      </c>
      <c r="J368" s="312" t="s">
        <v>1249</v>
      </c>
      <c r="K368" s="313">
        <v>4</v>
      </c>
      <c r="L368" s="314" t="s">
        <v>1246</v>
      </c>
      <c r="M368" s="315" t="s">
        <v>699</v>
      </c>
      <c r="N368" s="316">
        <v>16204004</v>
      </c>
      <c r="O368" s="316">
        <v>48307960</v>
      </c>
      <c r="P368" s="190">
        <f t="shared" si="11"/>
        <v>0.9928375207808914</v>
      </c>
    </row>
    <row r="369" spans="2:16" ht="13.5">
      <c r="B369" s="317" t="s">
        <v>758</v>
      </c>
      <c r="C369" s="318">
        <v>3</v>
      </c>
      <c r="D369" s="120" t="s">
        <v>759</v>
      </c>
      <c r="E369" s="120"/>
      <c r="F369" s="319">
        <v>0</v>
      </c>
      <c r="G369" s="319">
        <v>34576901</v>
      </c>
      <c r="H369" s="190">
        <f t="shared" si="10"/>
        <v>0.294468772051044</v>
      </c>
      <c r="J369" s="312" t="s">
        <v>1250</v>
      </c>
      <c r="K369" s="313">
        <v>4</v>
      </c>
      <c r="L369" s="314" t="s">
        <v>1251</v>
      </c>
      <c r="M369" s="315" t="s">
        <v>699</v>
      </c>
      <c r="N369" s="316">
        <v>7095688</v>
      </c>
      <c r="O369" s="316">
        <v>53107735</v>
      </c>
      <c r="P369" s="190">
        <f t="shared" si="11"/>
        <v>1.0914837213512756</v>
      </c>
    </row>
    <row r="370" spans="2:16" ht="13.5">
      <c r="B370" s="317" t="s">
        <v>760</v>
      </c>
      <c r="C370" s="318">
        <v>4</v>
      </c>
      <c r="D370" s="120" t="s">
        <v>761</v>
      </c>
      <c r="E370" s="120" t="s">
        <v>242</v>
      </c>
      <c r="F370" s="319">
        <v>5875198</v>
      </c>
      <c r="G370" s="319">
        <v>643198</v>
      </c>
      <c r="H370" s="190">
        <f t="shared" si="10"/>
        <v>0.005477695217558317</v>
      </c>
      <c r="J370" s="307" t="s">
        <v>724</v>
      </c>
      <c r="K370" s="308">
        <v>2</v>
      </c>
      <c r="L370" s="309" t="s">
        <v>725</v>
      </c>
      <c r="M370" s="310" t="s">
        <v>32</v>
      </c>
      <c r="N370" s="311">
        <v>26599478</v>
      </c>
      <c r="O370" s="311">
        <v>41216639</v>
      </c>
      <c r="P370" s="189">
        <f t="shared" si="11"/>
        <v>0.8470948820790816</v>
      </c>
    </row>
    <row r="371" spans="2:16" ht="13.5">
      <c r="B371" s="317" t="s">
        <v>762</v>
      </c>
      <c r="C371" s="318">
        <v>3</v>
      </c>
      <c r="D371" s="120" t="s">
        <v>763</v>
      </c>
      <c r="E371" s="120" t="s">
        <v>12</v>
      </c>
      <c r="F371" s="319">
        <v>7469913</v>
      </c>
      <c r="G371" s="319">
        <v>1496536</v>
      </c>
      <c r="H371" s="190">
        <f t="shared" si="10"/>
        <v>0.012745014894486385</v>
      </c>
      <c r="J371" s="307" t="s">
        <v>726</v>
      </c>
      <c r="K371" s="308">
        <v>2</v>
      </c>
      <c r="L371" s="309" t="s">
        <v>727</v>
      </c>
      <c r="M371" s="310"/>
      <c r="N371" s="311">
        <v>0</v>
      </c>
      <c r="O371" s="311">
        <v>47839386</v>
      </c>
      <c r="P371" s="189">
        <f t="shared" si="11"/>
        <v>0.9832072683657119</v>
      </c>
    </row>
    <row r="372" spans="2:16" ht="13.5">
      <c r="B372" s="317" t="s">
        <v>764</v>
      </c>
      <c r="C372" s="318">
        <v>3</v>
      </c>
      <c r="D372" s="120" t="s">
        <v>765</v>
      </c>
      <c r="E372" s="120"/>
      <c r="F372" s="319">
        <v>0</v>
      </c>
      <c r="G372" s="319">
        <v>4924389</v>
      </c>
      <c r="H372" s="190">
        <f t="shared" si="10"/>
        <v>0.041937789101795686</v>
      </c>
      <c r="J372" s="312" t="s">
        <v>728</v>
      </c>
      <c r="K372" s="313">
        <v>3</v>
      </c>
      <c r="L372" s="314" t="s">
        <v>729</v>
      </c>
      <c r="M372" s="315"/>
      <c r="N372" s="316">
        <v>0</v>
      </c>
      <c r="O372" s="316">
        <v>42503276</v>
      </c>
      <c r="P372" s="190">
        <f t="shared" si="11"/>
        <v>0.8735381740174075</v>
      </c>
    </row>
    <row r="373" spans="2:16" ht="13.5">
      <c r="B373" s="317" t="s">
        <v>766</v>
      </c>
      <c r="C373" s="318">
        <v>3</v>
      </c>
      <c r="D373" s="120" t="s">
        <v>767</v>
      </c>
      <c r="E373" s="120" t="s">
        <v>32</v>
      </c>
      <c r="F373" s="319">
        <v>751682</v>
      </c>
      <c r="G373" s="319">
        <v>1122894</v>
      </c>
      <c r="H373" s="190">
        <f t="shared" si="10"/>
        <v>0.00956295121195173</v>
      </c>
      <c r="J373" s="312" t="s">
        <v>1252</v>
      </c>
      <c r="K373" s="313">
        <v>4</v>
      </c>
      <c r="L373" s="314" t="s">
        <v>747</v>
      </c>
      <c r="M373" s="315"/>
      <c r="N373" s="316">
        <v>0</v>
      </c>
      <c r="O373" s="316">
        <v>12123920</v>
      </c>
      <c r="P373" s="190">
        <f t="shared" si="11"/>
        <v>0.2491738975304663</v>
      </c>
    </row>
    <row r="374" spans="2:16" ht="13.5">
      <c r="B374" s="317" t="s">
        <v>768</v>
      </c>
      <c r="C374" s="318">
        <v>3</v>
      </c>
      <c r="D374" s="120" t="s">
        <v>769</v>
      </c>
      <c r="E374" s="120" t="s">
        <v>32</v>
      </c>
      <c r="F374" s="319">
        <v>283</v>
      </c>
      <c r="G374" s="319">
        <v>1464</v>
      </c>
      <c r="H374" s="190">
        <f t="shared" si="10"/>
        <v>1.2467927136753187E-05</v>
      </c>
      <c r="J374" s="312" t="s">
        <v>1253</v>
      </c>
      <c r="K374" s="313">
        <v>5</v>
      </c>
      <c r="L374" s="314" t="s">
        <v>1254</v>
      </c>
      <c r="M374" s="315" t="s">
        <v>12</v>
      </c>
      <c r="N374" s="316">
        <v>134506</v>
      </c>
      <c r="O374" s="316">
        <v>131163</v>
      </c>
      <c r="P374" s="190">
        <f t="shared" si="11"/>
        <v>0.002695695445185101</v>
      </c>
    </row>
    <row r="375" spans="2:16" ht="13.5">
      <c r="B375" s="317" t="s">
        <v>770</v>
      </c>
      <c r="C375" s="318">
        <v>3</v>
      </c>
      <c r="D375" s="120" t="s">
        <v>771</v>
      </c>
      <c r="E375" s="120" t="s">
        <v>32</v>
      </c>
      <c r="F375" s="319">
        <v>21075852</v>
      </c>
      <c r="G375" s="319">
        <v>42360013</v>
      </c>
      <c r="H375" s="190">
        <f t="shared" si="10"/>
        <v>0.36075242868573615</v>
      </c>
      <c r="J375" s="312" t="s">
        <v>732</v>
      </c>
      <c r="K375" s="313">
        <v>4</v>
      </c>
      <c r="L375" s="314" t="s">
        <v>743</v>
      </c>
      <c r="M375" s="315" t="s">
        <v>32</v>
      </c>
      <c r="N375" s="316">
        <v>1519</v>
      </c>
      <c r="O375" s="316">
        <v>13334</v>
      </c>
      <c r="P375" s="190">
        <f t="shared" si="11"/>
        <v>0.0002740437704695542</v>
      </c>
    </row>
    <row r="376" spans="2:16" ht="13.5">
      <c r="B376" s="317" t="s">
        <v>772</v>
      </c>
      <c r="C376" s="318">
        <v>4</v>
      </c>
      <c r="D376" s="120" t="s">
        <v>773</v>
      </c>
      <c r="E376" s="120" t="s">
        <v>32</v>
      </c>
      <c r="F376" s="319">
        <v>62111</v>
      </c>
      <c r="G376" s="319">
        <v>104442</v>
      </c>
      <c r="H376" s="190">
        <f t="shared" si="10"/>
        <v>0.0008894639658584538</v>
      </c>
      <c r="J376" s="312" t="s">
        <v>750</v>
      </c>
      <c r="K376" s="313">
        <v>3</v>
      </c>
      <c r="L376" s="314" t="s">
        <v>751</v>
      </c>
      <c r="M376" s="315"/>
      <c r="N376" s="316">
        <v>0</v>
      </c>
      <c r="O376" s="316">
        <v>5336110</v>
      </c>
      <c r="P376" s="190">
        <f t="shared" si="11"/>
        <v>0.10966909434830453</v>
      </c>
    </row>
    <row r="377" spans="2:16" ht="13.5">
      <c r="B377" s="317" t="s">
        <v>774</v>
      </c>
      <c r="C377" s="318">
        <v>4</v>
      </c>
      <c r="D377" s="120" t="s">
        <v>775</v>
      </c>
      <c r="E377" s="120" t="s">
        <v>32</v>
      </c>
      <c r="F377" s="319">
        <v>6581345</v>
      </c>
      <c r="G377" s="319">
        <v>5602685</v>
      </c>
      <c r="H377" s="190">
        <f t="shared" si="10"/>
        <v>0.047714390949576524</v>
      </c>
      <c r="J377" s="312" t="s">
        <v>752</v>
      </c>
      <c r="K377" s="313">
        <v>4</v>
      </c>
      <c r="L377" s="314" t="s">
        <v>1255</v>
      </c>
      <c r="M377" s="315"/>
      <c r="N377" s="316">
        <v>0</v>
      </c>
      <c r="O377" s="316">
        <v>5162725</v>
      </c>
      <c r="P377" s="190">
        <f t="shared" si="11"/>
        <v>0.10610564158522792</v>
      </c>
    </row>
    <row r="378" spans="2:16" ht="13.5">
      <c r="B378" s="317" t="s">
        <v>776</v>
      </c>
      <c r="C378" s="318">
        <v>3</v>
      </c>
      <c r="D378" s="120" t="s">
        <v>777</v>
      </c>
      <c r="E378" s="120" t="s">
        <v>32</v>
      </c>
      <c r="F378" s="319">
        <v>184701</v>
      </c>
      <c r="G378" s="319">
        <v>599430</v>
      </c>
      <c r="H378" s="190">
        <f t="shared" si="10"/>
        <v>0.005104951887693963</v>
      </c>
      <c r="J378" s="312" t="s">
        <v>1256</v>
      </c>
      <c r="K378" s="313">
        <v>5</v>
      </c>
      <c r="L378" s="314" t="s">
        <v>1257</v>
      </c>
      <c r="M378" s="315" t="s">
        <v>12</v>
      </c>
      <c r="N378" s="316">
        <v>809892</v>
      </c>
      <c r="O378" s="316">
        <v>356875</v>
      </c>
      <c r="P378" s="190">
        <f t="shared" si="11"/>
        <v>0.007334586064670928</v>
      </c>
    </row>
    <row r="379" spans="2:16" ht="13.5">
      <c r="B379" s="317" t="s">
        <v>778</v>
      </c>
      <c r="C379" s="318">
        <v>3</v>
      </c>
      <c r="D379" s="120" t="s">
        <v>779</v>
      </c>
      <c r="E379" s="120" t="s">
        <v>32</v>
      </c>
      <c r="F379" s="319">
        <v>3383733</v>
      </c>
      <c r="G379" s="319">
        <v>757723</v>
      </c>
      <c r="H379" s="190">
        <f t="shared" si="10"/>
        <v>0.0064530294766680565</v>
      </c>
      <c r="J379" s="307" t="s">
        <v>756</v>
      </c>
      <c r="K379" s="308">
        <v>2</v>
      </c>
      <c r="L379" s="309" t="s">
        <v>757</v>
      </c>
      <c r="M379" s="310"/>
      <c r="N379" s="311">
        <v>0</v>
      </c>
      <c r="O379" s="311">
        <v>165081866</v>
      </c>
      <c r="P379" s="189">
        <f t="shared" si="11"/>
        <v>3.3928046343775087</v>
      </c>
    </row>
    <row r="380" spans="2:16" ht="13.5">
      <c r="B380" s="317" t="s">
        <v>780</v>
      </c>
      <c r="C380" s="318">
        <v>3</v>
      </c>
      <c r="D380" s="120" t="s">
        <v>781</v>
      </c>
      <c r="E380" s="120"/>
      <c r="F380" s="319">
        <v>0</v>
      </c>
      <c r="G380" s="319">
        <v>2333444</v>
      </c>
      <c r="H380" s="190">
        <f t="shared" si="10"/>
        <v>0.019872411044872883</v>
      </c>
      <c r="J380" s="312" t="s">
        <v>758</v>
      </c>
      <c r="K380" s="313">
        <v>3</v>
      </c>
      <c r="L380" s="314" t="s">
        <v>759</v>
      </c>
      <c r="M380" s="315"/>
      <c r="N380" s="316">
        <v>0</v>
      </c>
      <c r="O380" s="316">
        <v>415265</v>
      </c>
      <c r="P380" s="190">
        <f t="shared" si="11"/>
        <v>0.008534632244190746</v>
      </c>
    </row>
    <row r="381" spans="2:16" ht="13.5">
      <c r="B381" s="317" t="s">
        <v>782</v>
      </c>
      <c r="C381" s="318">
        <v>4</v>
      </c>
      <c r="D381" s="120" t="s">
        <v>783</v>
      </c>
      <c r="E381" s="120"/>
      <c r="F381" s="319">
        <v>0</v>
      </c>
      <c r="G381" s="319">
        <v>227217</v>
      </c>
      <c r="H381" s="190">
        <f t="shared" si="10"/>
        <v>0.0019350580602675196</v>
      </c>
      <c r="J381" s="312" t="s">
        <v>760</v>
      </c>
      <c r="K381" s="313">
        <v>4</v>
      </c>
      <c r="L381" s="314" t="s">
        <v>1258</v>
      </c>
      <c r="M381" s="315"/>
      <c r="N381" s="316">
        <v>0</v>
      </c>
      <c r="O381" s="316">
        <v>295543</v>
      </c>
      <c r="P381" s="190">
        <f t="shared" si="11"/>
        <v>0.0060740751504337375</v>
      </c>
    </row>
    <row r="382" spans="2:16" ht="13.5">
      <c r="B382" s="317" t="s">
        <v>784</v>
      </c>
      <c r="C382" s="318">
        <v>5</v>
      </c>
      <c r="D382" s="120" t="s">
        <v>785</v>
      </c>
      <c r="E382" s="120" t="s">
        <v>699</v>
      </c>
      <c r="F382" s="319">
        <v>537</v>
      </c>
      <c r="G382" s="319">
        <v>51012</v>
      </c>
      <c r="H382" s="190">
        <f t="shared" si="10"/>
        <v>0.00043443572342899834</v>
      </c>
      <c r="J382" s="312" t="s">
        <v>762</v>
      </c>
      <c r="K382" s="313">
        <v>3</v>
      </c>
      <c r="L382" s="314" t="s">
        <v>763</v>
      </c>
      <c r="M382" s="315"/>
      <c r="N382" s="316">
        <v>0</v>
      </c>
      <c r="O382" s="316">
        <v>236312</v>
      </c>
      <c r="P382" s="190">
        <f t="shared" si="11"/>
        <v>0.004856744524313881</v>
      </c>
    </row>
    <row r="383" spans="2:16" ht="13.5">
      <c r="B383" s="317" t="s">
        <v>786</v>
      </c>
      <c r="C383" s="318">
        <v>3</v>
      </c>
      <c r="D383" s="120" t="s">
        <v>787</v>
      </c>
      <c r="E383" s="120"/>
      <c r="F383" s="319">
        <v>0</v>
      </c>
      <c r="G383" s="319">
        <v>13735182</v>
      </c>
      <c r="H383" s="190">
        <f t="shared" si="10"/>
        <v>0.116973530318336</v>
      </c>
      <c r="J383" s="312" t="s">
        <v>764</v>
      </c>
      <c r="K383" s="313">
        <v>3</v>
      </c>
      <c r="L383" s="314" t="s">
        <v>767</v>
      </c>
      <c r="M383" s="315" t="s">
        <v>32</v>
      </c>
      <c r="N383" s="316">
        <v>589880</v>
      </c>
      <c r="O383" s="316">
        <v>390923</v>
      </c>
      <c r="P383" s="190">
        <f t="shared" si="11"/>
        <v>0.008034349248782775</v>
      </c>
    </row>
    <row r="384" spans="2:16" ht="13.5">
      <c r="B384" s="317" t="s">
        <v>788</v>
      </c>
      <c r="C384" s="318">
        <v>4</v>
      </c>
      <c r="D384" s="120" t="s">
        <v>789</v>
      </c>
      <c r="E384" s="120"/>
      <c r="F384" s="319">
        <v>0</v>
      </c>
      <c r="G384" s="319">
        <v>10767985</v>
      </c>
      <c r="H384" s="190">
        <f t="shared" si="10"/>
        <v>0.09170386092189295</v>
      </c>
      <c r="J384" s="312" t="s">
        <v>766</v>
      </c>
      <c r="K384" s="313">
        <v>3</v>
      </c>
      <c r="L384" s="314" t="s">
        <v>771</v>
      </c>
      <c r="M384" s="315" t="s">
        <v>32</v>
      </c>
      <c r="N384" s="316">
        <v>135750800</v>
      </c>
      <c r="O384" s="316">
        <v>71636503</v>
      </c>
      <c r="P384" s="190">
        <f t="shared" si="11"/>
        <v>1.472291689318549</v>
      </c>
    </row>
    <row r="385" spans="2:16" ht="13.5">
      <c r="B385" s="317" t="s">
        <v>790</v>
      </c>
      <c r="C385" s="318">
        <v>5</v>
      </c>
      <c r="D385" s="120" t="s">
        <v>791</v>
      </c>
      <c r="E385" s="120" t="s">
        <v>699</v>
      </c>
      <c r="F385" s="319">
        <v>1629524</v>
      </c>
      <c r="G385" s="319">
        <v>877434</v>
      </c>
      <c r="H385" s="190">
        <f t="shared" si="10"/>
        <v>0.007472529494064137</v>
      </c>
      <c r="J385" s="312" t="s">
        <v>768</v>
      </c>
      <c r="K385" s="313">
        <v>3</v>
      </c>
      <c r="L385" s="314" t="s">
        <v>1259</v>
      </c>
      <c r="M385" s="315" t="s">
        <v>32</v>
      </c>
      <c r="N385" s="316">
        <v>17045586</v>
      </c>
      <c r="O385" s="316">
        <v>48745636</v>
      </c>
      <c r="P385" s="190">
        <f t="shared" si="11"/>
        <v>1.001832749615752</v>
      </c>
    </row>
    <row r="386" spans="2:16" ht="13.5">
      <c r="B386" s="317" t="s">
        <v>792</v>
      </c>
      <c r="C386" s="318">
        <v>3</v>
      </c>
      <c r="D386" s="120" t="s">
        <v>793</v>
      </c>
      <c r="E386" s="120" t="s">
        <v>32</v>
      </c>
      <c r="F386" s="319">
        <v>10942</v>
      </c>
      <c r="G386" s="319">
        <v>84880</v>
      </c>
      <c r="H386" s="190">
        <f t="shared" si="10"/>
        <v>0.0007228672509341601</v>
      </c>
      <c r="J386" s="312" t="s">
        <v>1260</v>
      </c>
      <c r="K386" s="313">
        <v>4</v>
      </c>
      <c r="L386" s="314" t="s">
        <v>1261</v>
      </c>
      <c r="M386" s="315" t="s">
        <v>32</v>
      </c>
      <c r="N386" s="316">
        <v>7499178</v>
      </c>
      <c r="O386" s="316">
        <v>37310579</v>
      </c>
      <c r="P386" s="190">
        <f t="shared" si="11"/>
        <v>0.7668165402401507</v>
      </c>
    </row>
    <row r="387" spans="2:16" ht="13.5">
      <c r="B387" s="317" t="s">
        <v>794</v>
      </c>
      <c r="C387" s="318">
        <v>4</v>
      </c>
      <c r="D387" s="120" t="s">
        <v>795</v>
      </c>
      <c r="E387" s="120" t="s">
        <v>32</v>
      </c>
      <c r="F387" s="319">
        <v>7706</v>
      </c>
      <c r="G387" s="319">
        <v>27301</v>
      </c>
      <c r="H387" s="190">
        <f t="shared" si="10"/>
        <v>0.00023250469860689805</v>
      </c>
      <c r="J387" s="312" t="s">
        <v>770</v>
      </c>
      <c r="K387" s="313">
        <v>3</v>
      </c>
      <c r="L387" s="314" t="s">
        <v>781</v>
      </c>
      <c r="M387" s="315"/>
      <c r="N387" s="316">
        <v>0</v>
      </c>
      <c r="O387" s="316">
        <v>9775178</v>
      </c>
      <c r="P387" s="190">
        <f t="shared" si="11"/>
        <v>0.20090195261219707</v>
      </c>
    </row>
    <row r="388" spans="2:16" ht="13.5">
      <c r="B388" s="317" t="s">
        <v>796</v>
      </c>
      <c r="C388" s="318">
        <v>3</v>
      </c>
      <c r="D388" s="120" t="s">
        <v>797</v>
      </c>
      <c r="E388" s="120"/>
      <c r="F388" s="319">
        <v>0</v>
      </c>
      <c r="G388" s="319">
        <v>283829</v>
      </c>
      <c r="H388" s="190">
        <f t="shared" si="10"/>
        <v>0.0024171853082633333</v>
      </c>
      <c r="J388" s="312" t="s">
        <v>772</v>
      </c>
      <c r="K388" s="313">
        <v>4</v>
      </c>
      <c r="L388" s="314" t="s">
        <v>1262</v>
      </c>
      <c r="M388" s="315"/>
      <c r="N388" s="316">
        <v>0</v>
      </c>
      <c r="O388" s="316">
        <v>3046836</v>
      </c>
      <c r="P388" s="190">
        <f t="shared" si="11"/>
        <v>0.06261935094063106</v>
      </c>
    </row>
    <row r="389" spans="2:16" ht="13.5">
      <c r="B389" s="317" t="s">
        <v>798</v>
      </c>
      <c r="C389" s="318">
        <v>4</v>
      </c>
      <c r="D389" s="120" t="s">
        <v>799</v>
      </c>
      <c r="E389" s="120"/>
      <c r="F389" s="319">
        <v>0</v>
      </c>
      <c r="G389" s="319">
        <v>283024</v>
      </c>
      <c r="H389" s="190">
        <f t="shared" si="10"/>
        <v>0.0024103296516068537</v>
      </c>
      <c r="J389" s="312" t="s">
        <v>1263</v>
      </c>
      <c r="K389" s="313">
        <v>3</v>
      </c>
      <c r="L389" s="314" t="s">
        <v>787</v>
      </c>
      <c r="M389" s="315"/>
      <c r="N389" s="316">
        <v>0</v>
      </c>
      <c r="O389" s="316">
        <v>3959252</v>
      </c>
      <c r="P389" s="190">
        <f t="shared" si="11"/>
        <v>0.08137155739606444</v>
      </c>
    </row>
    <row r="390" spans="2:16" ht="13.5">
      <c r="B390" s="317" t="s">
        <v>800</v>
      </c>
      <c r="C390" s="318">
        <v>3</v>
      </c>
      <c r="D390" s="120" t="s">
        <v>801</v>
      </c>
      <c r="E390" s="120"/>
      <c r="F390" s="319">
        <v>0</v>
      </c>
      <c r="G390" s="319">
        <v>7883</v>
      </c>
      <c r="H390" s="190">
        <f t="shared" si="10"/>
        <v>6.713433717146543E-05</v>
      </c>
      <c r="J390" s="312" t="s">
        <v>1264</v>
      </c>
      <c r="K390" s="313">
        <v>4</v>
      </c>
      <c r="L390" s="314" t="s">
        <v>1265</v>
      </c>
      <c r="M390" s="315"/>
      <c r="N390" s="316">
        <v>0</v>
      </c>
      <c r="O390" s="316">
        <v>2893563</v>
      </c>
      <c r="P390" s="190">
        <f t="shared" si="11"/>
        <v>0.05946924513358291</v>
      </c>
    </row>
    <row r="391" spans="2:16" ht="13.5">
      <c r="B391" s="317" t="s">
        <v>802</v>
      </c>
      <c r="C391" s="318">
        <v>3</v>
      </c>
      <c r="D391" s="120" t="s">
        <v>803</v>
      </c>
      <c r="E391" s="120" t="s">
        <v>32</v>
      </c>
      <c r="F391" s="319">
        <v>262363</v>
      </c>
      <c r="G391" s="319">
        <v>953636</v>
      </c>
      <c r="H391" s="190">
        <f t="shared" si="10"/>
        <v>0.008121491914607077</v>
      </c>
      <c r="J391" s="312" t="s">
        <v>776</v>
      </c>
      <c r="K391" s="313">
        <v>3</v>
      </c>
      <c r="L391" s="314" t="s">
        <v>1266</v>
      </c>
      <c r="M391" s="315" t="s">
        <v>32</v>
      </c>
      <c r="N391" s="316">
        <v>15172</v>
      </c>
      <c r="O391" s="316">
        <v>14064</v>
      </c>
      <c r="P391" s="190">
        <f t="shared" si="11"/>
        <v>0.0002890469167454485</v>
      </c>
    </row>
    <row r="392" spans="2:16" ht="13.5">
      <c r="B392" s="317" t="s">
        <v>804</v>
      </c>
      <c r="C392" s="318">
        <v>4</v>
      </c>
      <c r="D392" s="120" t="s">
        <v>805</v>
      </c>
      <c r="E392" s="120" t="s">
        <v>32</v>
      </c>
      <c r="F392" s="319">
        <v>154776</v>
      </c>
      <c r="G392" s="319">
        <v>490958</v>
      </c>
      <c r="H392" s="190">
        <f t="shared" si="10"/>
        <v>0.004181167056834748</v>
      </c>
      <c r="J392" s="312" t="s">
        <v>780</v>
      </c>
      <c r="K392" s="313">
        <v>3</v>
      </c>
      <c r="L392" s="314" t="s">
        <v>1267</v>
      </c>
      <c r="M392" s="315" t="s">
        <v>15</v>
      </c>
      <c r="N392" s="316">
        <v>80</v>
      </c>
      <c r="O392" s="316">
        <v>102445</v>
      </c>
      <c r="P392" s="190">
        <f t="shared" si="11"/>
        <v>0.002105475781142454</v>
      </c>
    </row>
    <row r="393" spans="2:16" ht="13.5">
      <c r="B393" s="317" t="s">
        <v>806</v>
      </c>
      <c r="C393" s="318">
        <v>4</v>
      </c>
      <c r="D393" s="120" t="s">
        <v>807</v>
      </c>
      <c r="E393" s="120" t="s">
        <v>32</v>
      </c>
      <c r="F393" s="319">
        <v>107587</v>
      </c>
      <c r="G393" s="319">
        <v>462678</v>
      </c>
      <c r="H393" s="190">
        <f aca="true" t="shared" si="12" ref="H393:H398">G393/11742128294*100</f>
        <v>0.00394032485777233</v>
      </c>
      <c r="J393" s="299" t="s">
        <v>810</v>
      </c>
      <c r="K393" s="300">
        <v>1</v>
      </c>
      <c r="L393" s="301" t="s">
        <v>811</v>
      </c>
      <c r="M393" s="302"/>
      <c r="N393" s="303">
        <v>0</v>
      </c>
      <c r="O393" s="303">
        <v>47838159</v>
      </c>
      <c r="P393" s="100">
        <f>O393/4865646089*100</f>
        <v>0.9831820507486153</v>
      </c>
    </row>
    <row r="394" spans="2:16" ht="13.5">
      <c r="B394" s="317" t="s">
        <v>808</v>
      </c>
      <c r="C394" s="318">
        <v>3</v>
      </c>
      <c r="D394" s="120" t="s">
        <v>809</v>
      </c>
      <c r="E394" s="120" t="s">
        <v>32</v>
      </c>
      <c r="F394" s="319">
        <v>12258</v>
      </c>
      <c r="G394" s="319">
        <v>46419</v>
      </c>
      <c r="H394" s="190">
        <f t="shared" si="12"/>
        <v>0.000395320156940537</v>
      </c>
      <c r="J394" s="307" t="s">
        <v>812</v>
      </c>
      <c r="K394" s="308">
        <v>2</v>
      </c>
      <c r="L394" s="309" t="s">
        <v>1268</v>
      </c>
      <c r="M394" s="310"/>
      <c r="N394" s="311">
        <v>0</v>
      </c>
      <c r="O394" s="311">
        <v>47741774</v>
      </c>
      <c r="P394" s="189">
        <f>O394/4865646089*100</f>
        <v>0.9812011216338181</v>
      </c>
    </row>
    <row r="395" spans="2:16" ht="14.25" thickBot="1">
      <c r="B395" s="296" t="s">
        <v>810</v>
      </c>
      <c r="C395" s="297">
        <v>1</v>
      </c>
      <c r="D395" s="116" t="s">
        <v>811</v>
      </c>
      <c r="E395" s="116"/>
      <c r="F395" s="298">
        <v>0</v>
      </c>
      <c r="G395" s="298">
        <v>164480936</v>
      </c>
      <c r="H395" s="100">
        <f t="shared" si="12"/>
        <v>1.400776178574429</v>
      </c>
      <c r="J395" s="320" t="s">
        <v>814</v>
      </c>
      <c r="K395" s="321">
        <v>2</v>
      </c>
      <c r="L395" s="322" t="s">
        <v>815</v>
      </c>
      <c r="M395" s="323" t="s">
        <v>32</v>
      </c>
      <c r="N395" s="324">
        <v>8</v>
      </c>
      <c r="O395" s="324">
        <v>38315</v>
      </c>
      <c r="P395" s="191">
        <f>O395/4865646089*100</f>
        <v>0.0007874596569327259</v>
      </c>
    </row>
    <row r="396" spans="2:16" ht="14.25" thickBot="1">
      <c r="B396" s="304" t="s">
        <v>812</v>
      </c>
      <c r="C396" s="305">
        <v>2</v>
      </c>
      <c r="D396" s="117" t="s">
        <v>813</v>
      </c>
      <c r="E396" s="117"/>
      <c r="F396" s="306">
        <v>0</v>
      </c>
      <c r="G396" s="306">
        <v>163118980</v>
      </c>
      <c r="H396" s="189">
        <f t="shared" si="12"/>
        <v>1.3891772932114073</v>
      </c>
      <c r="J396" s="382" t="s">
        <v>1276</v>
      </c>
      <c r="K396" s="383"/>
      <c r="L396" s="383"/>
      <c r="M396" s="383"/>
      <c r="N396" s="169"/>
      <c r="O396" s="325">
        <f>O8+O76+O87+O163+O184+O191+O230+O282+O356+O393</f>
        <v>4865646089</v>
      </c>
      <c r="P396" s="192">
        <f>O396/4865646089*100</f>
        <v>100</v>
      </c>
    </row>
    <row r="397" spans="2:8" ht="14.25" thickBot="1">
      <c r="B397" s="326" t="s">
        <v>814</v>
      </c>
      <c r="C397" s="327">
        <v>2</v>
      </c>
      <c r="D397" s="328" t="s">
        <v>815</v>
      </c>
      <c r="E397" s="328" t="s">
        <v>32</v>
      </c>
      <c r="F397" s="329">
        <v>477</v>
      </c>
      <c r="G397" s="329">
        <v>1361956</v>
      </c>
      <c r="H397" s="191">
        <f t="shared" si="12"/>
        <v>0.011598885363021737</v>
      </c>
    </row>
    <row r="398" spans="2:8" ht="22.5" customHeight="1" thickBot="1">
      <c r="B398" s="382" t="s">
        <v>1276</v>
      </c>
      <c r="C398" s="383"/>
      <c r="D398" s="383"/>
      <c r="E398" s="383"/>
      <c r="F398" s="102"/>
      <c r="G398" s="103">
        <f>G8+G35+G39+G58+G67+G71+G106+G226+G333+G395</f>
        <v>11742128294</v>
      </c>
      <c r="H398" s="192">
        <f t="shared" si="12"/>
        <v>100</v>
      </c>
    </row>
    <row r="399" spans="2:7" ht="15" customHeight="1">
      <c r="B399" s="166"/>
      <c r="C399" s="160"/>
      <c r="D399" s="161"/>
      <c r="E399" s="162"/>
      <c r="F399" s="104"/>
      <c r="G399" s="104"/>
    </row>
    <row r="400" spans="2:7" ht="15" customHeight="1">
      <c r="B400" s="166"/>
      <c r="C400" s="160"/>
      <c r="D400" s="161"/>
      <c r="E400" s="162"/>
      <c r="F400" s="104"/>
      <c r="G400" s="104"/>
    </row>
    <row r="401" spans="2:7" ht="15" customHeight="1">
      <c r="B401" s="166"/>
      <c r="C401" s="160"/>
      <c r="D401" s="161"/>
      <c r="E401" s="162"/>
      <c r="F401" s="104"/>
      <c r="G401" s="104"/>
    </row>
    <row r="402" spans="2:7" ht="15" customHeight="1">
      <c r="B402" s="166"/>
      <c r="C402" s="160"/>
      <c r="D402" s="161"/>
      <c r="E402" s="162"/>
      <c r="F402" s="104"/>
      <c r="G402" s="104"/>
    </row>
    <row r="403" spans="2:7" ht="15" customHeight="1">
      <c r="B403" s="167"/>
      <c r="C403" s="162"/>
      <c r="D403" s="162"/>
      <c r="E403" s="162"/>
      <c r="F403" s="104"/>
      <c r="G403" s="104"/>
    </row>
    <row r="404" spans="2:7" ht="15" customHeight="1">
      <c r="B404" s="166"/>
      <c r="C404" s="160"/>
      <c r="D404" s="161"/>
      <c r="E404" s="162"/>
      <c r="F404" s="104"/>
      <c r="G404" s="104"/>
    </row>
    <row r="405" spans="2:7" ht="15" customHeight="1">
      <c r="B405" s="166"/>
      <c r="C405" s="160"/>
      <c r="D405" s="161"/>
      <c r="E405" s="162"/>
      <c r="F405" s="104"/>
      <c r="G405" s="104"/>
    </row>
    <row r="406" spans="2:7" ht="15" customHeight="1">
      <c r="B406" s="166"/>
      <c r="C406" s="160"/>
      <c r="D406" s="161"/>
      <c r="E406" s="162"/>
      <c r="F406" s="104"/>
      <c r="G406" s="104"/>
    </row>
    <row r="407" spans="2:7" ht="15" customHeight="1">
      <c r="B407" s="166"/>
      <c r="C407" s="160"/>
      <c r="D407" s="161"/>
      <c r="E407" s="162"/>
      <c r="F407" s="104"/>
      <c r="G407" s="104"/>
    </row>
    <row r="408" spans="2:7" ht="15" customHeight="1">
      <c r="B408" s="167"/>
      <c r="C408" s="162"/>
      <c r="D408" s="162"/>
      <c r="E408" s="162"/>
      <c r="F408" s="106"/>
      <c r="G408" s="104"/>
    </row>
    <row r="409" spans="5:7" ht="15" customHeight="1">
      <c r="E409" s="99"/>
      <c r="F409" s="99"/>
      <c r="G409" s="99"/>
    </row>
    <row r="410" spans="5:7" ht="15" customHeight="1">
      <c r="E410" s="99"/>
      <c r="F410" s="99"/>
      <c r="G410" s="99"/>
    </row>
    <row r="411" spans="5:7" ht="15" customHeight="1">
      <c r="E411" s="99"/>
      <c r="F411" s="99"/>
      <c r="G411" s="99"/>
    </row>
    <row r="412" spans="5:7" ht="15" customHeight="1">
      <c r="E412" s="99"/>
      <c r="F412" s="99"/>
      <c r="G412" s="99"/>
    </row>
    <row r="413" spans="5:7" ht="15" customHeight="1">
      <c r="E413" s="99"/>
      <c r="F413" s="99"/>
      <c r="G413" s="99"/>
    </row>
    <row r="414" spans="5:7" ht="15" customHeight="1">
      <c r="E414" s="99"/>
      <c r="F414" s="99"/>
      <c r="G414" s="99"/>
    </row>
    <row r="415" spans="5:7" ht="15" customHeight="1">
      <c r="E415" s="99"/>
      <c r="F415" s="99"/>
      <c r="G415" s="99"/>
    </row>
    <row r="416" spans="5:7" ht="15" customHeight="1">
      <c r="E416" s="99"/>
      <c r="F416" s="99"/>
      <c r="G416" s="99"/>
    </row>
    <row r="417" spans="5:7" ht="15" customHeight="1">
      <c r="E417" s="99"/>
      <c r="F417" s="99"/>
      <c r="G417" s="99"/>
    </row>
    <row r="418" spans="5:7" ht="15" customHeight="1">
      <c r="E418" s="99"/>
      <c r="F418" s="99"/>
      <c r="G418" s="99"/>
    </row>
    <row r="419" spans="5:7" ht="15" customHeight="1">
      <c r="E419" s="99"/>
      <c r="F419" s="99"/>
      <c r="G419" s="99"/>
    </row>
    <row r="420" spans="5:7" ht="15" customHeight="1">
      <c r="E420" s="99"/>
      <c r="F420" s="99"/>
      <c r="G420" s="99"/>
    </row>
    <row r="421" spans="5:7" ht="15" customHeight="1">
      <c r="E421" s="99"/>
      <c r="F421" s="99"/>
      <c r="G421" s="99"/>
    </row>
    <row r="422" spans="5:7" ht="15" customHeight="1">
      <c r="E422" s="99"/>
      <c r="F422" s="99"/>
      <c r="G422" s="99"/>
    </row>
    <row r="423" spans="5:7" ht="15" customHeight="1">
      <c r="E423" s="99"/>
      <c r="F423" s="99"/>
      <c r="G423" s="99"/>
    </row>
    <row r="424" spans="5:7" ht="15" customHeight="1">
      <c r="E424" s="99"/>
      <c r="F424" s="99"/>
      <c r="G424" s="99"/>
    </row>
    <row r="425" spans="5:7" ht="15" customHeight="1">
      <c r="E425" s="99"/>
      <c r="F425" s="99"/>
      <c r="G425" s="99"/>
    </row>
    <row r="426" spans="5:7" ht="15" customHeight="1">
      <c r="E426" s="99"/>
      <c r="F426" s="99"/>
      <c r="G426" s="99"/>
    </row>
    <row r="427" spans="5:7" ht="15" customHeight="1">
      <c r="E427" s="99"/>
      <c r="F427" s="99"/>
      <c r="G427" s="99"/>
    </row>
    <row r="428" spans="5:7" ht="15" customHeight="1">
      <c r="E428" s="99"/>
      <c r="F428" s="99"/>
      <c r="G428" s="99"/>
    </row>
    <row r="429" spans="5:7" ht="15" customHeight="1">
      <c r="E429" s="99"/>
      <c r="F429" s="99"/>
      <c r="G429" s="99"/>
    </row>
    <row r="430" spans="5:7" ht="15" customHeight="1">
      <c r="E430" s="99"/>
      <c r="F430" s="99"/>
      <c r="G430" s="99"/>
    </row>
    <row r="431" spans="5:7" ht="15" customHeight="1">
      <c r="E431" s="99"/>
      <c r="F431" s="99"/>
      <c r="G431" s="99"/>
    </row>
    <row r="432" spans="5:7" ht="15" customHeight="1">
      <c r="E432" s="99"/>
      <c r="F432" s="99"/>
      <c r="G432" s="99"/>
    </row>
    <row r="433" spans="5:7" ht="13.5">
      <c r="E433" s="99"/>
      <c r="F433" s="99"/>
      <c r="G433" s="99"/>
    </row>
    <row r="434" spans="5:7" ht="13.5">
      <c r="E434" s="99"/>
      <c r="F434" s="99"/>
      <c r="G434" s="99"/>
    </row>
    <row r="435" spans="5:7" ht="13.5">
      <c r="E435" s="99"/>
      <c r="F435" s="99"/>
      <c r="G435" s="99"/>
    </row>
    <row r="436" spans="5:7" ht="13.5">
      <c r="E436" s="99"/>
      <c r="F436" s="99"/>
      <c r="G436" s="99"/>
    </row>
    <row r="437" spans="5:7" ht="13.5">
      <c r="E437" s="99"/>
      <c r="F437" s="99"/>
      <c r="G437" s="99"/>
    </row>
    <row r="438" spans="5:7" ht="13.5">
      <c r="E438" s="99"/>
      <c r="F438" s="99"/>
      <c r="G438" s="99"/>
    </row>
    <row r="439" spans="5:7" ht="13.5">
      <c r="E439" s="99"/>
      <c r="F439" s="99"/>
      <c r="G439" s="99"/>
    </row>
    <row r="440" spans="5:7" ht="13.5">
      <c r="E440" s="99"/>
      <c r="F440" s="99"/>
      <c r="G440" s="99"/>
    </row>
    <row r="441" spans="5:7" ht="13.5">
      <c r="E441" s="99"/>
      <c r="F441" s="99"/>
      <c r="G441" s="99"/>
    </row>
    <row r="442" spans="5:7" ht="13.5">
      <c r="E442" s="99"/>
      <c r="F442" s="99"/>
      <c r="G442" s="99"/>
    </row>
    <row r="443" spans="5:7" ht="13.5">
      <c r="E443" s="99"/>
      <c r="F443" s="99"/>
      <c r="G443" s="99"/>
    </row>
    <row r="444" spans="5:7" ht="13.5">
      <c r="E444" s="99"/>
      <c r="F444" s="99"/>
      <c r="G444" s="99"/>
    </row>
    <row r="445" spans="5:7" ht="13.5">
      <c r="E445" s="99"/>
      <c r="F445" s="99"/>
      <c r="G445" s="99"/>
    </row>
    <row r="446" spans="5:7" ht="13.5">
      <c r="E446" s="99"/>
      <c r="F446" s="99"/>
      <c r="G446" s="99"/>
    </row>
    <row r="447" spans="5:7" ht="13.5">
      <c r="E447" s="99"/>
      <c r="F447" s="99"/>
      <c r="G447" s="99"/>
    </row>
    <row r="448" spans="5:7" ht="13.5">
      <c r="E448" s="99"/>
      <c r="F448" s="99"/>
      <c r="G448" s="99"/>
    </row>
    <row r="449" spans="5:7" ht="13.5">
      <c r="E449" s="99"/>
      <c r="F449" s="99"/>
      <c r="G449" s="99"/>
    </row>
    <row r="450" spans="5:7" ht="13.5">
      <c r="E450" s="99"/>
      <c r="F450" s="99"/>
      <c r="G450" s="99"/>
    </row>
    <row r="451" spans="5:7" ht="13.5">
      <c r="E451" s="99"/>
      <c r="F451" s="99"/>
      <c r="G451" s="99"/>
    </row>
    <row r="452" spans="5:7" ht="13.5">
      <c r="E452" s="99"/>
      <c r="F452" s="99"/>
      <c r="G452" s="99"/>
    </row>
    <row r="453" spans="5:7" ht="13.5">
      <c r="E453" s="99"/>
      <c r="F453" s="99"/>
      <c r="G453" s="99"/>
    </row>
    <row r="454" spans="5:7" ht="13.5">
      <c r="E454" s="99"/>
      <c r="F454" s="99"/>
      <c r="G454" s="99"/>
    </row>
    <row r="455" spans="5:7" ht="13.5">
      <c r="E455" s="99"/>
      <c r="F455" s="99"/>
      <c r="G455" s="99"/>
    </row>
    <row r="456" spans="5:7" ht="13.5">
      <c r="E456" s="99"/>
      <c r="F456" s="99"/>
      <c r="G456" s="99"/>
    </row>
    <row r="457" spans="5:7" ht="13.5">
      <c r="E457" s="99"/>
      <c r="F457" s="99"/>
      <c r="G457" s="99"/>
    </row>
    <row r="458" spans="5:7" ht="13.5">
      <c r="E458" s="99"/>
      <c r="F458" s="99"/>
      <c r="G458" s="99"/>
    </row>
    <row r="459" spans="5:7" ht="13.5">
      <c r="E459" s="99"/>
      <c r="F459" s="99"/>
      <c r="G459" s="99"/>
    </row>
    <row r="460" spans="5:7" ht="13.5">
      <c r="E460" s="99"/>
      <c r="F460" s="99"/>
      <c r="G460" s="99"/>
    </row>
  </sheetData>
  <sheetProtection/>
  <mergeCells count="2">
    <mergeCell ref="J396:M396"/>
    <mergeCell ref="B398:E398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P90"/>
  <sheetViews>
    <sheetView view="pageBreakPreview" zoomScale="60" zoomScalePageLayoutView="0" workbookViewId="0" topLeftCell="B1">
      <pane xSplit="4" ySplit="7" topLeftCell="F8" activePane="bottomRight" state="frozen"/>
      <selection pane="topLeft" activeCell="B1" sqref="B1"/>
      <selection pane="topRight" activeCell="F1" sqref="F1"/>
      <selection pane="bottomLeft" activeCell="B8" sqref="B8"/>
      <selection pane="bottomRight" activeCell="O3" sqref="O3"/>
    </sheetView>
  </sheetViews>
  <sheetFormatPr defaultColWidth="9.140625" defaultRowHeight="15"/>
  <cols>
    <col min="1" max="1" width="2.421875" style="93" customWidth="1"/>
    <col min="2" max="2" width="11.57421875" style="93" customWidth="1"/>
    <col min="3" max="3" width="4.7109375" style="206" customWidth="1"/>
    <col min="4" max="4" width="32.140625" style="93" customWidth="1"/>
    <col min="5" max="5" width="5.7109375" style="206" customWidth="1"/>
    <col min="6" max="6" width="12.7109375" style="105" customWidth="1"/>
    <col min="7" max="7" width="15.7109375" style="105" customWidth="1"/>
    <col min="8" max="8" width="7.421875" style="93" customWidth="1"/>
    <col min="9" max="9" width="3.28125" style="93" customWidth="1"/>
    <col min="10" max="10" width="12.00390625" style="93" bestFit="1" customWidth="1"/>
    <col min="11" max="11" width="5.28125" style="206" bestFit="1" customWidth="1"/>
    <col min="12" max="12" width="33.8515625" style="93" bestFit="1" customWidth="1"/>
    <col min="13" max="13" width="5.28125" style="206" bestFit="1" customWidth="1"/>
    <col min="14" max="14" width="11.421875" style="93" bestFit="1" customWidth="1"/>
    <col min="15" max="15" width="16.57421875" style="93" bestFit="1" customWidth="1"/>
    <col min="16" max="16" width="8.140625" style="93" customWidth="1"/>
    <col min="17" max="16384" width="9.00390625" style="93" customWidth="1"/>
  </cols>
  <sheetData>
    <row r="1" spans="2:13" s="76" customFormat="1" ht="17.25">
      <c r="B1" s="76" t="s">
        <v>1304</v>
      </c>
      <c r="C1" s="77"/>
      <c r="E1" s="77"/>
      <c r="F1" s="78"/>
      <c r="G1" s="78"/>
      <c r="K1" s="77"/>
      <c r="M1" s="77"/>
    </row>
    <row r="2" spans="2:13" s="81" customFormat="1" ht="7.5" customHeight="1">
      <c r="B2" s="79"/>
      <c r="C2" s="80"/>
      <c r="E2" s="80"/>
      <c r="F2" s="82"/>
      <c r="G2" s="82"/>
      <c r="K2" s="80"/>
      <c r="M2" s="80"/>
    </row>
    <row r="3" spans="2:13" s="83" customFormat="1" ht="15" customHeight="1">
      <c r="B3" s="83" t="s">
        <v>1280</v>
      </c>
      <c r="C3" s="84"/>
      <c r="E3" s="84"/>
      <c r="F3" s="85"/>
      <c r="G3" s="85"/>
      <c r="K3" s="84"/>
      <c r="M3" s="84"/>
    </row>
    <row r="4" spans="3:13" s="83" customFormat="1" ht="15" customHeight="1">
      <c r="C4" s="84"/>
      <c r="E4" s="84"/>
      <c r="F4" s="85"/>
      <c r="G4" s="85"/>
      <c r="K4" s="84"/>
      <c r="M4" s="84"/>
    </row>
    <row r="5" spans="2:13" s="81" customFormat="1" ht="7.5" customHeight="1">
      <c r="B5" s="79"/>
      <c r="C5" s="80"/>
      <c r="E5" s="80"/>
      <c r="F5" s="82"/>
      <c r="G5" s="82"/>
      <c r="K5" s="80"/>
      <c r="M5" s="80"/>
    </row>
    <row r="6" spans="2:16" ht="15" thickBot="1">
      <c r="B6" s="86" t="s">
        <v>1287</v>
      </c>
      <c r="C6" s="87"/>
      <c r="D6" s="88"/>
      <c r="E6" s="87"/>
      <c r="F6" s="89"/>
      <c r="G6" s="89"/>
      <c r="H6" s="90" t="s">
        <v>1271</v>
      </c>
      <c r="J6" s="86" t="s">
        <v>1344</v>
      </c>
      <c r="K6" s="87"/>
      <c r="L6" s="88"/>
      <c r="M6" s="87"/>
      <c r="N6" s="91"/>
      <c r="O6" s="91"/>
      <c r="P6" s="92" t="s">
        <v>1271</v>
      </c>
    </row>
    <row r="7" spans="2:16" s="99" customFormat="1" ht="21" customHeight="1">
      <c r="B7" s="94" t="s">
        <v>1272</v>
      </c>
      <c r="C7" s="95" t="s">
        <v>1345</v>
      </c>
      <c r="D7" s="95" t="s">
        <v>1346</v>
      </c>
      <c r="E7" s="95" t="s">
        <v>1347</v>
      </c>
      <c r="F7" s="96" t="s">
        <v>1273</v>
      </c>
      <c r="G7" s="96" t="s">
        <v>1274</v>
      </c>
      <c r="H7" s="97" t="s">
        <v>1348</v>
      </c>
      <c r="J7" s="94" t="s">
        <v>1281</v>
      </c>
      <c r="K7" s="95" t="s">
        <v>1337</v>
      </c>
      <c r="L7" s="95" t="s">
        <v>1338</v>
      </c>
      <c r="M7" s="95" t="s">
        <v>1347</v>
      </c>
      <c r="N7" s="96" t="s">
        <v>1349</v>
      </c>
      <c r="O7" s="96" t="s">
        <v>1275</v>
      </c>
      <c r="P7" s="98" t="s">
        <v>1331</v>
      </c>
    </row>
    <row r="8" spans="2:16" ht="19.5" customHeight="1">
      <c r="B8" s="296" t="s">
        <v>84</v>
      </c>
      <c r="C8" s="330">
        <v>1</v>
      </c>
      <c r="D8" s="116" t="s">
        <v>1324</v>
      </c>
      <c r="E8" s="170"/>
      <c r="F8" s="346">
        <v>0</v>
      </c>
      <c r="G8" s="346">
        <v>13126187</v>
      </c>
      <c r="H8" s="109">
        <f>G8/137030100*100</f>
        <v>9.579053799128804</v>
      </c>
      <c r="J8" s="299" t="s">
        <v>8</v>
      </c>
      <c r="K8" s="331">
        <v>1</v>
      </c>
      <c r="L8" s="301" t="s">
        <v>9</v>
      </c>
      <c r="M8" s="302"/>
      <c r="N8" s="251">
        <v>0</v>
      </c>
      <c r="O8" s="251">
        <v>29635197</v>
      </c>
      <c r="P8" s="110">
        <f>O8/204200583*100</f>
        <v>14.512787654479908</v>
      </c>
    </row>
    <row r="9" spans="2:16" ht="19.5" customHeight="1">
      <c r="B9" s="304" t="s">
        <v>114</v>
      </c>
      <c r="C9" s="332">
        <v>2</v>
      </c>
      <c r="D9" s="117" t="s">
        <v>115</v>
      </c>
      <c r="E9" s="333" t="s">
        <v>15</v>
      </c>
      <c r="F9" s="347">
        <v>390358</v>
      </c>
      <c r="G9" s="347">
        <v>13126187</v>
      </c>
      <c r="H9" s="118">
        <f aca="true" t="shared" si="0" ref="H9:H47">G9/137030100*100</f>
        <v>9.579053799128804</v>
      </c>
      <c r="J9" s="307" t="s">
        <v>20</v>
      </c>
      <c r="K9" s="334">
        <v>2</v>
      </c>
      <c r="L9" s="309" t="s">
        <v>21</v>
      </c>
      <c r="M9" s="310" t="s">
        <v>15</v>
      </c>
      <c r="N9" s="256">
        <v>912</v>
      </c>
      <c r="O9" s="256">
        <v>443095</v>
      </c>
      <c r="P9" s="119">
        <f aca="true" t="shared" si="1" ref="P9:P72">O9/204200583*100</f>
        <v>0.2169900758804396</v>
      </c>
    </row>
    <row r="10" spans="2:16" ht="19.5" customHeight="1">
      <c r="B10" s="317" t="s">
        <v>116</v>
      </c>
      <c r="C10" s="336">
        <v>3</v>
      </c>
      <c r="D10" s="120" t="s">
        <v>117</v>
      </c>
      <c r="E10" s="171" t="s">
        <v>15</v>
      </c>
      <c r="F10" s="348">
        <v>390358</v>
      </c>
      <c r="G10" s="348">
        <v>13126187</v>
      </c>
      <c r="H10" s="107">
        <f t="shared" si="0"/>
        <v>9.579053799128804</v>
      </c>
      <c r="J10" s="312" t="s">
        <v>22</v>
      </c>
      <c r="K10" s="335">
        <v>3</v>
      </c>
      <c r="L10" s="314" t="s">
        <v>1318</v>
      </c>
      <c r="M10" s="315" t="s">
        <v>32</v>
      </c>
      <c r="N10" s="260">
        <v>879184</v>
      </c>
      <c r="O10" s="260">
        <v>407384</v>
      </c>
      <c r="P10" s="108">
        <f t="shared" si="1"/>
        <v>0.19950187899316624</v>
      </c>
    </row>
    <row r="11" spans="2:16" ht="19.5" customHeight="1">
      <c r="B11" s="296" t="s">
        <v>122</v>
      </c>
      <c r="C11" s="330">
        <v>1</v>
      </c>
      <c r="D11" s="116" t="s">
        <v>123</v>
      </c>
      <c r="E11" s="170"/>
      <c r="F11" s="346">
        <v>0</v>
      </c>
      <c r="G11" s="346">
        <v>19478</v>
      </c>
      <c r="H11" s="109">
        <f t="shared" si="0"/>
        <v>0.014214395231412661</v>
      </c>
      <c r="J11" s="312" t="s">
        <v>851</v>
      </c>
      <c r="K11" s="335">
        <v>4</v>
      </c>
      <c r="L11" s="314" t="s">
        <v>852</v>
      </c>
      <c r="M11" s="315" t="s">
        <v>32</v>
      </c>
      <c r="N11" s="260">
        <v>786500</v>
      </c>
      <c r="O11" s="260">
        <v>389153</v>
      </c>
      <c r="P11" s="108">
        <f t="shared" si="1"/>
        <v>0.19057389272977737</v>
      </c>
    </row>
    <row r="12" spans="2:16" ht="19.5" customHeight="1">
      <c r="B12" s="304" t="s">
        <v>124</v>
      </c>
      <c r="C12" s="332">
        <v>2</v>
      </c>
      <c r="D12" s="117" t="s">
        <v>125</v>
      </c>
      <c r="E12" s="333" t="s">
        <v>15</v>
      </c>
      <c r="F12" s="347">
        <v>308</v>
      </c>
      <c r="G12" s="347">
        <v>19478</v>
      </c>
      <c r="H12" s="118">
        <f t="shared" si="0"/>
        <v>0.014214395231412661</v>
      </c>
      <c r="J12" s="312" t="s">
        <v>853</v>
      </c>
      <c r="K12" s="335">
        <v>5</v>
      </c>
      <c r="L12" s="314" t="s">
        <v>854</v>
      </c>
      <c r="M12" s="315" t="s">
        <v>32</v>
      </c>
      <c r="N12" s="260">
        <v>406524</v>
      </c>
      <c r="O12" s="260">
        <v>222603</v>
      </c>
      <c r="P12" s="108">
        <f t="shared" si="1"/>
        <v>0.10901193166524897</v>
      </c>
    </row>
    <row r="13" spans="2:16" ht="19.5" customHeight="1">
      <c r="B13" s="317" t="s">
        <v>126</v>
      </c>
      <c r="C13" s="336">
        <v>3</v>
      </c>
      <c r="D13" s="120" t="s">
        <v>127</v>
      </c>
      <c r="E13" s="171" t="s">
        <v>15</v>
      </c>
      <c r="F13" s="348">
        <v>308</v>
      </c>
      <c r="G13" s="348">
        <v>19478</v>
      </c>
      <c r="H13" s="107">
        <f t="shared" si="0"/>
        <v>0.014214395231412661</v>
      </c>
      <c r="J13" s="312" t="s">
        <v>859</v>
      </c>
      <c r="K13" s="335">
        <v>5</v>
      </c>
      <c r="L13" s="314" t="s">
        <v>860</v>
      </c>
      <c r="M13" s="315" t="s">
        <v>32</v>
      </c>
      <c r="N13" s="260">
        <v>278912</v>
      </c>
      <c r="O13" s="260">
        <v>114530</v>
      </c>
      <c r="P13" s="108">
        <f t="shared" si="1"/>
        <v>0.056087009310840215</v>
      </c>
    </row>
    <row r="14" spans="2:16" ht="19.5" customHeight="1">
      <c r="B14" s="296" t="s">
        <v>150</v>
      </c>
      <c r="C14" s="330">
        <v>1</v>
      </c>
      <c r="D14" s="116" t="s">
        <v>151</v>
      </c>
      <c r="E14" s="170"/>
      <c r="F14" s="346">
        <v>0</v>
      </c>
      <c r="G14" s="346">
        <v>4396042</v>
      </c>
      <c r="H14" s="109">
        <f t="shared" si="0"/>
        <v>3.2080849390024526</v>
      </c>
      <c r="J14" s="312" t="s">
        <v>861</v>
      </c>
      <c r="K14" s="335">
        <v>5</v>
      </c>
      <c r="L14" s="314" t="s">
        <v>862</v>
      </c>
      <c r="M14" s="315" t="s">
        <v>32</v>
      </c>
      <c r="N14" s="260">
        <v>101064</v>
      </c>
      <c r="O14" s="260">
        <v>52020</v>
      </c>
      <c r="P14" s="108">
        <f t="shared" si="1"/>
        <v>0.025474951753688187</v>
      </c>
    </row>
    <row r="15" spans="2:16" ht="19.5" customHeight="1">
      <c r="B15" s="304" t="s">
        <v>152</v>
      </c>
      <c r="C15" s="332">
        <v>2</v>
      </c>
      <c r="D15" s="117" t="s">
        <v>153</v>
      </c>
      <c r="E15" s="333"/>
      <c r="F15" s="347">
        <v>0</v>
      </c>
      <c r="G15" s="347">
        <v>3094149</v>
      </c>
      <c r="H15" s="118">
        <f t="shared" si="0"/>
        <v>2.258006817480247</v>
      </c>
      <c r="J15" s="312" t="s">
        <v>863</v>
      </c>
      <c r="K15" s="335">
        <v>4</v>
      </c>
      <c r="L15" s="314" t="s">
        <v>864</v>
      </c>
      <c r="M15" s="315" t="s">
        <v>32</v>
      </c>
      <c r="N15" s="260">
        <v>4384</v>
      </c>
      <c r="O15" s="260">
        <v>2410</v>
      </c>
      <c r="P15" s="108">
        <f t="shared" si="1"/>
        <v>0.0011802121054669075</v>
      </c>
    </row>
    <row r="16" spans="2:16" ht="19.5" customHeight="1">
      <c r="B16" s="317" t="s">
        <v>154</v>
      </c>
      <c r="C16" s="336">
        <v>3</v>
      </c>
      <c r="D16" s="120" t="s">
        <v>155</v>
      </c>
      <c r="E16" s="171"/>
      <c r="F16" s="348">
        <v>0</v>
      </c>
      <c r="G16" s="348">
        <v>3094149</v>
      </c>
      <c r="H16" s="107">
        <f t="shared" si="0"/>
        <v>2.258006817480247</v>
      </c>
      <c r="J16" s="312" t="s">
        <v>865</v>
      </c>
      <c r="K16" s="335">
        <v>3</v>
      </c>
      <c r="L16" s="314" t="s">
        <v>36</v>
      </c>
      <c r="M16" s="315" t="s">
        <v>15</v>
      </c>
      <c r="N16" s="260">
        <v>32</v>
      </c>
      <c r="O16" s="260">
        <v>35711</v>
      </c>
      <c r="P16" s="108">
        <f t="shared" si="1"/>
        <v>0.017488196887273336</v>
      </c>
    </row>
    <row r="17" spans="2:16" ht="19.5" customHeight="1">
      <c r="B17" s="304" t="s">
        <v>172</v>
      </c>
      <c r="C17" s="332">
        <v>2</v>
      </c>
      <c r="D17" s="117" t="s">
        <v>173</v>
      </c>
      <c r="E17" s="333" t="s">
        <v>15</v>
      </c>
      <c r="F17" s="347">
        <v>80</v>
      </c>
      <c r="G17" s="347">
        <v>294382</v>
      </c>
      <c r="H17" s="118">
        <f t="shared" si="0"/>
        <v>0.21483017234899485</v>
      </c>
      <c r="J17" s="307" t="s">
        <v>43</v>
      </c>
      <c r="K17" s="334">
        <v>2</v>
      </c>
      <c r="L17" s="309" t="s">
        <v>44</v>
      </c>
      <c r="M17" s="310" t="s">
        <v>15</v>
      </c>
      <c r="N17" s="256">
        <v>1178963</v>
      </c>
      <c r="O17" s="256">
        <v>27009872</v>
      </c>
      <c r="P17" s="119">
        <f t="shared" si="1"/>
        <v>13.22712775996335</v>
      </c>
    </row>
    <row r="18" spans="2:16" ht="19.5" customHeight="1">
      <c r="B18" s="317" t="s">
        <v>176</v>
      </c>
      <c r="C18" s="336">
        <v>3</v>
      </c>
      <c r="D18" s="120" t="s">
        <v>177</v>
      </c>
      <c r="E18" s="171" t="s">
        <v>15</v>
      </c>
      <c r="F18" s="348">
        <v>80</v>
      </c>
      <c r="G18" s="348">
        <v>294382</v>
      </c>
      <c r="H18" s="107">
        <f t="shared" si="0"/>
        <v>0.21483017234899485</v>
      </c>
      <c r="J18" s="312" t="s">
        <v>45</v>
      </c>
      <c r="K18" s="335">
        <v>3</v>
      </c>
      <c r="L18" s="314" t="s">
        <v>866</v>
      </c>
      <c r="M18" s="315" t="s">
        <v>15</v>
      </c>
      <c r="N18" s="260">
        <v>4190</v>
      </c>
      <c r="O18" s="260">
        <v>102282</v>
      </c>
      <c r="P18" s="108">
        <f t="shared" si="1"/>
        <v>0.05008898529932209</v>
      </c>
    </row>
    <row r="19" spans="2:16" ht="19.5" customHeight="1">
      <c r="B19" s="304" t="s">
        <v>204</v>
      </c>
      <c r="C19" s="332">
        <v>2</v>
      </c>
      <c r="D19" s="117" t="s">
        <v>205</v>
      </c>
      <c r="E19" s="333" t="s">
        <v>15</v>
      </c>
      <c r="F19" s="347">
        <v>291</v>
      </c>
      <c r="G19" s="347">
        <v>246664</v>
      </c>
      <c r="H19" s="118">
        <f t="shared" si="0"/>
        <v>0.18000716630871613</v>
      </c>
      <c r="J19" s="312" t="s">
        <v>867</v>
      </c>
      <c r="K19" s="335">
        <v>3</v>
      </c>
      <c r="L19" s="314" t="s">
        <v>868</v>
      </c>
      <c r="M19" s="315" t="s">
        <v>15</v>
      </c>
      <c r="N19" s="260">
        <v>47485</v>
      </c>
      <c r="O19" s="260">
        <v>1183391</v>
      </c>
      <c r="P19" s="108">
        <f t="shared" si="1"/>
        <v>0.5795238106641448</v>
      </c>
    </row>
    <row r="20" spans="2:16" ht="19.5" customHeight="1">
      <c r="B20" s="304" t="s">
        <v>218</v>
      </c>
      <c r="C20" s="332">
        <v>2</v>
      </c>
      <c r="D20" s="117" t="s">
        <v>219</v>
      </c>
      <c r="E20" s="333" t="s">
        <v>15</v>
      </c>
      <c r="F20" s="347">
        <v>589</v>
      </c>
      <c r="G20" s="347">
        <v>760847</v>
      </c>
      <c r="H20" s="118">
        <f t="shared" si="0"/>
        <v>0.5552407828644947</v>
      </c>
      <c r="J20" s="312" t="s">
        <v>869</v>
      </c>
      <c r="K20" s="335">
        <v>3</v>
      </c>
      <c r="L20" s="314" t="s">
        <v>870</v>
      </c>
      <c r="M20" s="315" t="s">
        <v>15</v>
      </c>
      <c r="N20" s="260">
        <v>1121861</v>
      </c>
      <c r="O20" s="260">
        <v>25603229</v>
      </c>
      <c r="P20" s="108">
        <f t="shared" si="1"/>
        <v>12.538274192880241</v>
      </c>
    </row>
    <row r="21" spans="2:16" ht="19.5" customHeight="1">
      <c r="B21" s="296" t="s">
        <v>220</v>
      </c>
      <c r="C21" s="330">
        <v>1</v>
      </c>
      <c r="D21" s="116" t="s">
        <v>221</v>
      </c>
      <c r="E21" s="170"/>
      <c r="F21" s="346">
        <v>0</v>
      </c>
      <c r="G21" s="346">
        <v>39402183</v>
      </c>
      <c r="H21" s="109">
        <f t="shared" si="0"/>
        <v>28.754399945705362</v>
      </c>
      <c r="J21" s="312" t="s">
        <v>871</v>
      </c>
      <c r="K21" s="335">
        <v>4</v>
      </c>
      <c r="L21" s="314" t="s">
        <v>872</v>
      </c>
      <c r="M21" s="315" t="s">
        <v>15</v>
      </c>
      <c r="N21" s="260">
        <v>168720</v>
      </c>
      <c r="O21" s="260">
        <v>3776286</v>
      </c>
      <c r="P21" s="108">
        <f t="shared" si="1"/>
        <v>1.8493022617863928</v>
      </c>
    </row>
    <row r="22" spans="2:16" ht="19.5" customHeight="1">
      <c r="B22" s="304" t="s">
        <v>270</v>
      </c>
      <c r="C22" s="332">
        <v>2</v>
      </c>
      <c r="D22" s="117" t="s">
        <v>271</v>
      </c>
      <c r="E22" s="333"/>
      <c r="F22" s="347">
        <v>0</v>
      </c>
      <c r="G22" s="347">
        <v>482</v>
      </c>
      <c r="H22" s="118">
        <f t="shared" si="0"/>
        <v>0.00035174753576039137</v>
      </c>
      <c r="J22" s="312" t="s">
        <v>875</v>
      </c>
      <c r="K22" s="335">
        <v>3</v>
      </c>
      <c r="L22" s="314" t="s">
        <v>876</v>
      </c>
      <c r="M22" s="315" t="s">
        <v>15</v>
      </c>
      <c r="N22" s="260">
        <v>5427</v>
      </c>
      <c r="O22" s="260">
        <v>120970</v>
      </c>
      <c r="P22" s="108">
        <f t="shared" si="1"/>
        <v>0.059240771119639754</v>
      </c>
    </row>
    <row r="23" spans="2:16" ht="19.5" customHeight="1">
      <c r="B23" s="317" t="s">
        <v>282</v>
      </c>
      <c r="C23" s="336">
        <v>3</v>
      </c>
      <c r="D23" s="120" t="s">
        <v>283</v>
      </c>
      <c r="E23" s="171"/>
      <c r="F23" s="348">
        <v>0</v>
      </c>
      <c r="G23" s="348">
        <v>269</v>
      </c>
      <c r="H23" s="107">
        <f t="shared" si="0"/>
        <v>0.00019630723468785325</v>
      </c>
      <c r="J23" s="307" t="s">
        <v>63</v>
      </c>
      <c r="K23" s="334">
        <v>2</v>
      </c>
      <c r="L23" s="309" t="s">
        <v>64</v>
      </c>
      <c r="M23" s="310" t="s">
        <v>15</v>
      </c>
      <c r="N23" s="256">
        <v>35957</v>
      </c>
      <c r="O23" s="256">
        <v>1694432</v>
      </c>
      <c r="P23" s="119">
        <f t="shared" si="1"/>
        <v>0.8297880324856859</v>
      </c>
    </row>
    <row r="24" spans="2:16" ht="19.5" customHeight="1">
      <c r="B24" s="317" t="s">
        <v>294</v>
      </c>
      <c r="C24" s="336">
        <v>3</v>
      </c>
      <c r="D24" s="120" t="s">
        <v>295</v>
      </c>
      <c r="E24" s="171"/>
      <c r="F24" s="348">
        <v>0</v>
      </c>
      <c r="G24" s="348">
        <v>213</v>
      </c>
      <c r="H24" s="107">
        <f t="shared" si="0"/>
        <v>0.0001554403010725381</v>
      </c>
      <c r="J24" s="312" t="s">
        <v>897</v>
      </c>
      <c r="K24" s="335">
        <v>3</v>
      </c>
      <c r="L24" s="314" t="s">
        <v>898</v>
      </c>
      <c r="M24" s="315" t="s">
        <v>15</v>
      </c>
      <c r="N24" s="260">
        <v>35957</v>
      </c>
      <c r="O24" s="260">
        <v>1694432</v>
      </c>
      <c r="P24" s="108">
        <f t="shared" si="1"/>
        <v>0.8297880324856859</v>
      </c>
    </row>
    <row r="25" spans="2:16" ht="19.5" customHeight="1">
      <c r="B25" s="317" t="s">
        <v>308</v>
      </c>
      <c r="C25" s="336">
        <v>4</v>
      </c>
      <c r="D25" s="120" t="s">
        <v>309</v>
      </c>
      <c r="E25" s="171" t="s">
        <v>15</v>
      </c>
      <c r="F25" s="348">
        <v>1</v>
      </c>
      <c r="G25" s="348">
        <v>213</v>
      </c>
      <c r="H25" s="107">
        <f t="shared" si="0"/>
        <v>0.0001554403010725381</v>
      </c>
      <c r="J25" s="312" t="s">
        <v>1298</v>
      </c>
      <c r="K25" s="335">
        <v>4</v>
      </c>
      <c r="L25" s="314" t="s">
        <v>1299</v>
      </c>
      <c r="M25" s="315" t="s">
        <v>15</v>
      </c>
      <c r="N25" s="260">
        <v>9957</v>
      </c>
      <c r="O25" s="260">
        <v>440346</v>
      </c>
      <c r="P25" s="108">
        <f t="shared" si="1"/>
        <v>0.21564385053690077</v>
      </c>
    </row>
    <row r="26" spans="2:16" ht="19.5" customHeight="1">
      <c r="B26" s="304" t="s">
        <v>345</v>
      </c>
      <c r="C26" s="332">
        <v>2</v>
      </c>
      <c r="D26" s="117" t="s">
        <v>346</v>
      </c>
      <c r="E26" s="333" t="s">
        <v>15</v>
      </c>
      <c r="F26" s="347">
        <v>184186</v>
      </c>
      <c r="G26" s="347">
        <v>39401701</v>
      </c>
      <c r="H26" s="118">
        <f t="shared" si="0"/>
        <v>28.754048198169603</v>
      </c>
      <c r="J26" s="307" t="s">
        <v>69</v>
      </c>
      <c r="K26" s="334">
        <v>2</v>
      </c>
      <c r="L26" s="309" t="s">
        <v>70</v>
      </c>
      <c r="M26" s="310" t="s">
        <v>15</v>
      </c>
      <c r="N26" s="256">
        <v>25485</v>
      </c>
      <c r="O26" s="256">
        <v>487798</v>
      </c>
      <c r="P26" s="119">
        <f t="shared" si="1"/>
        <v>0.23888178615043423</v>
      </c>
    </row>
    <row r="27" spans="2:16" ht="19.5" customHeight="1">
      <c r="B27" s="317" t="s">
        <v>355</v>
      </c>
      <c r="C27" s="336">
        <v>3</v>
      </c>
      <c r="D27" s="120" t="s">
        <v>356</v>
      </c>
      <c r="E27" s="171" t="s">
        <v>15</v>
      </c>
      <c r="F27" s="348">
        <v>637</v>
      </c>
      <c r="G27" s="348">
        <v>19470</v>
      </c>
      <c r="H27" s="107">
        <f t="shared" si="0"/>
        <v>0.014208557098039042</v>
      </c>
      <c r="J27" s="312" t="s">
        <v>71</v>
      </c>
      <c r="K27" s="335">
        <v>3</v>
      </c>
      <c r="L27" s="314" t="s">
        <v>928</v>
      </c>
      <c r="M27" s="315" t="s">
        <v>15</v>
      </c>
      <c r="N27" s="260">
        <v>25485</v>
      </c>
      <c r="O27" s="260">
        <v>487798</v>
      </c>
      <c r="P27" s="108">
        <f t="shared" si="1"/>
        <v>0.23888178615043423</v>
      </c>
    </row>
    <row r="28" spans="2:16" ht="19.5" customHeight="1">
      <c r="B28" s="317" t="s">
        <v>357</v>
      </c>
      <c r="C28" s="336">
        <v>4</v>
      </c>
      <c r="D28" s="120" t="s">
        <v>358</v>
      </c>
      <c r="E28" s="171" t="s">
        <v>15</v>
      </c>
      <c r="F28" s="348">
        <v>637</v>
      </c>
      <c r="G28" s="348">
        <v>19470</v>
      </c>
      <c r="H28" s="107">
        <f t="shared" si="0"/>
        <v>0.014208557098039042</v>
      </c>
      <c r="J28" s="299" t="s">
        <v>75</v>
      </c>
      <c r="K28" s="331">
        <v>1</v>
      </c>
      <c r="L28" s="301" t="s">
        <v>76</v>
      </c>
      <c r="M28" s="302"/>
      <c r="N28" s="251">
        <v>0</v>
      </c>
      <c r="O28" s="251">
        <v>78199</v>
      </c>
      <c r="P28" s="110">
        <f t="shared" si="1"/>
        <v>0.03829518939228494</v>
      </c>
    </row>
    <row r="29" spans="2:16" ht="19.5" customHeight="1">
      <c r="B29" s="317" t="s">
        <v>363</v>
      </c>
      <c r="C29" s="336">
        <v>3</v>
      </c>
      <c r="D29" s="120" t="s">
        <v>364</v>
      </c>
      <c r="E29" s="171" t="s">
        <v>15</v>
      </c>
      <c r="F29" s="348">
        <v>9775</v>
      </c>
      <c r="G29" s="348">
        <v>3037194</v>
      </c>
      <c r="H29" s="107">
        <f t="shared" si="0"/>
        <v>2.2164429566934563</v>
      </c>
      <c r="J29" s="307" t="s">
        <v>77</v>
      </c>
      <c r="K29" s="334">
        <v>2</v>
      </c>
      <c r="L29" s="309" t="s">
        <v>78</v>
      </c>
      <c r="M29" s="310" t="s">
        <v>79</v>
      </c>
      <c r="N29" s="256">
        <v>120</v>
      </c>
      <c r="O29" s="256">
        <v>78199</v>
      </c>
      <c r="P29" s="119">
        <f t="shared" si="1"/>
        <v>0.03829518939228494</v>
      </c>
    </row>
    <row r="30" spans="2:16" ht="19.5" customHeight="1">
      <c r="B30" s="317" t="s">
        <v>365</v>
      </c>
      <c r="C30" s="336">
        <v>4</v>
      </c>
      <c r="D30" s="120" t="s">
        <v>366</v>
      </c>
      <c r="E30" s="171" t="s">
        <v>15</v>
      </c>
      <c r="F30" s="348">
        <v>9775</v>
      </c>
      <c r="G30" s="348">
        <v>3037194</v>
      </c>
      <c r="H30" s="107">
        <f t="shared" si="0"/>
        <v>2.2164429566934563</v>
      </c>
      <c r="J30" s="312" t="s">
        <v>931</v>
      </c>
      <c r="K30" s="335">
        <v>3</v>
      </c>
      <c r="L30" s="314" t="s">
        <v>932</v>
      </c>
      <c r="M30" s="315" t="s">
        <v>933</v>
      </c>
      <c r="N30" s="260">
        <v>120298</v>
      </c>
      <c r="O30" s="260">
        <v>78199</v>
      </c>
      <c r="P30" s="108">
        <f t="shared" si="1"/>
        <v>0.03829518939228494</v>
      </c>
    </row>
    <row r="31" spans="2:16" ht="19.5" customHeight="1">
      <c r="B31" s="317" t="s">
        <v>367</v>
      </c>
      <c r="C31" s="336">
        <v>5</v>
      </c>
      <c r="D31" s="120" t="s">
        <v>368</v>
      </c>
      <c r="E31" s="171" t="s">
        <v>15</v>
      </c>
      <c r="F31" s="348">
        <v>828</v>
      </c>
      <c r="G31" s="348">
        <v>299667</v>
      </c>
      <c r="H31" s="107">
        <f t="shared" si="0"/>
        <v>0.2186869892089402</v>
      </c>
      <c r="J31" s="312" t="s">
        <v>934</v>
      </c>
      <c r="K31" s="335">
        <v>4</v>
      </c>
      <c r="L31" s="314" t="s">
        <v>935</v>
      </c>
      <c r="M31" s="315" t="s">
        <v>933</v>
      </c>
      <c r="N31" s="260">
        <v>120298</v>
      </c>
      <c r="O31" s="260">
        <v>78199</v>
      </c>
      <c r="P31" s="108">
        <f t="shared" si="1"/>
        <v>0.03829518939228494</v>
      </c>
    </row>
    <row r="32" spans="2:16" ht="19.5" customHeight="1">
      <c r="B32" s="317" t="s">
        <v>385</v>
      </c>
      <c r="C32" s="336">
        <v>3</v>
      </c>
      <c r="D32" s="120" t="s">
        <v>386</v>
      </c>
      <c r="E32" s="171" t="s">
        <v>15</v>
      </c>
      <c r="F32" s="348">
        <v>173775</v>
      </c>
      <c r="G32" s="348">
        <v>36345037</v>
      </c>
      <c r="H32" s="107">
        <f t="shared" si="0"/>
        <v>26.523396684378103</v>
      </c>
      <c r="J32" s="312" t="s">
        <v>936</v>
      </c>
      <c r="K32" s="335">
        <v>5</v>
      </c>
      <c r="L32" s="314" t="s">
        <v>937</v>
      </c>
      <c r="M32" s="315" t="s">
        <v>933</v>
      </c>
      <c r="N32" s="260">
        <v>72576</v>
      </c>
      <c r="O32" s="260">
        <v>40269</v>
      </c>
      <c r="P32" s="108">
        <f t="shared" si="1"/>
        <v>0.0197203158817622</v>
      </c>
    </row>
    <row r="33" spans="2:16" ht="19.5" customHeight="1">
      <c r="B33" s="317" t="s">
        <v>387</v>
      </c>
      <c r="C33" s="336">
        <v>4</v>
      </c>
      <c r="D33" s="120" t="s">
        <v>388</v>
      </c>
      <c r="E33" s="171" t="s">
        <v>15</v>
      </c>
      <c r="F33" s="348">
        <v>173713</v>
      </c>
      <c r="G33" s="348">
        <v>36187699</v>
      </c>
      <c r="H33" s="107">
        <f t="shared" si="0"/>
        <v>26.408576655785847</v>
      </c>
      <c r="J33" s="299" t="s">
        <v>84</v>
      </c>
      <c r="K33" s="331">
        <v>1</v>
      </c>
      <c r="L33" s="301" t="s">
        <v>1324</v>
      </c>
      <c r="M33" s="302"/>
      <c r="N33" s="251">
        <v>0</v>
      </c>
      <c r="O33" s="251">
        <v>3219883</v>
      </c>
      <c r="P33" s="110">
        <f t="shared" si="1"/>
        <v>1.5768236077954783</v>
      </c>
    </row>
    <row r="34" spans="2:16" ht="19.5" customHeight="1">
      <c r="B34" s="296" t="s">
        <v>461</v>
      </c>
      <c r="C34" s="330">
        <v>1</v>
      </c>
      <c r="D34" s="116" t="s">
        <v>462</v>
      </c>
      <c r="E34" s="170"/>
      <c r="F34" s="346">
        <v>0</v>
      </c>
      <c r="G34" s="346">
        <v>80078414</v>
      </c>
      <c r="H34" s="109">
        <f t="shared" si="0"/>
        <v>58.43855765995938</v>
      </c>
      <c r="J34" s="307" t="s">
        <v>88</v>
      </c>
      <c r="K34" s="334">
        <v>2</v>
      </c>
      <c r="L34" s="309" t="s">
        <v>89</v>
      </c>
      <c r="M34" s="310" t="s">
        <v>15</v>
      </c>
      <c r="N34" s="256">
        <v>696</v>
      </c>
      <c r="O34" s="256">
        <v>12186</v>
      </c>
      <c r="P34" s="119">
        <f t="shared" si="1"/>
        <v>0.005967661708389932</v>
      </c>
    </row>
    <row r="35" spans="2:16" ht="19.5" customHeight="1">
      <c r="B35" s="304" t="s">
        <v>463</v>
      </c>
      <c r="C35" s="332">
        <v>2</v>
      </c>
      <c r="D35" s="117" t="s">
        <v>464</v>
      </c>
      <c r="E35" s="333"/>
      <c r="F35" s="347">
        <v>0</v>
      </c>
      <c r="G35" s="347">
        <v>282928</v>
      </c>
      <c r="H35" s="118">
        <f t="shared" si="0"/>
        <v>0.20647142489131948</v>
      </c>
      <c r="J35" s="312" t="s">
        <v>952</v>
      </c>
      <c r="K35" s="335">
        <v>3</v>
      </c>
      <c r="L35" s="314" t="s">
        <v>953</v>
      </c>
      <c r="M35" s="315" t="s">
        <v>15</v>
      </c>
      <c r="N35" s="260">
        <v>696</v>
      </c>
      <c r="O35" s="260">
        <v>12186</v>
      </c>
      <c r="P35" s="108">
        <f t="shared" si="1"/>
        <v>0.005967661708389932</v>
      </c>
    </row>
    <row r="36" spans="2:16" ht="19.5" customHeight="1">
      <c r="B36" s="317" t="s">
        <v>477</v>
      </c>
      <c r="C36" s="336">
        <v>3</v>
      </c>
      <c r="D36" s="120" t="s">
        <v>478</v>
      </c>
      <c r="E36" s="171"/>
      <c r="F36" s="348">
        <v>0</v>
      </c>
      <c r="G36" s="348">
        <v>250</v>
      </c>
      <c r="H36" s="107">
        <f t="shared" si="0"/>
        <v>0.00018244166792551417</v>
      </c>
      <c r="J36" s="307" t="s">
        <v>94</v>
      </c>
      <c r="K36" s="334">
        <v>2</v>
      </c>
      <c r="L36" s="309" t="s">
        <v>95</v>
      </c>
      <c r="M36" s="310"/>
      <c r="N36" s="256">
        <v>0</v>
      </c>
      <c r="O36" s="256">
        <v>1573214</v>
      </c>
      <c r="P36" s="119">
        <f t="shared" si="1"/>
        <v>0.7704258121535333</v>
      </c>
    </row>
    <row r="37" spans="2:16" ht="19.5" customHeight="1">
      <c r="B37" s="317" t="s">
        <v>479</v>
      </c>
      <c r="C37" s="336">
        <v>4</v>
      </c>
      <c r="D37" s="120" t="s">
        <v>480</v>
      </c>
      <c r="E37" s="171" t="s">
        <v>12</v>
      </c>
      <c r="F37" s="348">
        <v>2</v>
      </c>
      <c r="G37" s="348">
        <v>250</v>
      </c>
      <c r="H37" s="107">
        <f t="shared" si="0"/>
        <v>0.00018244166792551417</v>
      </c>
      <c r="J37" s="307" t="s">
        <v>110</v>
      </c>
      <c r="K37" s="334">
        <v>2</v>
      </c>
      <c r="L37" s="309" t="s">
        <v>111</v>
      </c>
      <c r="M37" s="310" t="s">
        <v>15</v>
      </c>
      <c r="N37" s="256">
        <v>155747</v>
      </c>
      <c r="O37" s="256">
        <v>1018265</v>
      </c>
      <c r="P37" s="119">
        <f t="shared" si="1"/>
        <v>0.4986592031424318</v>
      </c>
    </row>
    <row r="38" spans="2:16" ht="19.5" customHeight="1">
      <c r="B38" s="317" t="s">
        <v>532</v>
      </c>
      <c r="C38" s="336">
        <v>3</v>
      </c>
      <c r="D38" s="120" t="s">
        <v>533</v>
      </c>
      <c r="E38" s="171"/>
      <c r="F38" s="348">
        <v>0</v>
      </c>
      <c r="G38" s="348">
        <v>1389</v>
      </c>
      <c r="H38" s="107">
        <f t="shared" si="0"/>
        <v>0.0010136459069941567</v>
      </c>
      <c r="J38" s="312" t="s">
        <v>1028</v>
      </c>
      <c r="K38" s="335">
        <v>3</v>
      </c>
      <c r="L38" s="314" t="s">
        <v>1029</v>
      </c>
      <c r="M38" s="315" t="s">
        <v>15</v>
      </c>
      <c r="N38" s="260">
        <v>155747</v>
      </c>
      <c r="O38" s="260">
        <v>1018265</v>
      </c>
      <c r="P38" s="108">
        <f t="shared" si="1"/>
        <v>0.4986592031424318</v>
      </c>
    </row>
    <row r="39" spans="2:16" ht="19.5" customHeight="1">
      <c r="B39" s="317" t="s">
        <v>534</v>
      </c>
      <c r="C39" s="336">
        <v>4</v>
      </c>
      <c r="D39" s="120" t="s">
        <v>535</v>
      </c>
      <c r="E39" s="171" t="s">
        <v>12</v>
      </c>
      <c r="F39" s="348">
        <v>4</v>
      </c>
      <c r="G39" s="348">
        <v>1389</v>
      </c>
      <c r="H39" s="107">
        <f t="shared" si="0"/>
        <v>0.0010136459069941567</v>
      </c>
      <c r="J39" s="312" t="s">
        <v>1030</v>
      </c>
      <c r="K39" s="335">
        <v>4</v>
      </c>
      <c r="L39" s="314" t="s">
        <v>1031</v>
      </c>
      <c r="M39" s="315" t="s">
        <v>15</v>
      </c>
      <c r="N39" s="260">
        <v>133652</v>
      </c>
      <c r="O39" s="260">
        <v>717874</v>
      </c>
      <c r="P39" s="108">
        <f t="shared" si="1"/>
        <v>0.3515533547717638</v>
      </c>
    </row>
    <row r="40" spans="2:16" ht="19.5" customHeight="1">
      <c r="B40" s="317" t="s">
        <v>552</v>
      </c>
      <c r="C40" s="336">
        <v>3</v>
      </c>
      <c r="D40" s="120" t="s">
        <v>553</v>
      </c>
      <c r="E40" s="171"/>
      <c r="F40" s="348">
        <v>0</v>
      </c>
      <c r="G40" s="348">
        <v>281289</v>
      </c>
      <c r="H40" s="107">
        <f t="shared" si="0"/>
        <v>0.20527533731639985</v>
      </c>
      <c r="J40" s="312" t="s">
        <v>1034</v>
      </c>
      <c r="K40" s="335">
        <v>5</v>
      </c>
      <c r="L40" s="314" t="s">
        <v>1035</v>
      </c>
      <c r="M40" s="315" t="s">
        <v>15</v>
      </c>
      <c r="N40" s="260">
        <v>133652</v>
      </c>
      <c r="O40" s="260">
        <v>717874</v>
      </c>
      <c r="P40" s="108">
        <f t="shared" si="1"/>
        <v>0.3515533547717638</v>
      </c>
    </row>
    <row r="41" spans="2:16" ht="19.5" customHeight="1">
      <c r="B41" s="317" t="s">
        <v>554</v>
      </c>
      <c r="C41" s="336">
        <v>4</v>
      </c>
      <c r="D41" s="120" t="s">
        <v>555</v>
      </c>
      <c r="E41" s="171" t="s">
        <v>12</v>
      </c>
      <c r="F41" s="348">
        <v>4</v>
      </c>
      <c r="G41" s="348">
        <v>281078</v>
      </c>
      <c r="H41" s="107">
        <f t="shared" si="0"/>
        <v>0.2051213565486707</v>
      </c>
      <c r="J41" s="312" t="s">
        <v>1038</v>
      </c>
      <c r="K41" s="335">
        <v>4</v>
      </c>
      <c r="L41" s="314" t="s">
        <v>1039</v>
      </c>
      <c r="M41" s="315" t="s">
        <v>15</v>
      </c>
      <c r="N41" s="260">
        <v>14200</v>
      </c>
      <c r="O41" s="260">
        <v>203732</v>
      </c>
      <c r="P41" s="108">
        <f t="shared" si="1"/>
        <v>0.09977052807924648</v>
      </c>
    </row>
    <row r="42" spans="2:16" ht="19.5" customHeight="1">
      <c r="B42" s="304" t="s">
        <v>643</v>
      </c>
      <c r="C42" s="332">
        <v>2</v>
      </c>
      <c r="D42" s="117" t="s">
        <v>644</v>
      </c>
      <c r="E42" s="333"/>
      <c r="F42" s="347">
        <v>0</v>
      </c>
      <c r="G42" s="347">
        <v>79795486</v>
      </c>
      <c r="H42" s="118">
        <f t="shared" si="0"/>
        <v>58.23208623506806</v>
      </c>
      <c r="J42" s="307" t="s">
        <v>114</v>
      </c>
      <c r="K42" s="334">
        <v>2</v>
      </c>
      <c r="L42" s="309" t="s">
        <v>115</v>
      </c>
      <c r="M42" s="310" t="s">
        <v>15</v>
      </c>
      <c r="N42" s="256">
        <v>1942</v>
      </c>
      <c r="O42" s="256">
        <v>60005</v>
      </c>
      <c r="P42" s="119">
        <f t="shared" si="1"/>
        <v>0.029385322567859664</v>
      </c>
    </row>
    <row r="43" spans="2:16" ht="19.5" customHeight="1">
      <c r="B43" s="317" t="s">
        <v>675</v>
      </c>
      <c r="C43" s="336">
        <v>3</v>
      </c>
      <c r="D43" s="120" t="s">
        <v>676</v>
      </c>
      <c r="E43" s="171"/>
      <c r="F43" s="348">
        <v>0</v>
      </c>
      <c r="G43" s="348">
        <v>79792986</v>
      </c>
      <c r="H43" s="107">
        <f t="shared" si="0"/>
        <v>58.230261818388804</v>
      </c>
      <c r="J43" s="312" t="s">
        <v>1049</v>
      </c>
      <c r="K43" s="335">
        <v>3</v>
      </c>
      <c r="L43" s="314" t="s">
        <v>1050</v>
      </c>
      <c r="M43" s="315" t="s">
        <v>15</v>
      </c>
      <c r="N43" s="260">
        <v>1942</v>
      </c>
      <c r="O43" s="260">
        <v>60005</v>
      </c>
      <c r="P43" s="108">
        <f t="shared" si="1"/>
        <v>0.029385322567859664</v>
      </c>
    </row>
    <row r="44" spans="2:16" ht="19.5" customHeight="1">
      <c r="B44" s="317" t="s">
        <v>677</v>
      </c>
      <c r="C44" s="336">
        <v>3</v>
      </c>
      <c r="D44" s="120" t="s">
        <v>678</v>
      </c>
      <c r="E44" s="171" t="s">
        <v>12</v>
      </c>
      <c r="F44" s="348">
        <v>1</v>
      </c>
      <c r="G44" s="348">
        <v>2500</v>
      </c>
      <c r="H44" s="107">
        <f t="shared" si="0"/>
        <v>0.0018244166792551416</v>
      </c>
      <c r="J44" s="312" t="s">
        <v>1059</v>
      </c>
      <c r="K44" s="335">
        <v>4</v>
      </c>
      <c r="L44" s="314" t="s">
        <v>1060</v>
      </c>
      <c r="M44" s="315" t="s">
        <v>15</v>
      </c>
      <c r="N44" s="260">
        <v>1942</v>
      </c>
      <c r="O44" s="260">
        <v>60005</v>
      </c>
      <c r="P44" s="108">
        <f t="shared" si="1"/>
        <v>0.029385322567859664</v>
      </c>
    </row>
    <row r="45" spans="2:16" ht="19.5" customHeight="1">
      <c r="B45" s="296" t="s">
        <v>810</v>
      </c>
      <c r="C45" s="330">
        <v>1</v>
      </c>
      <c r="D45" s="116" t="s">
        <v>811</v>
      </c>
      <c r="E45" s="170"/>
      <c r="F45" s="346">
        <v>0</v>
      </c>
      <c r="G45" s="346">
        <v>7796</v>
      </c>
      <c r="H45" s="109">
        <f t="shared" si="0"/>
        <v>0.005689260972589234</v>
      </c>
      <c r="J45" s="307" t="s">
        <v>118</v>
      </c>
      <c r="K45" s="334">
        <v>2</v>
      </c>
      <c r="L45" s="309" t="s">
        <v>119</v>
      </c>
      <c r="M45" s="310"/>
      <c r="N45" s="256">
        <v>0</v>
      </c>
      <c r="O45" s="256">
        <v>556213</v>
      </c>
      <c r="P45" s="119">
        <f t="shared" si="1"/>
        <v>0.2723856082232635</v>
      </c>
    </row>
    <row r="46" spans="2:16" ht="19.5" customHeight="1" thickBot="1">
      <c r="B46" s="326" t="s">
        <v>812</v>
      </c>
      <c r="C46" s="343">
        <v>2</v>
      </c>
      <c r="D46" s="328" t="s">
        <v>813</v>
      </c>
      <c r="E46" s="344"/>
      <c r="F46" s="355">
        <v>0</v>
      </c>
      <c r="G46" s="355">
        <v>7796</v>
      </c>
      <c r="H46" s="196">
        <f t="shared" si="0"/>
        <v>0.005689260972589234</v>
      </c>
      <c r="J46" s="312" t="s">
        <v>1074</v>
      </c>
      <c r="K46" s="335">
        <v>3</v>
      </c>
      <c r="L46" s="314" t="s">
        <v>1075</v>
      </c>
      <c r="M46" s="315"/>
      <c r="N46" s="260">
        <v>0</v>
      </c>
      <c r="O46" s="260">
        <v>556213</v>
      </c>
      <c r="P46" s="108">
        <f t="shared" si="1"/>
        <v>0.2723856082232635</v>
      </c>
    </row>
    <row r="47" spans="2:16" ht="19.5" customHeight="1" thickBot="1">
      <c r="B47" s="384" t="s">
        <v>1276</v>
      </c>
      <c r="C47" s="385"/>
      <c r="D47" s="385"/>
      <c r="E47" s="385"/>
      <c r="F47" s="127"/>
      <c r="G47" s="127">
        <f>G8+G11+G14+G21+G34+G45</f>
        <v>137030100</v>
      </c>
      <c r="H47" s="193">
        <f t="shared" si="0"/>
        <v>100</v>
      </c>
      <c r="J47" s="299" t="s">
        <v>122</v>
      </c>
      <c r="K47" s="331">
        <v>1</v>
      </c>
      <c r="L47" s="301" t="s">
        <v>123</v>
      </c>
      <c r="M47" s="302"/>
      <c r="N47" s="251">
        <v>0</v>
      </c>
      <c r="O47" s="251">
        <v>134593222</v>
      </c>
      <c r="P47" s="110">
        <f t="shared" si="1"/>
        <v>65.91226137684436</v>
      </c>
    </row>
    <row r="48" spans="6:16" ht="19.5" customHeight="1">
      <c r="F48" s="112"/>
      <c r="G48" s="112"/>
      <c r="J48" s="307" t="s">
        <v>124</v>
      </c>
      <c r="K48" s="334">
        <v>2</v>
      </c>
      <c r="L48" s="309" t="s">
        <v>1080</v>
      </c>
      <c r="M48" s="310" t="s">
        <v>15</v>
      </c>
      <c r="N48" s="256">
        <v>10205868</v>
      </c>
      <c r="O48" s="256">
        <v>112654796</v>
      </c>
      <c r="P48" s="119">
        <f t="shared" si="1"/>
        <v>55.168694596724045</v>
      </c>
    </row>
    <row r="49" spans="6:16" ht="19.5" customHeight="1">
      <c r="F49" s="112"/>
      <c r="G49" s="112"/>
      <c r="J49" s="312" t="s">
        <v>126</v>
      </c>
      <c r="K49" s="335">
        <v>3</v>
      </c>
      <c r="L49" s="314" t="s">
        <v>1081</v>
      </c>
      <c r="M49" s="315" t="s">
        <v>15</v>
      </c>
      <c r="N49" s="260">
        <v>10175570</v>
      </c>
      <c r="O49" s="260">
        <v>111069549</v>
      </c>
      <c r="P49" s="108">
        <f t="shared" si="1"/>
        <v>54.3923760491908</v>
      </c>
    </row>
    <row r="50" spans="6:16" ht="19.5" customHeight="1">
      <c r="F50" s="112"/>
      <c r="G50" s="112"/>
      <c r="J50" s="312" t="s">
        <v>1084</v>
      </c>
      <c r="K50" s="335">
        <v>4</v>
      </c>
      <c r="L50" s="314" t="s">
        <v>1085</v>
      </c>
      <c r="M50" s="315" t="s">
        <v>15</v>
      </c>
      <c r="N50" s="260">
        <v>4253417</v>
      </c>
      <c r="O50" s="260">
        <v>46093766</v>
      </c>
      <c r="P50" s="108">
        <f t="shared" si="1"/>
        <v>22.572788638904132</v>
      </c>
    </row>
    <row r="51" spans="6:16" ht="19.5" customHeight="1">
      <c r="F51" s="112"/>
      <c r="G51" s="112"/>
      <c r="J51" s="312" t="s">
        <v>1088</v>
      </c>
      <c r="K51" s="335">
        <v>5</v>
      </c>
      <c r="L51" s="314" t="s">
        <v>1089</v>
      </c>
      <c r="M51" s="315" t="s">
        <v>15</v>
      </c>
      <c r="N51" s="260">
        <v>4253417</v>
      </c>
      <c r="O51" s="260">
        <v>46093766</v>
      </c>
      <c r="P51" s="108">
        <f t="shared" si="1"/>
        <v>22.572788638904132</v>
      </c>
    </row>
    <row r="52" spans="6:16" ht="19.5" customHeight="1">
      <c r="F52" s="112"/>
      <c r="G52" s="112"/>
      <c r="J52" s="312" t="s">
        <v>1090</v>
      </c>
      <c r="K52" s="335">
        <v>4</v>
      </c>
      <c r="L52" s="314" t="s">
        <v>1091</v>
      </c>
      <c r="M52" s="315" t="s">
        <v>15</v>
      </c>
      <c r="N52" s="260">
        <v>5922153</v>
      </c>
      <c r="O52" s="260">
        <v>64975783</v>
      </c>
      <c r="P52" s="108">
        <f t="shared" si="1"/>
        <v>31.819587410286676</v>
      </c>
    </row>
    <row r="53" spans="6:16" ht="19.5" customHeight="1">
      <c r="F53" s="112"/>
      <c r="G53" s="112"/>
      <c r="J53" s="307" t="s">
        <v>140</v>
      </c>
      <c r="K53" s="334">
        <v>2</v>
      </c>
      <c r="L53" s="309" t="s">
        <v>141</v>
      </c>
      <c r="M53" s="310" t="s">
        <v>15</v>
      </c>
      <c r="N53" s="256">
        <v>388387</v>
      </c>
      <c r="O53" s="256">
        <v>21938426</v>
      </c>
      <c r="P53" s="119">
        <f t="shared" si="1"/>
        <v>10.74356678012031</v>
      </c>
    </row>
    <row r="54" spans="6:16" ht="19.5" customHeight="1">
      <c r="F54" s="112"/>
      <c r="G54" s="112"/>
      <c r="J54" s="312" t="s">
        <v>1103</v>
      </c>
      <c r="K54" s="335">
        <v>3</v>
      </c>
      <c r="L54" s="314" t="s">
        <v>1104</v>
      </c>
      <c r="M54" s="315" t="s">
        <v>15</v>
      </c>
      <c r="N54" s="260">
        <v>388387</v>
      </c>
      <c r="O54" s="260">
        <v>21938426</v>
      </c>
      <c r="P54" s="108">
        <f t="shared" si="1"/>
        <v>10.74356678012031</v>
      </c>
    </row>
    <row r="55" spans="6:16" ht="19.5" customHeight="1">
      <c r="F55" s="112"/>
      <c r="G55" s="112"/>
      <c r="J55" s="312" t="s">
        <v>1105</v>
      </c>
      <c r="K55" s="335">
        <v>4</v>
      </c>
      <c r="L55" s="314" t="s">
        <v>1106</v>
      </c>
      <c r="M55" s="315" t="s">
        <v>15</v>
      </c>
      <c r="N55" s="260">
        <v>388387</v>
      </c>
      <c r="O55" s="260">
        <v>21938426</v>
      </c>
      <c r="P55" s="108">
        <f t="shared" si="1"/>
        <v>10.74356678012031</v>
      </c>
    </row>
    <row r="56" spans="6:16" ht="19.5" customHeight="1">
      <c r="F56" s="112"/>
      <c r="G56" s="112"/>
      <c r="J56" s="299" t="s">
        <v>150</v>
      </c>
      <c r="K56" s="331">
        <v>1</v>
      </c>
      <c r="L56" s="301" t="s">
        <v>151</v>
      </c>
      <c r="M56" s="302"/>
      <c r="N56" s="251">
        <v>0</v>
      </c>
      <c r="O56" s="251">
        <v>10808016</v>
      </c>
      <c r="P56" s="110">
        <f t="shared" si="1"/>
        <v>5.292842871070549</v>
      </c>
    </row>
    <row r="57" spans="6:16" ht="19.5" customHeight="1">
      <c r="F57" s="112"/>
      <c r="G57" s="112"/>
      <c r="J57" s="307" t="s">
        <v>152</v>
      </c>
      <c r="K57" s="334">
        <v>2</v>
      </c>
      <c r="L57" s="309" t="s">
        <v>153</v>
      </c>
      <c r="M57" s="310"/>
      <c r="N57" s="256">
        <v>0</v>
      </c>
      <c r="O57" s="256">
        <v>494240</v>
      </c>
      <c r="P57" s="119">
        <f t="shared" si="1"/>
        <v>0.24203652738836695</v>
      </c>
    </row>
    <row r="58" spans="6:16" ht="19.5" customHeight="1">
      <c r="F58" s="112"/>
      <c r="G58" s="112"/>
      <c r="J58" s="312" t="s">
        <v>154</v>
      </c>
      <c r="K58" s="335">
        <v>3</v>
      </c>
      <c r="L58" s="314" t="s">
        <v>155</v>
      </c>
      <c r="M58" s="315"/>
      <c r="N58" s="260">
        <v>0</v>
      </c>
      <c r="O58" s="260">
        <v>9845</v>
      </c>
      <c r="P58" s="108">
        <f t="shared" si="1"/>
        <v>0.004821239908017305</v>
      </c>
    </row>
    <row r="59" spans="6:16" ht="19.5" customHeight="1">
      <c r="F59" s="112"/>
      <c r="G59" s="112"/>
      <c r="J59" s="312" t="s">
        <v>162</v>
      </c>
      <c r="K59" s="335">
        <v>3</v>
      </c>
      <c r="L59" s="314" t="s">
        <v>163</v>
      </c>
      <c r="M59" s="315" t="s">
        <v>15</v>
      </c>
      <c r="N59" s="260">
        <v>2718</v>
      </c>
      <c r="O59" s="260">
        <v>484395</v>
      </c>
      <c r="P59" s="108">
        <f t="shared" si="1"/>
        <v>0.23721528748034965</v>
      </c>
    </row>
    <row r="60" spans="6:16" ht="19.5" customHeight="1">
      <c r="F60" s="112"/>
      <c r="G60" s="112"/>
      <c r="J60" s="307" t="s">
        <v>170</v>
      </c>
      <c r="K60" s="334">
        <v>2</v>
      </c>
      <c r="L60" s="309" t="s">
        <v>171</v>
      </c>
      <c r="M60" s="310" t="s">
        <v>15</v>
      </c>
      <c r="N60" s="256">
        <v>104987</v>
      </c>
      <c r="O60" s="256">
        <v>4268333</v>
      </c>
      <c r="P60" s="119">
        <f t="shared" si="1"/>
        <v>2.0902648451302417</v>
      </c>
    </row>
    <row r="61" spans="6:16" ht="19.5" customHeight="1">
      <c r="F61" s="112"/>
      <c r="G61" s="112"/>
      <c r="J61" s="307" t="s">
        <v>194</v>
      </c>
      <c r="K61" s="334">
        <v>2</v>
      </c>
      <c r="L61" s="309" t="s">
        <v>195</v>
      </c>
      <c r="M61" s="310" t="s">
        <v>15</v>
      </c>
      <c r="N61" s="256">
        <v>57101</v>
      </c>
      <c r="O61" s="256">
        <v>2230090</v>
      </c>
      <c r="P61" s="119">
        <f t="shared" si="1"/>
        <v>1.0921075577928199</v>
      </c>
    </row>
    <row r="62" spans="6:16" ht="19.5" customHeight="1">
      <c r="F62" s="112"/>
      <c r="G62" s="112"/>
      <c r="J62" s="312" t="s">
        <v>196</v>
      </c>
      <c r="K62" s="335">
        <v>3</v>
      </c>
      <c r="L62" s="314" t="s">
        <v>1130</v>
      </c>
      <c r="M62" s="315" t="s">
        <v>15</v>
      </c>
      <c r="N62" s="260">
        <v>51980</v>
      </c>
      <c r="O62" s="260">
        <v>2001683</v>
      </c>
      <c r="P62" s="108">
        <f t="shared" si="1"/>
        <v>0.9802533227831187</v>
      </c>
    </row>
    <row r="63" spans="6:16" ht="19.5" customHeight="1">
      <c r="F63" s="112"/>
      <c r="G63" s="112"/>
      <c r="J63" s="312" t="s">
        <v>198</v>
      </c>
      <c r="K63" s="335">
        <v>4</v>
      </c>
      <c r="L63" s="314" t="s">
        <v>1131</v>
      </c>
      <c r="M63" s="315" t="s">
        <v>15</v>
      </c>
      <c r="N63" s="260">
        <v>51980</v>
      </c>
      <c r="O63" s="260">
        <v>2001683</v>
      </c>
      <c r="P63" s="108">
        <f t="shared" si="1"/>
        <v>0.9802533227831187</v>
      </c>
    </row>
    <row r="64" spans="6:16" ht="19.5" customHeight="1">
      <c r="F64" s="112"/>
      <c r="G64" s="112"/>
      <c r="J64" s="307" t="s">
        <v>202</v>
      </c>
      <c r="K64" s="334">
        <v>2</v>
      </c>
      <c r="L64" s="309" t="s">
        <v>203</v>
      </c>
      <c r="M64" s="310" t="s">
        <v>15</v>
      </c>
      <c r="N64" s="256">
        <v>725</v>
      </c>
      <c r="O64" s="256">
        <v>3089678</v>
      </c>
      <c r="P64" s="119">
        <f t="shared" si="1"/>
        <v>1.5130603226534372</v>
      </c>
    </row>
    <row r="65" spans="6:16" ht="19.5" customHeight="1">
      <c r="F65" s="112"/>
      <c r="G65" s="112"/>
      <c r="J65" s="307" t="s">
        <v>204</v>
      </c>
      <c r="K65" s="334">
        <v>2</v>
      </c>
      <c r="L65" s="309" t="s">
        <v>205</v>
      </c>
      <c r="M65" s="310" t="s">
        <v>15</v>
      </c>
      <c r="N65" s="256">
        <v>15</v>
      </c>
      <c r="O65" s="256">
        <v>3366</v>
      </c>
      <c r="P65" s="119">
        <f t="shared" si="1"/>
        <v>0.0016483792311210003</v>
      </c>
    </row>
    <row r="66" spans="6:16" ht="19.5" customHeight="1">
      <c r="F66" s="112"/>
      <c r="G66" s="112"/>
      <c r="J66" s="307" t="s">
        <v>218</v>
      </c>
      <c r="K66" s="334">
        <v>2</v>
      </c>
      <c r="L66" s="309" t="s">
        <v>219</v>
      </c>
      <c r="M66" s="310" t="s">
        <v>15</v>
      </c>
      <c r="N66" s="256">
        <v>4097</v>
      </c>
      <c r="O66" s="256">
        <v>722309</v>
      </c>
      <c r="P66" s="119">
        <f t="shared" si="1"/>
        <v>0.35372523887456286</v>
      </c>
    </row>
    <row r="67" spans="6:16" ht="19.5" customHeight="1">
      <c r="F67" s="112"/>
      <c r="G67" s="112"/>
      <c r="J67" s="312" t="s">
        <v>1142</v>
      </c>
      <c r="K67" s="335">
        <v>3</v>
      </c>
      <c r="L67" s="314" t="s">
        <v>1143</v>
      </c>
      <c r="M67" s="315" t="s">
        <v>15</v>
      </c>
      <c r="N67" s="260">
        <v>2677</v>
      </c>
      <c r="O67" s="260">
        <v>690803</v>
      </c>
      <c r="P67" s="108">
        <f t="shared" si="1"/>
        <v>0.3382962917397743</v>
      </c>
    </row>
    <row r="68" spans="6:16" ht="19.5" customHeight="1">
      <c r="F68" s="112"/>
      <c r="G68" s="112"/>
      <c r="J68" s="299" t="s">
        <v>220</v>
      </c>
      <c r="K68" s="331">
        <v>1</v>
      </c>
      <c r="L68" s="301" t="s">
        <v>221</v>
      </c>
      <c r="M68" s="302"/>
      <c r="N68" s="251">
        <v>0</v>
      </c>
      <c r="O68" s="251">
        <v>18523499</v>
      </c>
      <c r="P68" s="110">
        <f t="shared" si="1"/>
        <v>9.071227284400065</v>
      </c>
    </row>
    <row r="69" spans="6:16" ht="19.5" customHeight="1">
      <c r="F69" s="112"/>
      <c r="G69" s="112"/>
      <c r="J69" s="307" t="s">
        <v>236</v>
      </c>
      <c r="K69" s="334">
        <v>2</v>
      </c>
      <c r="L69" s="309" t="s">
        <v>237</v>
      </c>
      <c r="M69" s="310"/>
      <c r="N69" s="256">
        <v>0</v>
      </c>
      <c r="O69" s="256">
        <v>11907777</v>
      </c>
      <c r="P69" s="119">
        <f t="shared" si="1"/>
        <v>5.831411852531293</v>
      </c>
    </row>
    <row r="70" spans="6:16" ht="19.5" customHeight="1">
      <c r="F70" s="112"/>
      <c r="G70" s="112"/>
      <c r="J70" s="312" t="s">
        <v>245</v>
      </c>
      <c r="K70" s="335">
        <v>3</v>
      </c>
      <c r="L70" s="314" t="s">
        <v>1150</v>
      </c>
      <c r="M70" s="315" t="s">
        <v>15</v>
      </c>
      <c r="N70" s="260">
        <v>593235</v>
      </c>
      <c r="O70" s="260">
        <v>11907777</v>
      </c>
      <c r="P70" s="108">
        <f t="shared" si="1"/>
        <v>5.831411852531293</v>
      </c>
    </row>
    <row r="71" spans="6:16" ht="19.5" customHeight="1">
      <c r="F71" s="112"/>
      <c r="G71" s="112"/>
      <c r="J71" s="312" t="s">
        <v>247</v>
      </c>
      <c r="K71" s="335">
        <v>4</v>
      </c>
      <c r="L71" s="314" t="s">
        <v>1151</v>
      </c>
      <c r="M71" s="315" t="s">
        <v>15</v>
      </c>
      <c r="N71" s="260">
        <v>593235</v>
      </c>
      <c r="O71" s="260">
        <v>11907777</v>
      </c>
      <c r="P71" s="108">
        <f t="shared" si="1"/>
        <v>5.831411852531293</v>
      </c>
    </row>
    <row r="72" spans="6:16" ht="19.5" customHeight="1">
      <c r="F72" s="112"/>
      <c r="G72" s="112"/>
      <c r="J72" s="307" t="s">
        <v>314</v>
      </c>
      <c r="K72" s="334">
        <v>2</v>
      </c>
      <c r="L72" s="309" t="s">
        <v>271</v>
      </c>
      <c r="M72" s="310"/>
      <c r="N72" s="256">
        <v>0</v>
      </c>
      <c r="O72" s="256">
        <v>11155</v>
      </c>
      <c r="P72" s="119">
        <f t="shared" si="1"/>
        <v>0.0054627659902420555</v>
      </c>
    </row>
    <row r="73" spans="6:16" ht="19.5" customHeight="1">
      <c r="F73" s="112"/>
      <c r="G73" s="112"/>
      <c r="J73" s="307" t="s">
        <v>345</v>
      </c>
      <c r="K73" s="334">
        <v>2</v>
      </c>
      <c r="L73" s="309" t="s">
        <v>315</v>
      </c>
      <c r="M73" s="310"/>
      <c r="N73" s="256">
        <v>0</v>
      </c>
      <c r="O73" s="256">
        <v>468674</v>
      </c>
      <c r="P73" s="119">
        <f aca="true" t="shared" si="2" ref="P73:P90">O73/204200583*100</f>
        <v>0.22951648477908607</v>
      </c>
    </row>
    <row r="74" spans="6:16" ht="19.5" customHeight="1">
      <c r="F74" s="112"/>
      <c r="G74" s="112"/>
      <c r="J74" s="307" t="s">
        <v>389</v>
      </c>
      <c r="K74" s="334">
        <v>2</v>
      </c>
      <c r="L74" s="309" t="s">
        <v>346</v>
      </c>
      <c r="M74" s="310" t="s">
        <v>15</v>
      </c>
      <c r="N74" s="256">
        <v>40458</v>
      </c>
      <c r="O74" s="256">
        <v>5959318</v>
      </c>
      <c r="P74" s="119">
        <f t="shared" si="2"/>
        <v>2.918364831504913</v>
      </c>
    </row>
    <row r="75" spans="6:16" ht="19.5" customHeight="1">
      <c r="F75" s="112"/>
      <c r="G75" s="112"/>
      <c r="J75" s="312" t="s">
        <v>391</v>
      </c>
      <c r="K75" s="335">
        <v>3</v>
      </c>
      <c r="L75" s="314" t="s">
        <v>348</v>
      </c>
      <c r="M75" s="315" t="s">
        <v>15</v>
      </c>
      <c r="N75" s="260">
        <v>4860</v>
      </c>
      <c r="O75" s="260">
        <v>232203</v>
      </c>
      <c r="P75" s="108">
        <f t="shared" si="2"/>
        <v>0.11371319150445325</v>
      </c>
    </row>
    <row r="76" spans="6:16" ht="19.5" customHeight="1">
      <c r="F76" s="112"/>
      <c r="G76" s="112"/>
      <c r="J76" s="312" t="s">
        <v>401</v>
      </c>
      <c r="K76" s="335">
        <v>3</v>
      </c>
      <c r="L76" s="314" t="s">
        <v>1176</v>
      </c>
      <c r="M76" s="315" t="s">
        <v>15</v>
      </c>
      <c r="N76" s="260">
        <v>33242</v>
      </c>
      <c r="O76" s="260">
        <v>5480895</v>
      </c>
      <c r="P76" s="108">
        <f t="shared" si="2"/>
        <v>2.6840741194162017</v>
      </c>
    </row>
    <row r="77" spans="6:16" ht="19.5" customHeight="1">
      <c r="F77" s="112"/>
      <c r="G77" s="112"/>
      <c r="J77" s="312" t="s">
        <v>413</v>
      </c>
      <c r="K77" s="335">
        <v>3</v>
      </c>
      <c r="L77" s="314" t="s">
        <v>386</v>
      </c>
      <c r="M77" s="315" t="s">
        <v>15</v>
      </c>
      <c r="N77" s="260">
        <v>2356</v>
      </c>
      <c r="O77" s="260">
        <v>246220</v>
      </c>
      <c r="P77" s="108">
        <f t="shared" si="2"/>
        <v>0.12057752058425807</v>
      </c>
    </row>
    <row r="78" spans="6:16" ht="19.5" customHeight="1">
      <c r="F78" s="112"/>
      <c r="G78" s="112"/>
      <c r="J78" s="307" t="s">
        <v>415</v>
      </c>
      <c r="K78" s="334">
        <v>2</v>
      </c>
      <c r="L78" s="309" t="s">
        <v>390</v>
      </c>
      <c r="M78" s="310" t="s">
        <v>15</v>
      </c>
      <c r="N78" s="256">
        <v>216</v>
      </c>
      <c r="O78" s="256">
        <v>36999</v>
      </c>
      <c r="P78" s="119">
        <f t="shared" si="2"/>
        <v>0.01811894924903324</v>
      </c>
    </row>
    <row r="79" spans="6:16" ht="19.5" customHeight="1">
      <c r="F79" s="112"/>
      <c r="G79" s="112"/>
      <c r="J79" s="307" t="s">
        <v>1194</v>
      </c>
      <c r="K79" s="334">
        <v>2</v>
      </c>
      <c r="L79" s="309" t="s">
        <v>416</v>
      </c>
      <c r="M79" s="310"/>
      <c r="N79" s="256">
        <v>0</v>
      </c>
      <c r="O79" s="256">
        <v>139576</v>
      </c>
      <c r="P79" s="119">
        <f t="shared" si="2"/>
        <v>0.06835240034549755</v>
      </c>
    </row>
    <row r="80" spans="2:16" ht="19.5" customHeight="1">
      <c r="B80" s="113"/>
      <c r="C80" s="114"/>
      <c r="D80" s="115"/>
      <c r="E80" s="207"/>
      <c r="F80" s="104"/>
      <c r="G80" s="104"/>
      <c r="J80" s="299" t="s">
        <v>461</v>
      </c>
      <c r="K80" s="331">
        <v>1</v>
      </c>
      <c r="L80" s="301" t="s">
        <v>462</v>
      </c>
      <c r="M80" s="302"/>
      <c r="N80" s="251">
        <v>0</v>
      </c>
      <c r="O80" s="251">
        <v>850453</v>
      </c>
      <c r="P80" s="110">
        <f t="shared" si="2"/>
        <v>0.41647922229487466</v>
      </c>
    </row>
    <row r="81" spans="2:16" ht="19.5" customHeight="1">
      <c r="B81" s="113"/>
      <c r="C81" s="114"/>
      <c r="D81" s="115"/>
      <c r="E81" s="207"/>
      <c r="F81" s="104"/>
      <c r="G81" s="104"/>
      <c r="J81" s="307" t="s">
        <v>463</v>
      </c>
      <c r="K81" s="334">
        <v>2</v>
      </c>
      <c r="L81" s="309" t="s">
        <v>464</v>
      </c>
      <c r="M81" s="310"/>
      <c r="N81" s="256">
        <v>0</v>
      </c>
      <c r="O81" s="256">
        <v>46821</v>
      </c>
      <c r="P81" s="119">
        <f t="shared" si="2"/>
        <v>0.02292892572201912</v>
      </c>
    </row>
    <row r="82" spans="2:16" ht="19.5" customHeight="1">
      <c r="B82" s="207"/>
      <c r="C82" s="207"/>
      <c r="D82" s="207"/>
      <c r="E82" s="207"/>
      <c r="F82" s="104"/>
      <c r="G82" s="104"/>
      <c r="J82" s="312" t="s">
        <v>530</v>
      </c>
      <c r="K82" s="335">
        <v>3</v>
      </c>
      <c r="L82" s="314" t="s">
        <v>533</v>
      </c>
      <c r="M82" s="315" t="s">
        <v>15</v>
      </c>
      <c r="N82" s="260">
        <v>6</v>
      </c>
      <c r="O82" s="260">
        <v>2427</v>
      </c>
      <c r="P82" s="108">
        <f t="shared" si="2"/>
        <v>0.0011885372530988318</v>
      </c>
    </row>
    <row r="83" spans="2:16" ht="19.5" customHeight="1">
      <c r="B83" s="113"/>
      <c r="C83" s="114"/>
      <c r="D83" s="115"/>
      <c r="E83" s="207"/>
      <c r="F83" s="104"/>
      <c r="G83" s="104"/>
      <c r="J83" s="312" t="s">
        <v>532</v>
      </c>
      <c r="K83" s="335">
        <v>3</v>
      </c>
      <c r="L83" s="314" t="s">
        <v>539</v>
      </c>
      <c r="M83" s="315"/>
      <c r="N83" s="260">
        <v>0</v>
      </c>
      <c r="O83" s="260">
        <v>44394</v>
      </c>
      <c r="P83" s="108">
        <f t="shared" si="2"/>
        <v>0.021740388468920287</v>
      </c>
    </row>
    <row r="84" spans="2:16" ht="19.5" customHeight="1">
      <c r="B84" s="113"/>
      <c r="C84" s="114"/>
      <c r="D84" s="115"/>
      <c r="E84" s="207"/>
      <c r="F84" s="104"/>
      <c r="G84" s="104"/>
      <c r="J84" s="307" t="s">
        <v>643</v>
      </c>
      <c r="K84" s="334">
        <v>2</v>
      </c>
      <c r="L84" s="309" t="s">
        <v>644</v>
      </c>
      <c r="M84" s="310"/>
      <c r="N84" s="256">
        <v>0</v>
      </c>
      <c r="O84" s="256">
        <v>803632</v>
      </c>
      <c r="P84" s="119">
        <f t="shared" si="2"/>
        <v>0.3935502965728555</v>
      </c>
    </row>
    <row r="85" spans="2:16" ht="19.5" customHeight="1">
      <c r="B85" s="113"/>
      <c r="C85" s="114"/>
      <c r="D85" s="115"/>
      <c r="E85" s="207"/>
      <c r="F85" s="104"/>
      <c r="G85" s="104"/>
      <c r="J85" s="312" t="s">
        <v>667</v>
      </c>
      <c r="K85" s="335">
        <v>3</v>
      </c>
      <c r="L85" s="314" t="s">
        <v>678</v>
      </c>
      <c r="M85" s="315" t="s">
        <v>12</v>
      </c>
      <c r="N85" s="260">
        <v>1</v>
      </c>
      <c r="O85" s="260">
        <v>777654</v>
      </c>
      <c r="P85" s="108">
        <f t="shared" si="2"/>
        <v>0.3808284915621421</v>
      </c>
    </row>
    <row r="86" spans="2:16" ht="19.5" customHeight="1">
      <c r="B86" s="113"/>
      <c r="C86" s="114"/>
      <c r="D86" s="115"/>
      <c r="E86" s="207"/>
      <c r="F86" s="104"/>
      <c r="G86" s="104"/>
      <c r="J86" s="312" t="s">
        <v>669</v>
      </c>
      <c r="K86" s="335">
        <v>4</v>
      </c>
      <c r="L86" s="314" t="s">
        <v>680</v>
      </c>
      <c r="M86" s="315" t="s">
        <v>12</v>
      </c>
      <c r="N86" s="260">
        <v>1</v>
      </c>
      <c r="O86" s="260">
        <v>777654</v>
      </c>
      <c r="P86" s="108">
        <f t="shared" si="2"/>
        <v>0.3808284915621421</v>
      </c>
    </row>
    <row r="87" spans="2:16" ht="19.5" customHeight="1">
      <c r="B87" s="207"/>
      <c r="C87" s="207"/>
      <c r="D87" s="207"/>
      <c r="E87" s="207"/>
      <c r="F87" s="106"/>
      <c r="G87" s="104"/>
      <c r="J87" s="312" t="s">
        <v>1240</v>
      </c>
      <c r="K87" s="335">
        <v>5</v>
      </c>
      <c r="L87" s="314" t="s">
        <v>1241</v>
      </c>
      <c r="M87" s="315" t="s">
        <v>12</v>
      </c>
      <c r="N87" s="260">
        <v>1</v>
      </c>
      <c r="O87" s="260">
        <v>777654</v>
      </c>
      <c r="P87" s="108">
        <f t="shared" si="2"/>
        <v>0.3808284915621421</v>
      </c>
    </row>
    <row r="88" spans="10:16" ht="19.5" customHeight="1">
      <c r="J88" s="299" t="s">
        <v>810</v>
      </c>
      <c r="K88" s="331">
        <v>1</v>
      </c>
      <c r="L88" s="301" t="s">
        <v>811</v>
      </c>
      <c r="M88" s="302"/>
      <c r="N88" s="251">
        <v>0</v>
      </c>
      <c r="O88" s="251">
        <v>7342567</v>
      </c>
      <c r="P88" s="110">
        <f t="shared" si="2"/>
        <v>3.5957620160173587</v>
      </c>
    </row>
    <row r="89" spans="10:16" ht="19.5" customHeight="1" thickBot="1">
      <c r="J89" s="320" t="s">
        <v>812</v>
      </c>
      <c r="K89" s="356">
        <v>2</v>
      </c>
      <c r="L89" s="322" t="s">
        <v>1268</v>
      </c>
      <c r="M89" s="323"/>
      <c r="N89" s="288">
        <v>0</v>
      </c>
      <c r="O89" s="288">
        <v>7342567</v>
      </c>
      <c r="P89" s="194">
        <f t="shared" si="2"/>
        <v>3.5957620160173587</v>
      </c>
    </row>
    <row r="90" spans="10:16" ht="19.5" customHeight="1" thickBot="1">
      <c r="J90" s="384" t="s">
        <v>1276</v>
      </c>
      <c r="K90" s="385"/>
      <c r="L90" s="385"/>
      <c r="M90" s="385"/>
      <c r="N90" s="127"/>
      <c r="O90" s="127">
        <f>O8+O28+O33+O47+O56+O68+O80+O88</f>
        <v>205051036</v>
      </c>
      <c r="P90" s="195">
        <f t="shared" si="2"/>
        <v>100.41647922229488</v>
      </c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2">
    <mergeCell ref="B47:E47"/>
    <mergeCell ref="J90:M90"/>
  </mergeCells>
  <printOptions/>
  <pageMargins left="0.7086614173228347" right="0.4330708661417323" top="0.7480314960629921" bottom="0.7480314960629921" header="0.31496062992125984" footer="0.31496062992125984"/>
  <pageSetup fitToHeight="1" fitToWidth="1" horizontalDpi="600" verticalDpi="600" orientation="portrait" paperSize="9" scale="45" r:id="rId1"/>
  <headerFoot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P394"/>
  <sheetViews>
    <sheetView view="pageBreakPreview" zoomScale="60" zoomScalePageLayoutView="0" workbookViewId="0" topLeftCell="A1">
      <selection activeCell="P3" sqref="P3"/>
    </sheetView>
  </sheetViews>
  <sheetFormatPr defaultColWidth="9.140625" defaultRowHeight="15"/>
  <cols>
    <col min="1" max="1" width="2.00390625" style="93" customWidth="1"/>
    <col min="2" max="2" width="11.7109375" style="93" customWidth="1"/>
    <col min="3" max="3" width="4.7109375" style="206" customWidth="1"/>
    <col min="4" max="4" width="32.140625" style="93" customWidth="1"/>
    <col min="5" max="5" width="5.7109375" style="206" customWidth="1"/>
    <col min="6" max="6" width="12.8515625" style="105" customWidth="1"/>
    <col min="7" max="7" width="18.57421875" style="105" bestFit="1" customWidth="1"/>
    <col min="8" max="8" width="9.00390625" style="93" customWidth="1"/>
    <col min="9" max="9" width="3.421875" style="93" customWidth="1"/>
    <col min="10" max="10" width="12.00390625" style="93" bestFit="1" customWidth="1"/>
    <col min="11" max="11" width="5.28125" style="93" bestFit="1" customWidth="1"/>
    <col min="12" max="12" width="35.421875" style="93" bestFit="1" customWidth="1"/>
    <col min="13" max="13" width="6.421875" style="93" bestFit="1" customWidth="1"/>
    <col min="14" max="14" width="11.00390625" style="93" bestFit="1" customWidth="1"/>
    <col min="15" max="15" width="16.57421875" style="93" bestFit="1" customWidth="1"/>
    <col min="16" max="16384" width="9.00390625" style="93" customWidth="1"/>
  </cols>
  <sheetData>
    <row r="1" spans="2:7" s="76" customFormat="1" ht="17.25">
      <c r="B1" s="76" t="s">
        <v>1304</v>
      </c>
      <c r="C1" s="77"/>
      <c r="E1" s="77"/>
      <c r="F1" s="78"/>
      <c r="G1" s="78"/>
    </row>
    <row r="2" spans="2:7" s="81" customFormat="1" ht="7.5" customHeight="1">
      <c r="B2" s="79"/>
      <c r="C2" s="80"/>
      <c r="E2" s="80"/>
      <c r="F2" s="82"/>
      <c r="G2" s="82"/>
    </row>
    <row r="3" spans="2:7" s="83" customFormat="1" ht="15" customHeight="1">
      <c r="B3" s="83" t="s">
        <v>1279</v>
      </c>
      <c r="C3" s="84"/>
      <c r="E3" s="84"/>
      <c r="F3" s="85"/>
      <c r="G3" s="85"/>
    </row>
    <row r="4" spans="3:7" s="83" customFormat="1" ht="15" customHeight="1">
      <c r="C4" s="84"/>
      <c r="E4" s="84"/>
      <c r="F4" s="85"/>
      <c r="G4" s="85"/>
    </row>
    <row r="5" spans="2:7" s="81" customFormat="1" ht="7.5" customHeight="1">
      <c r="B5" s="79"/>
      <c r="C5" s="80"/>
      <c r="E5" s="80"/>
      <c r="F5" s="82"/>
      <c r="G5" s="82"/>
    </row>
    <row r="6" spans="2:16" ht="15" thickBot="1">
      <c r="B6" s="86" t="s">
        <v>1335</v>
      </c>
      <c r="C6" s="87"/>
      <c r="D6" s="88"/>
      <c r="E6" s="87"/>
      <c r="F6" s="89"/>
      <c r="G6" s="89"/>
      <c r="H6" s="90" t="s">
        <v>1271</v>
      </c>
      <c r="J6" s="86" t="s">
        <v>1336</v>
      </c>
      <c r="K6" s="87"/>
      <c r="L6" s="88"/>
      <c r="M6" s="87"/>
      <c r="N6" s="91"/>
      <c r="O6" s="91"/>
      <c r="P6" s="92" t="s">
        <v>1271</v>
      </c>
    </row>
    <row r="7" spans="2:16" s="99" customFormat="1" ht="21" customHeight="1">
      <c r="B7" s="94" t="s">
        <v>1272</v>
      </c>
      <c r="C7" s="95" t="s">
        <v>1337</v>
      </c>
      <c r="D7" s="95" t="s">
        <v>1338</v>
      </c>
      <c r="E7" s="95" t="s">
        <v>1339</v>
      </c>
      <c r="F7" s="96" t="s">
        <v>1273</v>
      </c>
      <c r="G7" s="96" t="s">
        <v>1274</v>
      </c>
      <c r="H7" s="97" t="s">
        <v>1340</v>
      </c>
      <c r="J7" s="94" t="s">
        <v>1272</v>
      </c>
      <c r="K7" s="95" t="s">
        <v>1337</v>
      </c>
      <c r="L7" s="95" t="s">
        <v>1285</v>
      </c>
      <c r="M7" s="95" t="s">
        <v>1341</v>
      </c>
      <c r="N7" s="96" t="s">
        <v>1342</v>
      </c>
      <c r="O7" s="96" t="s">
        <v>1275</v>
      </c>
      <c r="P7" s="98" t="s">
        <v>1343</v>
      </c>
    </row>
    <row r="8" spans="2:16" ht="19.5" customHeight="1">
      <c r="B8" s="296" t="s">
        <v>8</v>
      </c>
      <c r="C8" s="330">
        <v>1</v>
      </c>
      <c r="D8" s="116" t="s">
        <v>9</v>
      </c>
      <c r="E8" s="170"/>
      <c r="F8" s="346">
        <v>0</v>
      </c>
      <c r="G8" s="346">
        <v>63463</v>
      </c>
      <c r="H8" s="109">
        <f>G8/2571564143*100</f>
        <v>0.0024678754435409</v>
      </c>
      <c r="J8" s="299" t="s">
        <v>8</v>
      </c>
      <c r="K8" s="300">
        <v>1</v>
      </c>
      <c r="L8" s="301" t="s">
        <v>9</v>
      </c>
      <c r="M8" s="301"/>
      <c r="N8" s="251">
        <v>0</v>
      </c>
      <c r="O8" s="251">
        <v>15700532</v>
      </c>
      <c r="P8" s="110">
        <f>O8/711982085*100</f>
        <v>2.2051863847107898</v>
      </c>
    </row>
    <row r="9" spans="2:16" ht="19.5" customHeight="1">
      <c r="B9" s="304" t="s">
        <v>43</v>
      </c>
      <c r="C9" s="332">
        <v>2</v>
      </c>
      <c r="D9" s="117" t="s">
        <v>44</v>
      </c>
      <c r="E9" s="333" t="s">
        <v>15</v>
      </c>
      <c r="F9" s="347">
        <v>10</v>
      </c>
      <c r="G9" s="347">
        <v>3821</v>
      </c>
      <c r="H9" s="118">
        <f aca="true" t="shared" si="0" ref="H9:H72">G9/2571564143*100</f>
        <v>0.00014858661061988528</v>
      </c>
      <c r="J9" s="307" t="s">
        <v>13</v>
      </c>
      <c r="K9" s="308">
        <v>2</v>
      </c>
      <c r="L9" s="309" t="s">
        <v>14</v>
      </c>
      <c r="M9" s="309" t="s">
        <v>15</v>
      </c>
      <c r="N9" s="256">
        <v>369</v>
      </c>
      <c r="O9" s="256">
        <v>146520</v>
      </c>
      <c r="P9" s="119">
        <f aca="true" t="shared" si="1" ref="P9:P72">O9/711982085*100</f>
        <v>0.020579169488513183</v>
      </c>
    </row>
    <row r="10" spans="2:16" ht="19.5" customHeight="1">
      <c r="B10" s="304" t="s">
        <v>49</v>
      </c>
      <c r="C10" s="332">
        <v>2</v>
      </c>
      <c r="D10" s="117" t="s">
        <v>50</v>
      </c>
      <c r="E10" s="333" t="s">
        <v>32</v>
      </c>
      <c r="F10" s="347">
        <v>37100</v>
      </c>
      <c r="G10" s="347">
        <v>12459</v>
      </c>
      <c r="H10" s="118">
        <f t="shared" si="0"/>
        <v>0.0004844911231910889</v>
      </c>
      <c r="J10" s="312" t="s">
        <v>822</v>
      </c>
      <c r="K10" s="313">
        <v>3</v>
      </c>
      <c r="L10" s="314" t="s">
        <v>1314</v>
      </c>
      <c r="M10" s="314" t="s">
        <v>15</v>
      </c>
      <c r="N10" s="260">
        <v>369</v>
      </c>
      <c r="O10" s="260">
        <v>146520</v>
      </c>
      <c r="P10" s="108">
        <f t="shared" si="1"/>
        <v>0.020579169488513183</v>
      </c>
    </row>
    <row r="11" spans="2:16" ht="19.5" customHeight="1">
      <c r="B11" s="317" t="s">
        <v>51</v>
      </c>
      <c r="C11" s="336">
        <v>3</v>
      </c>
      <c r="D11" s="120" t="s">
        <v>52</v>
      </c>
      <c r="E11" s="171" t="s">
        <v>32</v>
      </c>
      <c r="F11" s="348">
        <v>37100</v>
      </c>
      <c r="G11" s="348">
        <v>12459</v>
      </c>
      <c r="H11" s="107">
        <f t="shared" si="0"/>
        <v>0.0004844911231910889</v>
      </c>
      <c r="J11" s="307" t="s">
        <v>16</v>
      </c>
      <c r="K11" s="308">
        <v>2</v>
      </c>
      <c r="L11" s="309" t="s">
        <v>17</v>
      </c>
      <c r="M11" s="309" t="s">
        <v>15</v>
      </c>
      <c r="N11" s="256">
        <v>248</v>
      </c>
      <c r="O11" s="256">
        <v>106318</v>
      </c>
      <c r="P11" s="119">
        <f t="shared" si="1"/>
        <v>0.014932679099643359</v>
      </c>
    </row>
    <row r="12" spans="2:16" ht="19.5" customHeight="1">
      <c r="B12" s="304" t="s">
        <v>73</v>
      </c>
      <c r="C12" s="332">
        <v>2</v>
      </c>
      <c r="D12" s="117" t="s">
        <v>74</v>
      </c>
      <c r="E12" s="333"/>
      <c r="F12" s="347">
        <v>0</v>
      </c>
      <c r="G12" s="347">
        <v>47183</v>
      </c>
      <c r="H12" s="118">
        <f t="shared" si="0"/>
        <v>0.0018347977097299259</v>
      </c>
      <c r="J12" s="307" t="s">
        <v>20</v>
      </c>
      <c r="K12" s="308">
        <v>2</v>
      </c>
      <c r="L12" s="309" t="s">
        <v>21</v>
      </c>
      <c r="M12" s="309" t="s">
        <v>15</v>
      </c>
      <c r="N12" s="256">
        <v>5033</v>
      </c>
      <c r="O12" s="256">
        <v>3486993</v>
      </c>
      <c r="P12" s="119">
        <f t="shared" si="1"/>
        <v>0.48975853093269894</v>
      </c>
    </row>
    <row r="13" spans="2:16" ht="19.5" customHeight="1">
      <c r="B13" s="296" t="s">
        <v>84</v>
      </c>
      <c r="C13" s="330">
        <v>1</v>
      </c>
      <c r="D13" s="116" t="s">
        <v>1324</v>
      </c>
      <c r="E13" s="170"/>
      <c r="F13" s="346">
        <v>0</v>
      </c>
      <c r="G13" s="346">
        <v>10209805</v>
      </c>
      <c r="H13" s="109">
        <f t="shared" si="0"/>
        <v>0.3970270400523313</v>
      </c>
      <c r="J13" s="312" t="s">
        <v>22</v>
      </c>
      <c r="K13" s="313">
        <v>3</v>
      </c>
      <c r="L13" s="314" t="s">
        <v>1318</v>
      </c>
      <c r="M13" s="314" t="s">
        <v>32</v>
      </c>
      <c r="N13" s="260">
        <v>4464632</v>
      </c>
      <c r="O13" s="260">
        <v>3237912</v>
      </c>
      <c r="P13" s="108">
        <f t="shared" si="1"/>
        <v>0.45477436416114314</v>
      </c>
    </row>
    <row r="14" spans="2:16" ht="19.5" customHeight="1">
      <c r="B14" s="304" t="s">
        <v>88</v>
      </c>
      <c r="C14" s="332">
        <v>2</v>
      </c>
      <c r="D14" s="117" t="s">
        <v>89</v>
      </c>
      <c r="E14" s="333" t="s">
        <v>15</v>
      </c>
      <c r="F14" s="347">
        <v>9</v>
      </c>
      <c r="G14" s="347">
        <v>9012</v>
      </c>
      <c r="H14" s="118">
        <f t="shared" si="0"/>
        <v>0.00035044819023983414</v>
      </c>
      <c r="J14" s="312" t="s">
        <v>843</v>
      </c>
      <c r="K14" s="313">
        <v>4</v>
      </c>
      <c r="L14" s="314" t="s">
        <v>844</v>
      </c>
      <c r="M14" s="314" t="s">
        <v>32</v>
      </c>
      <c r="N14" s="260">
        <v>25600</v>
      </c>
      <c r="O14" s="260">
        <v>23717</v>
      </c>
      <c r="P14" s="108">
        <f t="shared" si="1"/>
        <v>0.0033311231419537756</v>
      </c>
    </row>
    <row r="15" spans="2:16" ht="19.5" customHeight="1">
      <c r="B15" s="304" t="s">
        <v>94</v>
      </c>
      <c r="C15" s="332">
        <v>2</v>
      </c>
      <c r="D15" s="117" t="s">
        <v>95</v>
      </c>
      <c r="E15" s="333"/>
      <c r="F15" s="347">
        <v>0</v>
      </c>
      <c r="G15" s="347">
        <v>205</v>
      </c>
      <c r="H15" s="118">
        <f t="shared" si="0"/>
        <v>7.971801930666444E-06</v>
      </c>
      <c r="J15" s="312" t="s">
        <v>845</v>
      </c>
      <c r="K15" s="313">
        <v>5</v>
      </c>
      <c r="L15" s="314" t="s">
        <v>846</v>
      </c>
      <c r="M15" s="314" t="s">
        <v>32</v>
      </c>
      <c r="N15" s="260">
        <v>25600</v>
      </c>
      <c r="O15" s="260">
        <v>23717</v>
      </c>
      <c r="P15" s="108">
        <f t="shared" si="1"/>
        <v>0.0033311231419537756</v>
      </c>
    </row>
    <row r="16" spans="2:16" ht="19.5" customHeight="1">
      <c r="B16" s="304" t="s">
        <v>100</v>
      </c>
      <c r="C16" s="332">
        <v>2</v>
      </c>
      <c r="D16" s="117" t="s">
        <v>101</v>
      </c>
      <c r="E16" s="333" t="s">
        <v>15</v>
      </c>
      <c r="F16" s="347">
        <v>4501</v>
      </c>
      <c r="G16" s="347">
        <v>109494</v>
      </c>
      <c r="H16" s="118">
        <f t="shared" si="0"/>
        <v>0.004257875515104349</v>
      </c>
      <c r="J16" s="312" t="s">
        <v>851</v>
      </c>
      <c r="K16" s="313">
        <v>4</v>
      </c>
      <c r="L16" s="314" t="s">
        <v>852</v>
      </c>
      <c r="M16" s="314" t="s">
        <v>32</v>
      </c>
      <c r="N16" s="260">
        <v>3900077</v>
      </c>
      <c r="O16" s="260">
        <v>3008313</v>
      </c>
      <c r="P16" s="108">
        <f t="shared" si="1"/>
        <v>0.42252650219422305</v>
      </c>
    </row>
    <row r="17" spans="2:16" ht="19.5" customHeight="1">
      <c r="B17" s="304" t="s">
        <v>102</v>
      </c>
      <c r="C17" s="332">
        <v>2</v>
      </c>
      <c r="D17" s="117" t="s">
        <v>103</v>
      </c>
      <c r="E17" s="333" t="s">
        <v>15</v>
      </c>
      <c r="F17" s="347">
        <v>1467</v>
      </c>
      <c r="G17" s="347">
        <v>36475</v>
      </c>
      <c r="H17" s="118">
        <f t="shared" si="0"/>
        <v>0.0014183974410783345</v>
      </c>
      <c r="J17" s="312" t="s">
        <v>853</v>
      </c>
      <c r="K17" s="313">
        <v>5</v>
      </c>
      <c r="L17" s="314" t="s">
        <v>854</v>
      </c>
      <c r="M17" s="314" t="s">
        <v>32</v>
      </c>
      <c r="N17" s="260">
        <v>1437116</v>
      </c>
      <c r="O17" s="260">
        <v>1144235</v>
      </c>
      <c r="P17" s="108">
        <f t="shared" si="1"/>
        <v>0.16071120665908328</v>
      </c>
    </row>
    <row r="18" spans="2:16" ht="19.5" customHeight="1">
      <c r="B18" s="317" t="s">
        <v>104</v>
      </c>
      <c r="C18" s="336">
        <v>3</v>
      </c>
      <c r="D18" s="120" t="s">
        <v>105</v>
      </c>
      <c r="E18" s="171" t="s">
        <v>15</v>
      </c>
      <c r="F18" s="348">
        <v>739</v>
      </c>
      <c r="G18" s="348">
        <v>20588</v>
      </c>
      <c r="H18" s="107">
        <f t="shared" si="0"/>
        <v>0.0008006022348710281</v>
      </c>
      <c r="J18" s="312" t="s">
        <v>859</v>
      </c>
      <c r="K18" s="313">
        <v>5</v>
      </c>
      <c r="L18" s="314" t="s">
        <v>860</v>
      </c>
      <c r="M18" s="314" t="s">
        <v>32</v>
      </c>
      <c r="N18" s="260">
        <v>758348</v>
      </c>
      <c r="O18" s="260">
        <v>376894</v>
      </c>
      <c r="P18" s="108">
        <f t="shared" si="1"/>
        <v>0.05293588250889768</v>
      </c>
    </row>
    <row r="19" spans="2:16" ht="19.5" customHeight="1">
      <c r="B19" s="304" t="s">
        <v>110</v>
      </c>
      <c r="C19" s="332">
        <v>2</v>
      </c>
      <c r="D19" s="117" t="s">
        <v>111</v>
      </c>
      <c r="E19" s="333" t="s">
        <v>15</v>
      </c>
      <c r="F19" s="347">
        <v>495</v>
      </c>
      <c r="G19" s="347">
        <v>147472</v>
      </c>
      <c r="H19" s="118">
        <f t="shared" si="0"/>
        <v>0.005734719874728009</v>
      </c>
      <c r="J19" s="312" t="s">
        <v>861</v>
      </c>
      <c r="K19" s="313">
        <v>5</v>
      </c>
      <c r="L19" s="314" t="s">
        <v>862</v>
      </c>
      <c r="M19" s="314" t="s">
        <v>32</v>
      </c>
      <c r="N19" s="260">
        <v>1700613</v>
      </c>
      <c r="O19" s="260">
        <v>1482399</v>
      </c>
      <c r="P19" s="108">
        <f t="shared" si="1"/>
        <v>0.2082073455542073</v>
      </c>
    </row>
    <row r="20" spans="2:16" ht="19.5" customHeight="1">
      <c r="B20" s="317" t="s">
        <v>112</v>
      </c>
      <c r="C20" s="336">
        <v>3</v>
      </c>
      <c r="D20" s="120" t="s">
        <v>113</v>
      </c>
      <c r="E20" s="171" t="s">
        <v>15</v>
      </c>
      <c r="F20" s="348">
        <v>107</v>
      </c>
      <c r="G20" s="348">
        <v>5718</v>
      </c>
      <c r="H20" s="107">
        <f t="shared" si="0"/>
        <v>0.00022235494360756453</v>
      </c>
      <c r="J20" s="312" t="s">
        <v>863</v>
      </c>
      <c r="K20" s="313">
        <v>4</v>
      </c>
      <c r="L20" s="314" t="s">
        <v>864</v>
      </c>
      <c r="M20" s="314" t="s">
        <v>32</v>
      </c>
      <c r="N20" s="260">
        <v>147351</v>
      </c>
      <c r="O20" s="260">
        <v>69139</v>
      </c>
      <c r="P20" s="108">
        <f t="shared" si="1"/>
        <v>0.009710778045770632</v>
      </c>
    </row>
    <row r="21" spans="2:16" ht="19.5" customHeight="1">
      <c r="B21" s="304" t="s">
        <v>114</v>
      </c>
      <c r="C21" s="332">
        <v>2</v>
      </c>
      <c r="D21" s="117" t="s">
        <v>115</v>
      </c>
      <c r="E21" s="333" t="s">
        <v>15</v>
      </c>
      <c r="F21" s="347">
        <v>270634</v>
      </c>
      <c r="G21" s="347">
        <v>9907147</v>
      </c>
      <c r="H21" s="118">
        <f t="shared" si="0"/>
        <v>0.3852576272292501</v>
      </c>
      <c r="J21" s="312" t="s">
        <v>865</v>
      </c>
      <c r="K21" s="313">
        <v>3</v>
      </c>
      <c r="L21" s="314" t="s">
        <v>36</v>
      </c>
      <c r="M21" s="314" t="s">
        <v>15</v>
      </c>
      <c r="N21" s="260">
        <v>570</v>
      </c>
      <c r="O21" s="260">
        <v>249081</v>
      </c>
      <c r="P21" s="108">
        <f t="shared" si="1"/>
        <v>0.034984166771555775</v>
      </c>
    </row>
    <row r="22" spans="2:16" ht="19.5" customHeight="1">
      <c r="B22" s="317" t="s">
        <v>116</v>
      </c>
      <c r="C22" s="336">
        <v>3</v>
      </c>
      <c r="D22" s="120" t="s">
        <v>117</v>
      </c>
      <c r="E22" s="171" t="s">
        <v>15</v>
      </c>
      <c r="F22" s="348">
        <v>257411</v>
      </c>
      <c r="G22" s="348">
        <v>9640807</v>
      </c>
      <c r="H22" s="107">
        <f t="shared" si="0"/>
        <v>0.3749005066135735</v>
      </c>
      <c r="J22" s="307" t="s">
        <v>43</v>
      </c>
      <c r="K22" s="308">
        <v>2</v>
      </c>
      <c r="L22" s="309" t="s">
        <v>44</v>
      </c>
      <c r="M22" s="309" t="s">
        <v>15</v>
      </c>
      <c r="N22" s="256">
        <v>154376</v>
      </c>
      <c r="O22" s="256">
        <v>3759246</v>
      </c>
      <c r="P22" s="119">
        <f t="shared" si="1"/>
        <v>0.5279972739763529</v>
      </c>
    </row>
    <row r="23" spans="2:16" ht="19.5" customHeight="1">
      <c r="B23" s="296" t="s">
        <v>122</v>
      </c>
      <c r="C23" s="330">
        <v>1</v>
      </c>
      <c r="D23" s="116" t="s">
        <v>123</v>
      </c>
      <c r="E23" s="170"/>
      <c r="F23" s="346">
        <v>0</v>
      </c>
      <c r="G23" s="346">
        <v>10331305</v>
      </c>
      <c r="H23" s="109">
        <f t="shared" si="0"/>
        <v>0.40175179095270186</v>
      </c>
      <c r="J23" s="312" t="s">
        <v>47</v>
      </c>
      <c r="K23" s="313">
        <v>3</v>
      </c>
      <c r="L23" s="314" t="s">
        <v>48</v>
      </c>
      <c r="M23" s="314" t="s">
        <v>15</v>
      </c>
      <c r="N23" s="260">
        <v>11886</v>
      </c>
      <c r="O23" s="260">
        <v>526803</v>
      </c>
      <c r="P23" s="108">
        <f t="shared" si="1"/>
        <v>0.07399104712023759</v>
      </c>
    </row>
    <row r="24" spans="2:16" ht="19.5" customHeight="1">
      <c r="B24" s="304" t="s">
        <v>128</v>
      </c>
      <c r="C24" s="332">
        <v>2</v>
      </c>
      <c r="D24" s="117" t="s">
        <v>129</v>
      </c>
      <c r="E24" s="333"/>
      <c r="F24" s="347">
        <v>0</v>
      </c>
      <c r="G24" s="347">
        <v>10331305</v>
      </c>
      <c r="H24" s="118">
        <f t="shared" si="0"/>
        <v>0.40175179095270186</v>
      </c>
      <c r="J24" s="312" t="s">
        <v>869</v>
      </c>
      <c r="K24" s="313">
        <v>3</v>
      </c>
      <c r="L24" s="314" t="s">
        <v>870</v>
      </c>
      <c r="M24" s="314" t="s">
        <v>15</v>
      </c>
      <c r="N24" s="260">
        <v>135701</v>
      </c>
      <c r="O24" s="260">
        <v>3012603</v>
      </c>
      <c r="P24" s="108">
        <f t="shared" si="1"/>
        <v>0.4231290454450128</v>
      </c>
    </row>
    <row r="25" spans="2:16" ht="19.5" customHeight="1">
      <c r="B25" s="317" t="s">
        <v>130</v>
      </c>
      <c r="C25" s="336">
        <v>3</v>
      </c>
      <c r="D25" s="120" t="s">
        <v>131</v>
      </c>
      <c r="E25" s="171"/>
      <c r="F25" s="348">
        <v>0</v>
      </c>
      <c r="G25" s="348">
        <v>10331305</v>
      </c>
      <c r="H25" s="107">
        <f t="shared" si="0"/>
        <v>0.40175179095270186</v>
      </c>
      <c r="J25" s="312" t="s">
        <v>871</v>
      </c>
      <c r="K25" s="313">
        <v>4</v>
      </c>
      <c r="L25" s="314" t="s">
        <v>872</v>
      </c>
      <c r="M25" s="314" t="s">
        <v>15</v>
      </c>
      <c r="N25" s="260">
        <v>135701</v>
      </c>
      <c r="O25" s="260">
        <v>3012603</v>
      </c>
      <c r="P25" s="108">
        <f t="shared" si="1"/>
        <v>0.4231290454450128</v>
      </c>
    </row>
    <row r="26" spans="2:16" ht="19.5" customHeight="1">
      <c r="B26" s="317" t="s">
        <v>138</v>
      </c>
      <c r="C26" s="336">
        <v>4</v>
      </c>
      <c r="D26" s="120" t="s">
        <v>139</v>
      </c>
      <c r="E26" s="171" t="s">
        <v>32</v>
      </c>
      <c r="F26" s="348">
        <v>39784530</v>
      </c>
      <c r="G26" s="348">
        <v>10331305</v>
      </c>
      <c r="H26" s="107">
        <f t="shared" si="0"/>
        <v>0.40175179095270186</v>
      </c>
      <c r="J26" s="312" t="s">
        <v>875</v>
      </c>
      <c r="K26" s="313">
        <v>3</v>
      </c>
      <c r="L26" s="314" t="s">
        <v>876</v>
      </c>
      <c r="M26" s="314" t="s">
        <v>15</v>
      </c>
      <c r="N26" s="260">
        <v>5935</v>
      </c>
      <c r="O26" s="260">
        <v>127223</v>
      </c>
      <c r="P26" s="108">
        <f t="shared" si="1"/>
        <v>0.017868848483736776</v>
      </c>
    </row>
    <row r="27" spans="2:16" ht="19.5" customHeight="1">
      <c r="B27" s="296" t="s">
        <v>142</v>
      </c>
      <c r="C27" s="330">
        <v>1</v>
      </c>
      <c r="D27" s="116" t="s">
        <v>143</v>
      </c>
      <c r="E27" s="170" t="s">
        <v>15</v>
      </c>
      <c r="F27" s="346">
        <v>797</v>
      </c>
      <c r="G27" s="346">
        <v>331930</v>
      </c>
      <c r="H27" s="109">
        <f t="shared" si="0"/>
        <v>0.012907708365102988</v>
      </c>
      <c r="J27" s="307" t="s">
        <v>49</v>
      </c>
      <c r="K27" s="308">
        <v>2</v>
      </c>
      <c r="L27" s="309" t="s">
        <v>50</v>
      </c>
      <c r="M27" s="309" t="s">
        <v>32</v>
      </c>
      <c r="N27" s="256">
        <v>32944168</v>
      </c>
      <c r="O27" s="256">
        <v>7800126</v>
      </c>
      <c r="P27" s="119">
        <f t="shared" si="1"/>
        <v>1.0955508803286813</v>
      </c>
    </row>
    <row r="28" spans="2:16" ht="19.5" customHeight="1">
      <c r="B28" s="304" t="s">
        <v>146</v>
      </c>
      <c r="C28" s="332">
        <v>2</v>
      </c>
      <c r="D28" s="117" t="s">
        <v>147</v>
      </c>
      <c r="E28" s="333" t="s">
        <v>15</v>
      </c>
      <c r="F28" s="347">
        <v>590</v>
      </c>
      <c r="G28" s="347">
        <v>295259</v>
      </c>
      <c r="H28" s="118">
        <f t="shared" si="0"/>
        <v>0.011481689103642164</v>
      </c>
      <c r="J28" s="312" t="s">
        <v>51</v>
      </c>
      <c r="K28" s="313">
        <v>3</v>
      </c>
      <c r="L28" s="314" t="s">
        <v>52</v>
      </c>
      <c r="M28" s="314" t="s">
        <v>32</v>
      </c>
      <c r="N28" s="260">
        <v>27150457</v>
      </c>
      <c r="O28" s="260">
        <v>7107766</v>
      </c>
      <c r="P28" s="108">
        <f t="shared" si="1"/>
        <v>0.9983068604879292</v>
      </c>
    </row>
    <row r="29" spans="2:16" ht="19.5" customHeight="1">
      <c r="B29" s="304" t="s">
        <v>148</v>
      </c>
      <c r="C29" s="332">
        <v>2</v>
      </c>
      <c r="D29" s="117" t="s">
        <v>149</v>
      </c>
      <c r="E29" s="333" t="s">
        <v>15</v>
      </c>
      <c r="F29" s="347">
        <v>208</v>
      </c>
      <c r="G29" s="347">
        <v>36671</v>
      </c>
      <c r="H29" s="118">
        <f t="shared" si="0"/>
        <v>0.0014260192614608254</v>
      </c>
      <c r="J29" s="312" t="s">
        <v>59</v>
      </c>
      <c r="K29" s="313">
        <v>3</v>
      </c>
      <c r="L29" s="314" t="s">
        <v>60</v>
      </c>
      <c r="M29" s="314" t="s">
        <v>32</v>
      </c>
      <c r="N29" s="260">
        <v>5793711</v>
      </c>
      <c r="O29" s="260">
        <v>692360</v>
      </c>
      <c r="P29" s="108">
        <f t="shared" si="1"/>
        <v>0.09724401984075204</v>
      </c>
    </row>
    <row r="30" spans="2:16" ht="19.5" customHeight="1">
      <c r="B30" s="296" t="s">
        <v>150</v>
      </c>
      <c r="C30" s="330">
        <v>1</v>
      </c>
      <c r="D30" s="116" t="s">
        <v>151</v>
      </c>
      <c r="E30" s="170"/>
      <c r="F30" s="346">
        <v>0</v>
      </c>
      <c r="G30" s="346">
        <v>30985005</v>
      </c>
      <c r="H30" s="109">
        <f t="shared" si="0"/>
        <v>1.2049088911254118</v>
      </c>
      <c r="J30" s="312" t="s">
        <v>893</v>
      </c>
      <c r="K30" s="313">
        <v>4</v>
      </c>
      <c r="L30" s="314" t="s">
        <v>894</v>
      </c>
      <c r="M30" s="314" t="s">
        <v>32</v>
      </c>
      <c r="N30" s="260">
        <v>55300</v>
      </c>
      <c r="O30" s="260">
        <v>5158</v>
      </c>
      <c r="P30" s="108">
        <f t="shared" si="1"/>
        <v>0.0007244564306698812</v>
      </c>
    </row>
    <row r="31" spans="2:16" ht="19.5" customHeight="1">
      <c r="B31" s="304" t="s">
        <v>152</v>
      </c>
      <c r="C31" s="332">
        <v>2</v>
      </c>
      <c r="D31" s="117" t="s">
        <v>153</v>
      </c>
      <c r="E31" s="333"/>
      <c r="F31" s="347">
        <v>0</v>
      </c>
      <c r="G31" s="347">
        <v>677984</v>
      </c>
      <c r="H31" s="118">
        <f t="shared" si="0"/>
        <v>0.026364654439809555</v>
      </c>
      <c r="J31" s="307" t="s">
        <v>65</v>
      </c>
      <c r="K31" s="308">
        <v>2</v>
      </c>
      <c r="L31" s="309" t="s">
        <v>66</v>
      </c>
      <c r="M31" s="309" t="s">
        <v>15</v>
      </c>
      <c r="N31" s="256">
        <v>408</v>
      </c>
      <c r="O31" s="256">
        <v>83633</v>
      </c>
      <c r="P31" s="119">
        <f t="shared" si="1"/>
        <v>0.011746503425012442</v>
      </c>
    </row>
    <row r="32" spans="2:16" ht="19.5" customHeight="1">
      <c r="B32" s="317" t="s">
        <v>154</v>
      </c>
      <c r="C32" s="336">
        <v>3</v>
      </c>
      <c r="D32" s="120" t="s">
        <v>155</v>
      </c>
      <c r="E32" s="171"/>
      <c r="F32" s="348">
        <v>0</v>
      </c>
      <c r="G32" s="348">
        <v>545278</v>
      </c>
      <c r="H32" s="107">
        <f t="shared" si="0"/>
        <v>0.021204137625121647</v>
      </c>
      <c r="J32" s="307" t="s">
        <v>69</v>
      </c>
      <c r="K32" s="308">
        <v>2</v>
      </c>
      <c r="L32" s="309" t="s">
        <v>70</v>
      </c>
      <c r="M32" s="309" t="s">
        <v>15</v>
      </c>
      <c r="N32" s="256">
        <v>5280</v>
      </c>
      <c r="O32" s="256">
        <v>183642</v>
      </c>
      <c r="P32" s="119">
        <f t="shared" si="1"/>
        <v>0.02579306472296982</v>
      </c>
    </row>
    <row r="33" spans="2:16" ht="19.5" customHeight="1">
      <c r="B33" s="317" t="s">
        <v>162</v>
      </c>
      <c r="C33" s="336">
        <v>3</v>
      </c>
      <c r="D33" s="120" t="s">
        <v>163</v>
      </c>
      <c r="E33" s="171" t="s">
        <v>15</v>
      </c>
      <c r="F33" s="348">
        <v>1027</v>
      </c>
      <c r="G33" s="348">
        <v>132706</v>
      </c>
      <c r="H33" s="107">
        <f t="shared" si="0"/>
        <v>0.005160516814687908</v>
      </c>
      <c r="J33" s="312" t="s">
        <v>71</v>
      </c>
      <c r="K33" s="313">
        <v>3</v>
      </c>
      <c r="L33" s="314" t="s">
        <v>928</v>
      </c>
      <c r="M33" s="314" t="s">
        <v>15</v>
      </c>
      <c r="N33" s="260">
        <v>80</v>
      </c>
      <c r="O33" s="260">
        <v>5163</v>
      </c>
      <c r="P33" s="108">
        <f t="shared" si="1"/>
        <v>0.0007251586955309416</v>
      </c>
    </row>
    <row r="34" spans="2:16" ht="19.5" customHeight="1">
      <c r="B34" s="317" t="s">
        <v>164</v>
      </c>
      <c r="C34" s="336">
        <v>4</v>
      </c>
      <c r="D34" s="120" t="s">
        <v>165</v>
      </c>
      <c r="E34" s="171" t="s">
        <v>15</v>
      </c>
      <c r="F34" s="348">
        <v>6</v>
      </c>
      <c r="G34" s="348">
        <v>8340</v>
      </c>
      <c r="H34" s="107">
        <f t="shared" si="0"/>
        <v>0.0003243162346427227</v>
      </c>
      <c r="J34" s="307" t="s">
        <v>73</v>
      </c>
      <c r="K34" s="308">
        <v>2</v>
      </c>
      <c r="L34" s="309" t="s">
        <v>74</v>
      </c>
      <c r="M34" s="309"/>
      <c r="N34" s="256">
        <v>0</v>
      </c>
      <c r="O34" s="256">
        <v>134054</v>
      </c>
      <c r="P34" s="119">
        <f t="shared" si="1"/>
        <v>0.01882828273691746</v>
      </c>
    </row>
    <row r="35" spans="2:16" ht="19.5" customHeight="1">
      <c r="B35" s="304" t="s">
        <v>188</v>
      </c>
      <c r="C35" s="332">
        <v>2</v>
      </c>
      <c r="D35" s="117" t="s">
        <v>189</v>
      </c>
      <c r="E35" s="333" t="s">
        <v>15</v>
      </c>
      <c r="F35" s="347">
        <v>20381</v>
      </c>
      <c r="G35" s="347">
        <v>5200910</v>
      </c>
      <c r="H35" s="118">
        <f t="shared" si="0"/>
        <v>0.20224694819132885</v>
      </c>
      <c r="J35" s="299" t="s">
        <v>75</v>
      </c>
      <c r="K35" s="300">
        <v>1</v>
      </c>
      <c r="L35" s="301" t="s">
        <v>76</v>
      </c>
      <c r="M35" s="301"/>
      <c r="N35" s="251">
        <v>0</v>
      </c>
      <c r="O35" s="251">
        <v>793</v>
      </c>
      <c r="P35" s="110">
        <f t="shared" si="1"/>
        <v>0.00011137920696417524</v>
      </c>
    </row>
    <row r="36" spans="2:16" ht="19.5" customHeight="1">
      <c r="B36" s="304" t="s">
        <v>194</v>
      </c>
      <c r="C36" s="332">
        <v>2</v>
      </c>
      <c r="D36" s="117" t="s">
        <v>195</v>
      </c>
      <c r="E36" s="333" t="s">
        <v>15</v>
      </c>
      <c r="F36" s="347">
        <v>1041</v>
      </c>
      <c r="G36" s="347">
        <v>19671</v>
      </c>
      <c r="H36" s="118">
        <f t="shared" si="0"/>
        <v>0.000764943003795803</v>
      </c>
      <c r="J36" s="307" t="s">
        <v>80</v>
      </c>
      <c r="K36" s="308">
        <v>2</v>
      </c>
      <c r="L36" s="309" t="s">
        <v>81</v>
      </c>
      <c r="M36" s="309"/>
      <c r="N36" s="256">
        <v>0</v>
      </c>
      <c r="O36" s="256">
        <v>793</v>
      </c>
      <c r="P36" s="119">
        <f t="shared" si="1"/>
        <v>0.00011137920696417524</v>
      </c>
    </row>
    <row r="37" spans="2:16" ht="19.5" customHeight="1">
      <c r="B37" s="304" t="s">
        <v>204</v>
      </c>
      <c r="C37" s="332">
        <v>2</v>
      </c>
      <c r="D37" s="117" t="s">
        <v>205</v>
      </c>
      <c r="E37" s="333" t="s">
        <v>15</v>
      </c>
      <c r="F37" s="347">
        <v>12881</v>
      </c>
      <c r="G37" s="347">
        <v>6636339</v>
      </c>
      <c r="H37" s="118">
        <f t="shared" si="0"/>
        <v>0.25806624415979035</v>
      </c>
      <c r="J37" s="312" t="s">
        <v>82</v>
      </c>
      <c r="K37" s="313">
        <v>3</v>
      </c>
      <c r="L37" s="314" t="s">
        <v>83</v>
      </c>
      <c r="M37" s="314" t="s">
        <v>32</v>
      </c>
      <c r="N37" s="260">
        <v>13920</v>
      </c>
      <c r="O37" s="260">
        <v>793</v>
      </c>
      <c r="P37" s="108">
        <f t="shared" si="1"/>
        <v>0.00011137920696417524</v>
      </c>
    </row>
    <row r="38" spans="2:16" ht="19.5" customHeight="1">
      <c r="B38" s="317" t="s">
        <v>208</v>
      </c>
      <c r="C38" s="336">
        <v>3</v>
      </c>
      <c r="D38" s="120" t="s">
        <v>209</v>
      </c>
      <c r="E38" s="171" t="s">
        <v>15</v>
      </c>
      <c r="F38" s="348">
        <v>239</v>
      </c>
      <c r="G38" s="348">
        <v>13740</v>
      </c>
      <c r="H38" s="107">
        <f t="shared" si="0"/>
        <v>0.0005343051635480826</v>
      </c>
      <c r="J38" s="299" t="s">
        <v>84</v>
      </c>
      <c r="K38" s="300">
        <v>1</v>
      </c>
      <c r="L38" s="301" t="s">
        <v>1324</v>
      </c>
      <c r="M38" s="301"/>
      <c r="N38" s="251">
        <v>0</v>
      </c>
      <c r="O38" s="251">
        <v>5807277</v>
      </c>
      <c r="P38" s="110">
        <f t="shared" si="1"/>
        <v>0.8156493151088205</v>
      </c>
    </row>
    <row r="39" spans="2:16" ht="19.5" customHeight="1">
      <c r="B39" s="317" t="s">
        <v>210</v>
      </c>
      <c r="C39" s="336">
        <v>4</v>
      </c>
      <c r="D39" s="120" t="s">
        <v>211</v>
      </c>
      <c r="E39" s="171" t="s">
        <v>15</v>
      </c>
      <c r="F39" s="348">
        <v>220</v>
      </c>
      <c r="G39" s="348">
        <v>13200</v>
      </c>
      <c r="H39" s="107">
        <f t="shared" si="0"/>
        <v>0.0005133062706575467</v>
      </c>
      <c r="J39" s="307" t="s">
        <v>90</v>
      </c>
      <c r="K39" s="308">
        <v>2</v>
      </c>
      <c r="L39" s="309" t="s">
        <v>91</v>
      </c>
      <c r="M39" s="309" t="s">
        <v>15</v>
      </c>
      <c r="N39" s="256">
        <v>10</v>
      </c>
      <c r="O39" s="256">
        <v>2200</v>
      </c>
      <c r="P39" s="119">
        <f t="shared" si="1"/>
        <v>0.00030899653886656435</v>
      </c>
    </row>
    <row r="40" spans="2:16" ht="19.5" customHeight="1">
      <c r="B40" s="317" t="s">
        <v>212</v>
      </c>
      <c r="C40" s="336">
        <v>4</v>
      </c>
      <c r="D40" s="120" t="s">
        <v>213</v>
      </c>
      <c r="E40" s="171" t="s">
        <v>15</v>
      </c>
      <c r="F40" s="348">
        <v>0</v>
      </c>
      <c r="G40" s="348">
        <v>233</v>
      </c>
      <c r="H40" s="107">
        <f t="shared" si="0"/>
        <v>9.060633413879422E-06</v>
      </c>
      <c r="J40" s="312" t="s">
        <v>969</v>
      </c>
      <c r="K40" s="313">
        <v>3</v>
      </c>
      <c r="L40" s="314" t="s">
        <v>93</v>
      </c>
      <c r="M40" s="314" t="s">
        <v>15</v>
      </c>
      <c r="N40" s="260">
        <v>10</v>
      </c>
      <c r="O40" s="260">
        <v>2200</v>
      </c>
      <c r="P40" s="108">
        <f t="shared" si="1"/>
        <v>0.00030899653886656435</v>
      </c>
    </row>
    <row r="41" spans="2:16" ht="19.5" customHeight="1">
      <c r="B41" s="317" t="s">
        <v>214</v>
      </c>
      <c r="C41" s="336">
        <v>3</v>
      </c>
      <c r="D41" s="120" t="s">
        <v>215</v>
      </c>
      <c r="E41" s="171" t="s">
        <v>15</v>
      </c>
      <c r="F41" s="348">
        <v>444</v>
      </c>
      <c r="G41" s="348">
        <v>77403</v>
      </c>
      <c r="H41" s="107">
        <f t="shared" si="0"/>
        <v>0.0030099579748262186</v>
      </c>
      <c r="J41" s="312" t="s">
        <v>972</v>
      </c>
      <c r="K41" s="313">
        <v>4</v>
      </c>
      <c r="L41" s="314" t="s">
        <v>973</v>
      </c>
      <c r="M41" s="314" t="s">
        <v>15</v>
      </c>
      <c r="N41" s="260">
        <v>10</v>
      </c>
      <c r="O41" s="260">
        <v>2200</v>
      </c>
      <c r="P41" s="108">
        <f t="shared" si="1"/>
        <v>0.00030899653886656435</v>
      </c>
    </row>
    <row r="42" spans="2:16" ht="19.5" customHeight="1">
      <c r="B42" s="317" t="s">
        <v>216</v>
      </c>
      <c r="C42" s="336">
        <v>3</v>
      </c>
      <c r="D42" s="120" t="s">
        <v>217</v>
      </c>
      <c r="E42" s="171" t="s">
        <v>32</v>
      </c>
      <c r="F42" s="348">
        <v>302330</v>
      </c>
      <c r="G42" s="348">
        <v>59550</v>
      </c>
      <c r="H42" s="107">
        <f t="shared" si="0"/>
        <v>0.002315711243761887</v>
      </c>
      <c r="J42" s="307" t="s">
        <v>94</v>
      </c>
      <c r="K42" s="308">
        <v>2</v>
      </c>
      <c r="L42" s="309" t="s">
        <v>95</v>
      </c>
      <c r="M42" s="309"/>
      <c r="N42" s="256">
        <v>0</v>
      </c>
      <c r="O42" s="256">
        <v>1251255</v>
      </c>
      <c r="P42" s="119">
        <f t="shared" si="1"/>
        <v>0.1757424837452195</v>
      </c>
    </row>
    <row r="43" spans="2:16" ht="19.5" customHeight="1">
      <c r="B43" s="304" t="s">
        <v>218</v>
      </c>
      <c r="C43" s="332">
        <v>2</v>
      </c>
      <c r="D43" s="117" t="s">
        <v>219</v>
      </c>
      <c r="E43" s="333" t="s">
        <v>15</v>
      </c>
      <c r="F43" s="347">
        <v>60316</v>
      </c>
      <c r="G43" s="347">
        <v>18450101</v>
      </c>
      <c r="H43" s="118">
        <f t="shared" si="0"/>
        <v>0.7174661013306872</v>
      </c>
      <c r="J43" s="312" t="s">
        <v>96</v>
      </c>
      <c r="K43" s="313">
        <v>3</v>
      </c>
      <c r="L43" s="314" t="s">
        <v>97</v>
      </c>
      <c r="M43" s="314"/>
      <c r="N43" s="260">
        <v>0</v>
      </c>
      <c r="O43" s="260">
        <v>1251255</v>
      </c>
      <c r="P43" s="108">
        <f t="shared" si="1"/>
        <v>0.1757424837452195</v>
      </c>
    </row>
    <row r="44" spans="2:16" ht="19.5" customHeight="1">
      <c r="B44" s="296" t="s">
        <v>220</v>
      </c>
      <c r="C44" s="330">
        <v>1</v>
      </c>
      <c r="D44" s="116" t="s">
        <v>221</v>
      </c>
      <c r="E44" s="170"/>
      <c r="F44" s="346">
        <v>0</v>
      </c>
      <c r="G44" s="346">
        <v>17608497</v>
      </c>
      <c r="H44" s="109">
        <f t="shared" si="0"/>
        <v>0.6847387823450454</v>
      </c>
      <c r="J44" s="312" t="s">
        <v>994</v>
      </c>
      <c r="K44" s="313">
        <v>4</v>
      </c>
      <c r="L44" s="314" t="s">
        <v>99</v>
      </c>
      <c r="M44" s="314"/>
      <c r="N44" s="260">
        <v>0</v>
      </c>
      <c r="O44" s="260">
        <v>1250818</v>
      </c>
      <c r="P44" s="108">
        <f t="shared" si="1"/>
        <v>0.17568110579636284</v>
      </c>
    </row>
    <row r="45" spans="2:16" ht="19.5" customHeight="1">
      <c r="B45" s="304" t="s">
        <v>224</v>
      </c>
      <c r="C45" s="332">
        <v>2</v>
      </c>
      <c r="D45" s="117" t="s">
        <v>225</v>
      </c>
      <c r="E45" s="333" t="s">
        <v>15</v>
      </c>
      <c r="F45" s="347">
        <v>0</v>
      </c>
      <c r="G45" s="347">
        <v>3372</v>
      </c>
      <c r="H45" s="118">
        <f t="shared" si="0"/>
        <v>0.00013112642004979146</v>
      </c>
      <c r="J45" s="312" t="s">
        <v>1301</v>
      </c>
      <c r="K45" s="313">
        <v>5</v>
      </c>
      <c r="L45" s="314" t="s">
        <v>985</v>
      </c>
      <c r="M45" s="314" t="s">
        <v>981</v>
      </c>
      <c r="N45" s="260">
        <v>3488</v>
      </c>
      <c r="O45" s="260">
        <v>137336</v>
      </c>
      <c r="P45" s="108">
        <f t="shared" si="1"/>
        <v>0.01928924939171749</v>
      </c>
    </row>
    <row r="46" spans="2:16" ht="19.5" customHeight="1">
      <c r="B46" s="317" t="s">
        <v>226</v>
      </c>
      <c r="C46" s="336">
        <v>3</v>
      </c>
      <c r="D46" s="120" t="s">
        <v>227</v>
      </c>
      <c r="E46" s="171" t="s">
        <v>15</v>
      </c>
      <c r="F46" s="348">
        <v>0</v>
      </c>
      <c r="G46" s="348">
        <v>1965</v>
      </c>
      <c r="H46" s="107">
        <f t="shared" si="0"/>
        <v>7.641263801833933E-05</v>
      </c>
      <c r="J46" s="307" t="s">
        <v>102</v>
      </c>
      <c r="K46" s="308">
        <v>2</v>
      </c>
      <c r="L46" s="309" t="s">
        <v>103</v>
      </c>
      <c r="M46" s="309" t="s">
        <v>15</v>
      </c>
      <c r="N46" s="256">
        <v>4949</v>
      </c>
      <c r="O46" s="256">
        <v>677035</v>
      </c>
      <c r="P46" s="119">
        <f t="shared" si="1"/>
        <v>0.09509157804160198</v>
      </c>
    </row>
    <row r="47" spans="2:16" ht="19.5" customHeight="1">
      <c r="B47" s="317" t="s">
        <v>234</v>
      </c>
      <c r="C47" s="336">
        <v>3</v>
      </c>
      <c r="D47" s="120" t="s">
        <v>235</v>
      </c>
      <c r="E47" s="171" t="s">
        <v>32</v>
      </c>
      <c r="F47" s="348">
        <v>26</v>
      </c>
      <c r="G47" s="348">
        <v>202</v>
      </c>
      <c r="H47" s="107">
        <f t="shared" si="0"/>
        <v>7.85514141460791E-06</v>
      </c>
      <c r="J47" s="307" t="s">
        <v>110</v>
      </c>
      <c r="K47" s="308">
        <v>2</v>
      </c>
      <c r="L47" s="309" t="s">
        <v>111</v>
      </c>
      <c r="M47" s="309" t="s">
        <v>15</v>
      </c>
      <c r="N47" s="256">
        <v>407115</v>
      </c>
      <c r="O47" s="256">
        <v>2434700</v>
      </c>
      <c r="P47" s="119">
        <f t="shared" si="1"/>
        <v>0.34196085144473826</v>
      </c>
    </row>
    <row r="48" spans="2:16" ht="19.5" customHeight="1">
      <c r="B48" s="304" t="s">
        <v>236</v>
      </c>
      <c r="C48" s="332">
        <v>2</v>
      </c>
      <c r="D48" s="117" t="s">
        <v>237</v>
      </c>
      <c r="E48" s="333"/>
      <c r="F48" s="347">
        <v>0</v>
      </c>
      <c r="G48" s="347">
        <v>261</v>
      </c>
      <c r="H48" s="118">
        <f t="shared" si="0"/>
        <v>1.01494648970924E-05</v>
      </c>
      <c r="J48" s="312" t="s">
        <v>1028</v>
      </c>
      <c r="K48" s="313">
        <v>3</v>
      </c>
      <c r="L48" s="314" t="s">
        <v>1029</v>
      </c>
      <c r="M48" s="314" t="s">
        <v>15</v>
      </c>
      <c r="N48" s="260">
        <v>407115</v>
      </c>
      <c r="O48" s="260">
        <v>2434700</v>
      </c>
      <c r="P48" s="108">
        <f t="shared" si="1"/>
        <v>0.34196085144473826</v>
      </c>
    </row>
    <row r="49" spans="2:16" ht="19.5" customHeight="1">
      <c r="B49" s="304" t="s">
        <v>249</v>
      </c>
      <c r="C49" s="332">
        <v>2</v>
      </c>
      <c r="D49" s="117" t="s">
        <v>250</v>
      </c>
      <c r="E49" s="333" t="s">
        <v>15</v>
      </c>
      <c r="F49" s="347">
        <v>129</v>
      </c>
      <c r="G49" s="347">
        <v>165304</v>
      </c>
      <c r="H49" s="118">
        <f t="shared" si="0"/>
        <v>0.0064281499821799305</v>
      </c>
      <c r="J49" s="312" t="s">
        <v>1030</v>
      </c>
      <c r="K49" s="313">
        <v>4</v>
      </c>
      <c r="L49" s="314" t="s">
        <v>1031</v>
      </c>
      <c r="M49" s="314" t="s">
        <v>15</v>
      </c>
      <c r="N49" s="260">
        <v>345725</v>
      </c>
      <c r="O49" s="260">
        <v>1116525</v>
      </c>
      <c r="P49" s="108">
        <f t="shared" si="1"/>
        <v>0.1568192547990867</v>
      </c>
    </row>
    <row r="50" spans="2:16" ht="19.5" customHeight="1">
      <c r="B50" s="317" t="s">
        <v>251</v>
      </c>
      <c r="C50" s="336">
        <v>3</v>
      </c>
      <c r="D50" s="120" t="s">
        <v>252</v>
      </c>
      <c r="E50" s="171" t="s">
        <v>15</v>
      </c>
      <c r="F50" s="348">
        <v>125</v>
      </c>
      <c r="G50" s="348">
        <v>163050</v>
      </c>
      <c r="H50" s="107">
        <f t="shared" si="0"/>
        <v>0.006340499047781286</v>
      </c>
      <c r="J50" s="312" t="s">
        <v>1034</v>
      </c>
      <c r="K50" s="313">
        <v>5</v>
      </c>
      <c r="L50" s="314" t="s">
        <v>1035</v>
      </c>
      <c r="M50" s="314" t="s">
        <v>15</v>
      </c>
      <c r="N50" s="260">
        <v>260</v>
      </c>
      <c r="O50" s="260">
        <v>24189</v>
      </c>
      <c r="P50" s="108">
        <f t="shared" si="1"/>
        <v>0.0033974169448378745</v>
      </c>
    </row>
    <row r="51" spans="2:16" ht="19.5" customHeight="1">
      <c r="B51" s="317" t="s">
        <v>268</v>
      </c>
      <c r="C51" s="336">
        <v>3</v>
      </c>
      <c r="D51" s="120" t="s">
        <v>269</v>
      </c>
      <c r="E51" s="171" t="s">
        <v>32</v>
      </c>
      <c r="F51" s="348">
        <v>2038</v>
      </c>
      <c r="G51" s="348">
        <v>462</v>
      </c>
      <c r="H51" s="107">
        <f t="shared" si="0"/>
        <v>1.7965719473014133E-05</v>
      </c>
      <c r="J51" s="312" t="s">
        <v>1038</v>
      </c>
      <c r="K51" s="313">
        <v>4</v>
      </c>
      <c r="L51" s="314" t="s">
        <v>1039</v>
      </c>
      <c r="M51" s="314" t="s">
        <v>15</v>
      </c>
      <c r="N51" s="260">
        <v>47757</v>
      </c>
      <c r="O51" s="260">
        <v>1098090</v>
      </c>
      <c r="P51" s="108">
        <f t="shared" si="1"/>
        <v>0.15423000425635708</v>
      </c>
    </row>
    <row r="52" spans="2:16" ht="19.5" customHeight="1">
      <c r="B52" s="304" t="s">
        <v>270</v>
      </c>
      <c r="C52" s="332">
        <v>2</v>
      </c>
      <c r="D52" s="117" t="s">
        <v>271</v>
      </c>
      <c r="E52" s="333"/>
      <c r="F52" s="347">
        <v>0</v>
      </c>
      <c r="G52" s="347">
        <v>495031</v>
      </c>
      <c r="H52" s="118">
        <f t="shared" si="0"/>
        <v>0.019250190641657273</v>
      </c>
      <c r="J52" s="312" t="s">
        <v>1040</v>
      </c>
      <c r="K52" s="313">
        <v>4</v>
      </c>
      <c r="L52" s="314" t="s">
        <v>1041</v>
      </c>
      <c r="M52" s="314" t="s">
        <v>15</v>
      </c>
      <c r="N52" s="260">
        <v>5093</v>
      </c>
      <c r="O52" s="260">
        <v>46758</v>
      </c>
      <c r="P52" s="108">
        <f t="shared" si="1"/>
        <v>0.006567300074692189</v>
      </c>
    </row>
    <row r="53" spans="2:16" ht="19.5" customHeight="1">
      <c r="B53" s="317" t="s">
        <v>272</v>
      </c>
      <c r="C53" s="336">
        <v>3</v>
      </c>
      <c r="D53" s="120" t="s">
        <v>273</v>
      </c>
      <c r="E53" s="171" t="s">
        <v>15</v>
      </c>
      <c r="F53" s="348">
        <v>990</v>
      </c>
      <c r="G53" s="348">
        <v>56575</v>
      </c>
      <c r="H53" s="107">
        <f t="shared" si="0"/>
        <v>0.002200022898670508</v>
      </c>
      <c r="J53" s="312" t="s">
        <v>1042</v>
      </c>
      <c r="K53" s="313">
        <v>4</v>
      </c>
      <c r="L53" s="314" t="s">
        <v>1043</v>
      </c>
      <c r="M53" s="314" t="s">
        <v>15</v>
      </c>
      <c r="N53" s="260">
        <v>90</v>
      </c>
      <c r="O53" s="260">
        <v>4694</v>
      </c>
      <c r="P53" s="108">
        <f t="shared" si="1"/>
        <v>0.0006592862515634785</v>
      </c>
    </row>
    <row r="54" spans="2:16" ht="19.5" customHeight="1">
      <c r="B54" s="317" t="s">
        <v>278</v>
      </c>
      <c r="C54" s="336">
        <v>4</v>
      </c>
      <c r="D54" s="120" t="s">
        <v>279</v>
      </c>
      <c r="E54" s="171" t="s">
        <v>15</v>
      </c>
      <c r="F54" s="348">
        <v>990</v>
      </c>
      <c r="G54" s="348">
        <v>56575</v>
      </c>
      <c r="H54" s="107">
        <f t="shared" si="0"/>
        <v>0.002200022898670508</v>
      </c>
      <c r="J54" s="307" t="s">
        <v>114</v>
      </c>
      <c r="K54" s="308">
        <v>2</v>
      </c>
      <c r="L54" s="309" t="s">
        <v>115</v>
      </c>
      <c r="M54" s="309" t="s">
        <v>15</v>
      </c>
      <c r="N54" s="256">
        <v>36596</v>
      </c>
      <c r="O54" s="256">
        <v>1359971</v>
      </c>
      <c r="P54" s="119">
        <f t="shared" si="1"/>
        <v>0.19101196907222742</v>
      </c>
    </row>
    <row r="55" spans="2:16" ht="19.5" customHeight="1">
      <c r="B55" s="317" t="s">
        <v>282</v>
      </c>
      <c r="C55" s="336">
        <v>3</v>
      </c>
      <c r="D55" s="120" t="s">
        <v>283</v>
      </c>
      <c r="E55" s="171"/>
      <c r="F55" s="348">
        <v>0</v>
      </c>
      <c r="G55" s="348">
        <v>172323</v>
      </c>
      <c r="H55" s="107">
        <f t="shared" si="0"/>
        <v>0.0067010967029182125</v>
      </c>
      <c r="J55" s="312" t="s">
        <v>1047</v>
      </c>
      <c r="K55" s="313">
        <v>3</v>
      </c>
      <c r="L55" s="314" t="s">
        <v>1048</v>
      </c>
      <c r="M55" s="314" t="s">
        <v>15</v>
      </c>
      <c r="N55" s="260">
        <v>36556</v>
      </c>
      <c r="O55" s="260">
        <v>1357829</v>
      </c>
      <c r="P55" s="108">
        <f t="shared" si="1"/>
        <v>0.19071111880574917</v>
      </c>
    </row>
    <row r="56" spans="2:16" ht="19.5" customHeight="1">
      <c r="B56" s="317" t="s">
        <v>284</v>
      </c>
      <c r="C56" s="336">
        <v>4</v>
      </c>
      <c r="D56" s="120" t="s">
        <v>285</v>
      </c>
      <c r="E56" s="171" t="s">
        <v>242</v>
      </c>
      <c r="F56" s="348">
        <v>362292</v>
      </c>
      <c r="G56" s="348">
        <v>150601</v>
      </c>
      <c r="H56" s="107">
        <f t="shared" si="0"/>
        <v>0.005856396792977059</v>
      </c>
      <c r="J56" s="312" t="s">
        <v>1049</v>
      </c>
      <c r="K56" s="313">
        <v>3</v>
      </c>
      <c r="L56" s="314" t="s">
        <v>1050</v>
      </c>
      <c r="M56" s="314" t="s">
        <v>15</v>
      </c>
      <c r="N56" s="260">
        <v>40</v>
      </c>
      <c r="O56" s="260">
        <v>2142</v>
      </c>
      <c r="P56" s="108">
        <f t="shared" si="1"/>
        <v>0.00030085026647826396</v>
      </c>
    </row>
    <row r="57" spans="2:16" ht="19.5" customHeight="1">
      <c r="B57" s="317" t="s">
        <v>294</v>
      </c>
      <c r="C57" s="336">
        <v>3</v>
      </c>
      <c r="D57" s="120" t="s">
        <v>295</v>
      </c>
      <c r="E57" s="171"/>
      <c r="F57" s="348">
        <v>0</v>
      </c>
      <c r="G57" s="348">
        <v>266133</v>
      </c>
      <c r="H57" s="107">
        <f t="shared" si="0"/>
        <v>0.01034907104006855</v>
      </c>
      <c r="J57" s="312" t="s">
        <v>1059</v>
      </c>
      <c r="K57" s="313">
        <v>4</v>
      </c>
      <c r="L57" s="314" t="s">
        <v>1060</v>
      </c>
      <c r="M57" s="314" t="s">
        <v>15</v>
      </c>
      <c r="N57" s="260">
        <v>40</v>
      </c>
      <c r="O57" s="260">
        <v>2142</v>
      </c>
      <c r="P57" s="108">
        <f t="shared" si="1"/>
        <v>0.00030085026647826396</v>
      </c>
    </row>
    <row r="58" spans="2:16" ht="19.5" customHeight="1">
      <c r="B58" s="317" t="s">
        <v>308</v>
      </c>
      <c r="C58" s="336">
        <v>4</v>
      </c>
      <c r="D58" s="120" t="s">
        <v>309</v>
      </c>
      <c r="E58" s="171" t="s">
        <v>15</v>
      </c>
      <c r="F58" s="348">
        <v>316</v>
      </c>
      <c r="G58" s="348">
        <v>266133</v>
      </c>
      <c r="H58" s="107">
        <f t="shared" si="0"/>
        <v>0.01034907104006855</v>
      </c>
      <c r="J58" s="307" t="s">
        <v>118</v>
      </c>
      <c r="K58" s="308">
        <v>2</v>
      </c>
      <c r="L58" s="309" t="s">
        <v>119</v>
      </c>
      <c r="M58" s="309"/>
      <c r="N58" s="256">
        <v>0</v>
      </c>
      <c r="O58" s="256">
        <v>82116</v>
      </c>
      <c r="P58" s="119">
        <f t="shared" si="1"/>
        <v>0.011533436266166725</v>
      </c>
    </row>
    <row r="59" spans="2:16" ht="19.5" customHeight="1">
      <c r="B59" s="304" t="s">
        <v>314</v>
      </c>
      <c r="C59" s="332">
        <v>2</v>
      </c>
      <c r="D59" s="117" t="s">
        <v>315</v>
      </c>
      <c r="E59" s="333"/>
      <c r="F59" s="347">
        <v>0</v>
      </c>
      <c r="G59" s="347">
        <v>2849330</v>
      </c>
      <c r="H59" s="118">
        <f t="shared" si="0"/>
        <v>0.11080143607368692</v>
      </c>
      <c r="J59" s="312" t="s">
        <v>1074</v>
      </c>
      <c r="K59" s="313">
        <v>3</v>
      </c>
      <c r="L59" s="314" t="s">
        <v>1075</v>
      </c>
      <c r="M59" s="314"/>
      <c r="N59" s="260">
        <v>0</v>
      </c>
      <c r="O59" s="260">
        <v>82116</v>
      </c>
      <c r="P59" s="108">
        <f t="shared" si="1"/>
        <v>0.011533436266166725</v>
      </c>
    </row>
    <row r="60" spans="2:16" ht="19.5" customHeight="1">
      <c r="B60" s="317" t="s">
        <v>336</v>
      </c>
      <c r="C60" s="336">
        <v>3</v>
      </c>
      <c r="D60" s="120" t="s">
        <v>337</v>
      </c>
      <c r="E60" s="171" t="s">
        <v>15</v>
      </c>
      <c r="F60" s="348">
        <v>14</v>
      </c>
      <c r="G60" s="348">
        <v>5207</v>
      </c>
      <c r="H60" s="107">
        <f t="shared" si="0"/>
        <v>0.00020248376903892767</v>
      </c>
      <c r="J60" s="299" t="s">
        <v>122</v>
      </c>
      <c r="K60" s="300">
        <v>1</v>
      </c>
      <c r="L60" s="301" t="s">
        <v>123</v>
      </c>
      <c r="M60" s="301"/>
      <c r="N60" s="251">
        <v>0</v>
      </c>
      <c r="O60" s="251">
        <v>2132226</v>
      </c>
      <c r="P60" s="110">
        <f t="shared" si="1"/>
        <v>0.29947747912786316</v>
      </c>
    </row>
    <row r="61" spans="2:16" ht="19.5" customHeight="1">
      <c r="B61" s="317" t="s">
        <v>340</v>
      </c>
      <c r="C61" s="336">
        <v>4</v>
      </c>
      <c r="D61" s="120" t="s">
        <v>341</v>
      </c>
      <c r="E61" s="171" t="s">
        <v>15</v>
      </c>
      <c r="F61" s="348">
        <v>14</v>
      </c>
      <c r="G61" s="348">
        <v>5207</v>
      </c>
      <c r="H61" s="107">
        <f t="shared" si="0"/>
        <v>0.00020248376903892767</v>
      </c>
      <c r="J61" s="307" t="s">
        <v>124</v>
      </c>
      <c r="K61" s="308">
        <v>2</v>
      </c>
      <c r="L61" s="309" t="s">
        <v>1080</v>
      </c>
      <c r="M61" s="309" t="s">
        <v>15</v>
      </c>
      <c r="N61" s="256">
        <v>45072</v>
      </c>
      <c r="O61" s="256">
        <v>2048041</v>
      </c>
      <c r="P61" s="119">
        <f t="shared" si="1"/>
        <v>0.28765344566218964</v>
      </c>
    </row>
    <row r="62" spans="2:16" ht="19.5" customHeight="1">
      <c r="B62" s="304" t="s">
        <v>345</v>
      </c>
      <c r="C62" s="332">
        <v>2</v>
      </c>
      <c r="D62" s="117" t="s">
        <v>346</v>
      </c>
      <c r="E62" s="333" t="s">
        <v>15</v>
      </c>
      <c r="F62" s="347">
        <v>214993</v>
      </c>
      <c r="G62" s="347">
        <v>13708720</v>
      </c>
      <c r="H62" s="118">
        <f t="shared" si="0"/>
        <v>0.533088783233979</v>
      </c>
      <c r="J62" s="312" t="s">
        <v>126</v>
      </c>
      <c r="K62" s="313">
        <v>3</v>
      </c>
      <c r="L62" s="314" t="s">
        <v>1081</v>
      </c>
      <c r="M62" s="314" t="s">
        <v>15</v>
      </c>
      <c r="N62" s="260">
        <v>20</v>
      </c>
      <c r="O62" s="260">
        <v>421</v>
      </c>
      <c r="P62" s="108">
        <f t="shared" si="1"/>
        <v>5.913070130128344E-05</v>
      </c>
    </row>
    <row r="63" spans="2:16" ht="19.5" customHeight="1">
      <c r="B63" s="317" t="s">
        <v>347</v>
      </c>
      <c r="C63" s="336">
        <v>3</v>
      </c>
      <c r="D63" s="120" t="s">
        <v>348</v>
      </c>
      <c r="E63" s="171" t="s">
        <v>15</v>
      </c>
      <c r="F63" s="348">
        <v>29</v>
      </c>
      <c r="G63" s="348">
        <v>10371</v>
      </c>
      <c r="H63" s="107">
        <f t="shared" si="0"/>
        <v>0.0004032954040143497</v>
      </c>
      <c r="J63" s="312" t="s">
        <v>1082</v>
      </c>
      <c r="K63" s="313">
        <v>4</v>
      </c>
      <c r="L63" s="314" t="s">
        <v>1083</v>
      </c>
      <c r="M63" s="314" t="s">
        <v>15</v>
      </c>
      <c r="N63" s="260">
        <v>20</v>
      </c>
      <c r="O63" s="260">
        <v>421</v>
      </c>
      <c r="P63" s="108">
        <f t="shared" si="1"/>
        <v>5.913070130128344E-05</v>
      </c>
    </row>
    <row r="64" spans="2:16" ht="19.5" customHeight="1">
      <c r="B64" s="317" t="s">
        <v>349</v>
      </c>
      <c r="C64" s="336">
        <v>4</v>
      </c>
      <c r="D64" s="120" t="s">
        <v>350</v>
      </c>
      <c r="E64" s="171" t="s">
        <v>15</v>
      </c>
      <c r="F64" s="348">
        <v>29</v>
      </c>
      <c r="G64" s="348">
        <v>10371</v>
      </c>
      <c r="H64" s="107">
        <f t="shared" si="0"/>
        <v>0.0004032954040143497</v>
      </c>
      <c r="J64" s="307" t="s">
        <v>128</v>
      </c>
      <c r="K64" s="308">
        <v>2</v>
      </c>
      <c r="L64" s="309" t="s">
        <v>129</v>
      </c>
      <c r="M64" s="309"/>
      <c r="N64" s="256">
        <v>0</v>
      </c>
      <c r="O64" s="256">
        <v>72832</v>
      </c>
      <c r="P64" s="119">
        <f t="shared" si="1"/>
        <v>0.010229470872149824</v>
      </c>
    </row>
    <row r="65" spans="2:16" ht="19.5" customHeight="1">
      <c r="B65" s="317" t="s">
        <v>351</v>
      </c>
      <c r="C65" s="336">
        <v>3</v>
      </c>
      <c r="D65" s="120" t="s">
        <v>352</v>
      </c>
      <c r="E65" s="171" t="s">
        <v>15</v>
      </c>
      <c r="F65" s="348">
        <v>2720</v>
      </c>
      <c r="G65" s="348">
        <v>55902</v>
      </c>
      <c r="H65" s="107">
        <f t="shared" si="0"/>
        <v>0.00217385205623471</v>
      </c>
      <c r="J65" s="312" t="s">
        <v>1093</v>
      </c>
      <c r="K65" s="313">
        <v>3</v>
      </c>
      <c r="L65" s="314" t="s">
        <v>131</v>
      </c>
      <c r="M65" s="314"/>
      <c r="N65" s="260">
        <v>0</v>
      </c>
      <c r="O65" s="260">
        <v>72832</v>
      </c>
      <c r="P65" s="108">
        <f t="shared" si="1"/>
        <v>0.010229470872149824</v>
      </c>
    </row>
    <row r="66" spans="2:16" ht="19.5" customHeight="1">
      <c r="B66" s="317" t="s">
        <v>355</v>
      </c>
      <c r="C66" s="336">
        <v>3</v>
      </c>
      <c r="D66" s="120" t="s">
        <v>356</v>
      </c>
      <c r="E66" s="171" t="s">
        <v>15</v>
      </c>
      <c r="F66" s="348">
        <v>58123</v>
      </c>
      <c r="G66" s="348">
        <v>4535831</v>
      </c>
      <c r="H66" s="107">
        <f t="shared" si="0"/>
        <v>0.17638412840476442</v>
      </c>
      <c r="J66" s="312" t="s">
        <v>1094</v>
      </c>
      <c r="K66" s="313">
        <v>4</v>
      </c>
      <c r="L66" s="314" t="s">
        <v>133</v>
      </c>
      <c r="M66" s="314" t="s">
        <v>79</v>
      </c>
      <c r="N66" s="260">
        <v>2</v>
      </c>
      <c r="O66" s="260">
        <v>1203</v>
      </c>
      <c r="P66" s="108">
        <f t="shared" si="1"/>
        <v>0.00016896492557112586</v>
      </c>
    </row>
    <row r="67" spans="2:16" ht="19.5" customHeight="1">
      <c r="B67" s="317" t="s">
        <v>359</v>
      </c>
      <c r="C67" s="336">
        <v>4</v>
      </c>
      <c r="D67" s="120" t="s">
        <v>360</v>
      </c>
      <c r="E67" s="171" t="s">
        <v>15</v>
      </c>
      <c r="F67" s="348">
        <v>58123</v>
      </c>
      <c r="G67" s="348">
        <v>4535831</v>
      </c>
      <c r="H67" s="107">
        <f t="shared" si="0"/>
        <v>0.17638412840476442</v>
      </c>
      <c r="J67" s="312" t="s">
        <v>1099</v>
      </c>
      <c r="K67" s="313">
        <v>4</v>
      </c>
      <c r="L67" s="314" t="s">
        <v>1100</v>
      </c>
      <c r="M67" s="314" t="s">
        <v>32</v>
      </c>
      <c r="N67" s="260">
        <v>4812</v>
      </c>
      <c r="O67" s="260">
        <v>3610</v>
      </c>
      <c r="P67" s="108">
        <f t="shared" si="1"/>
        <v>0.0005070352296855896</v>
      </c>
    </row>
    <row r="68" spans="2:16" ht="19.5" customHeight="1">
      <c r="B68" s="317" t="s">
        <v>363</v>
      </c>
      <c r="C68" s="336">
        <v>3</v>
      </c>
      <c r="D68" s="120" t="s">
        <v>364</v>
      </c>
      <c r="E68" s="171" t="s">
        <v>15</v>
      </c>
      <c r="F68" s="348">
        <v>153559</v>
      </c>
      <c r="G68" s="348">
        <v>9090829</v>
      </c>
      <c r="H68" s="107">
        <f t="shared" si="0"/>
        <v>0.35351360084662686</v>
      </c>
      <c r="J68" s="312" t="s">
        <v>1101</v>
      </c>
      <c r="K68" s="313">
        <v>4</v>
      </c>
      <c r="L68" s="314" t="s">
        <v>1102</v>
      </c>
      <c r="M68" s="314" t="s">
        <v>15</v>
      </c>
      <c r="N68" s="260">
        <v>810</v>
      </c>
      <c r="O68" s="260">
        <v>67493</v>
      </c>
      <c r="P68" s="108">
        <f t="shared" si="1"/>
        <v>0.009479592453509557</v>
      </c>
    </row>
    <row r="69" spans="2:16" ht="19.5" customHeight="1">
      <c r="B69" s="317" t="s">
        <v>369</v>
      </c>
      <c r="C69" s="336">
        <v>4</v>
      </c>
      <c r="D69" s="120" t="s">
        <v>370</v>
      </c>
      <c r="E69" s="171" t="s">
        <v>15</v>
      </c>
      <c r="F69" s="348">
        <v>26704</v>
      </c>
      <c r="G69" s="348">
        <v>1614777</v>
      </c>
      <c r="H69" s="107">
        <f t="shared" si="0"/>
        <v>0.06279357271315009</v>
      </c>
      <c r="J69" s="307" t="s">
        <v>140</v>
      </c>
      <c r="K69" s="308">
        <v>2</v>
      </c>
      <c r="L69" s="309" t="s">
        <v>141</v>
      </c>
      <c r="M69" s="309" t="s">
        <v>15</v>
      </c>
      <c r="N69" s="256">
        <v>47</v>
      </c>
      <c r="O69" s="256">
        <v>11353</v>
      </c>
      <c r="P69" s="119">
        <f t="shared" si="1"/>
        <v>0.001594562593523684</v>
      </c>
    </row>
    <row r="70" spans="2:16" ht="19.5" customHeight="1">
      <c r="B70" s="317" t="s">
        <v>377</v>
      </c>
      <c r="C70" s="336">
        <v>4</v>
      </c>
      <c r="D70" s="120" t="s">
        <v>378</v>
      </c>
      <c r="E70" s="171" t="s">
        <v>15</v>
      </c>
      <c r="F70" s="348">
        <v>126853</v>
      </c>
      <c r="G70" s="348">
        <v>7476052</v>
      </c>
      <c r="H70" s="107">
        <f t="shared" si="0"/>
        <v>0.29072002813347675</v>
      </c>
      <c r="J70" s="312" t="s">
        <v>1103</v>
      </c>
      <c r="K70" s="313">
        <v>3</v>
      </c>
      <c r="L70" s="314" t="s">
        <v>1104</v>
      </c>
      <c r="M70" s="314" t="s">
        <v>15</v>
      </c>
      <c r="N70" s="260">
        <v>47</v>
      </c>
      <c r="O70" s="260">
        <v>11353</v>
      </c>
      <c r="P70" s="108">
        <f t="shared" si="1"/>
        <v>0.001594562593523684</v>
      </c>
    </row>
    <row r="71" spans="2:16" ht="19.5" customHeight="1">
      <c r="B71" s="317" t="s">
        <v>379</v>
      </c>
      <c r="C71" s="336">
        <v>5</v>
      </c>
      <c r="D71" s="120" t="s">
        <v>380</v>
      </c>
      <c r="E71" s="171" t="s">
        <v>15</v>
      </c>
      <c r="F71" s="348">
        <v>51574</v>
      </c>
      <c r="G71" s="348">
        <v>3043762</v>
      </c>
      <c r="H71" s="107">
        <f t="shared" si="0"/>
        <v>0.11836228189311783</v>
      </c>
      <c r="J71" s="312" t="s">
        <v>1105</v>
      </c>
      <c r="K71" s="313">
        <v>4</v>
      </c>
      <c r="L71" s="314" t="s">
        <v>1106</v>
      </c>
      <c r="M71" s="314" t="s">
        <v>15</v>
      </c>
      <c r="N71" s="260">
        <v>47</v>
      </c>
      <c r="O71" s="260">
        <v>11353</v>
      </c>
      <c r="P71" s="108">
        <f t="shared" si="1"/>
        <v>0.001594562593523684</v>
      </c>
    </row>
    <row r="72" spans="2:16" ht="19.5" customHeight="1">
      <c r="B72" s="317" t="s">
        <v>385</v>
      </c>
      <c r="C72" s="336">
        <v>3</v>
      </c>
      <c r="D72" s="120" t="s">
        <v>386</v>
      </c>
      <c r="E72" s="171" t="s">
        <v>15</v>
      </c>
      <c r="F72" s="348">
        <v>4</v>
      </c>
      <c r="G72" s="348">
        <v>4262</v>
      </c>
      <c r="H72" s="107">
        <f t="shared" si="0"/>
        <v>0.00016573570648048967</v>
      </c>
      <c r="J72" s="299" t="s">
        <v>150</v>
      </c>
      <c r="K72" s="300">
        <v>1</v>
      </c>
      <c r="L72" s="301" t="s">
        <v>151</v>
      </c>
      <c r="M72" s="301"/>
      <c r="N72" s="251">
        <v>0</v>
      </c>
      <c r="O72" s="251">
        <v>10880730</v>
      </c>
      <c r="P72" s="110">
        <f t="shared" si="1"/>
        <v>1.5282308683370875</v>
      </c>
    </row>
    <row r="73" spans="2:16" ht="19.5" customHeight="1">
      <c r="B73" s="317" t="s">
        <v>387</v>
      </c>
      <c r="C73" s="336">
        <v>4</v>
      </c>
      <c r="D73" s="120" t="s">
        <v>388</v>
      </c>
      <c r="E73" s="171" t="s">
        <v>15</v>
      </c>
      <c r="F73" s="348">
        <v>0</v>
      </c>
      <c r="G73" s="348">
        <v>218</v>
      </c>
      <c r="H73" s="107">
        <f aca="true" t="shared" si="2" ref="H73:H136">G73/2571564143*100</f>
        <v>8.477330833586755E-06</v>
      </c>
      <c r="J73" s="307" t="s">
        <v>152</v>
      </c>
      <c r="K73" s="308">
        <v>2</v>
      </c>
      <c r="L73" s="309" t="s">
        <v>153</v>
      </c>
      <c r="M73" s="309"/>
      <c r="N73" s="256">
        <v>0</v>
      </c>
      <c r="O73" s="256">
        <v>6075322</v>
      </c>
      <c r="P73" s="119">
        <f aca="true" t="shared" si="3" ref="P73:P136">O73/711982085*100</f>
        <v>0.853297032045406</v>
      </c>
    </row>
    <row r="74" spans="2:16" ht="19.5" customHeight="1">
      <c r="B74" s="304" t="s">
        <v>389</v>
      </c>
      <c r="C74" s="332">
        <v>2</v>
      </c>
      <c r="D74" s="117" t="s">
        <v>390</v>
      </c>
      <c r="E74" s="333" t="s">
        <v>15</v>
      </c>
      <c r="F74" s="347">
        <v>2</v>
      </c>
      <c r="G74" s="347">
        <v>1572</v>
      </c>
      <c r="H74" s="118">
        <f t="shared" si="2"/>
        <v>6.113011041467146E-05</v>
      </c>
      <c r="J74" s="312" t="s">
        <v>154</v>
      </c>
      <c r="K74" s="313">
        <v>3</v>
      </c>
      <c r="L74" s="314" t="s">
        <v>155</v>
      </c>
      <c r="M74" s="314"/>
      <c r="N74" s="260">
        <v>0</v>
      </c>
      <c r="O74" s="260">
        <v>4077960</v>
      </c>
      <c r="P74" s="108">
        <f t="shared" si="3"/>
        <v>0.5727616025619521</v>
      </c>
    </row>
    <row r="75" spans="2:16" ht="19.5" customHeight="1">
      <c r="B75" s="317" t="s">
        <v>401</v>
      </c>
      <c r="C75" s="336">
        <v>3</v>
      </c>
      <c r="D75" s="120" t="s">
        <v>402</v>
      </c>
      <c r="E75" s="171" t="s">
        <v>15</v>
      </c>
      <c r="F75" s="348">
        <v>2</v>
      </c>
      <c r="G75" s="348">
        <v>1572</v>
      </c>
      <c r="H75" s="107">
        <f t="shared" si="2"/>
        <v>6.113011041467146E-05</v>
      </c>
      <c r="J75" s="312" t="s">
        <v>162</v>
      </c>
      <c r="K75" s="313">
        <v>3</v>
      </c>
      <c r="L75" s="314" t="s">
        <v>163</v>
      </c>
      <c r="M75" s="314" t="s">
        <v>15</v>
      </c>
      <c r="N75" s="260">
        <v>17609</v>
      </c>
      <c r="O75" s="260">
        <v>1997362</v>
      </c>
      <c r="P75" s="108">
        <f t="shared" si="3"/>
        <v>0.2805354294834539</v>
      </c>
    </row>
    <row r="76" spans="2:16" ht="19.5" customHeight="1">
      <c r="B76" s="317" t="s">
        <v>405</v>
      </c>
      <c r="C76" s="336">
        <v>4</v>
      </c>
      <c r="D76" s="120" t="s">
        <v>406</v>
      </c>
      <c r="E76" s="171" t="s">
        <v>15</v>
      </c>
      <c r="F76" s="348">
        <v>2</v>
      </c>
      <c r="G76" s="348">
        <v>1572</v>
      </c>
      <c r="H76" s="107">
        <f t="shared" si="2"/>
        <v>6.113011041467146E-05</v>
      </c>
      <c r="J76" s="307" t="s">
        <v>172</v>
      </c>
      <c r="K76" s="308">
        <v>2</v>
      </c>
      <c r="L76" s="309" t="s">
        <v>173</v>
      </c>
      <c r="M76" s="309" t="s">
        <v>32</v>
      </c>
      <c r="N76" s="256">
        <v>38315</v>
      </c>
      <c r="O76" s="256">
        <v>18262</v>
      </c>
      <c r="P76" s="119">
        <f t="shared" si="3"/>
        <v>0.002564952178536908</v>
      </c>
    </row>
    <row r="77" spans="2:16" ht="19.5" customHeight="1">
      <c r="B77" s="304" t="s">
        <v>415</v>
      </c>
      <c r="C77" s="332">
        <v>2</v>
      </c>
      <c r="D77" s="117" t="s">
        <v>416</v>
      </c>
      <c r="E77" s="333"/>
      <c r="F77" s="347">
        <v>0</v>
      </c>
      <c r="G77" s="347">
        <v>384907</v>
      </c>
      <c r="H77" s="118">
        <f t="shared" si="2"/>
        <v>0.014967816418180629</v>
      </c>
      <c r="J77" s="312" t="s">
        <v>174</v>
      </c>
      <c r="K77" s="313">
        <v>3</v>
      </c>
      <c r="L77" s="314" t="s">
        <v>175</v>
      </c>
      <c r="M77" s="314" t="s">
        <v>32</v>
      </c>
      <c r="N77" s="260">
        <v>22475</v>
      </c>
      <c r="O77" s="260">
        <v>13849</v>
      </c>
      <c r="P77" s="108">
        <f t="shared" si="3"/>
        <v>0.0019451332121650225</v>
      </c>
    </row>
    <row r="78" spans="2:16" ht="19.5" customHeight="1">
      <c r="B78" s="317" t="s">
        <v>421</v>
      </c>
      <c r="C78" s="336">
        <v>3</v>
      </c>
      <c r="D78" s="120" t="s">
        <v>422</v>
      </c>
      <c r="E78" s="171" t="s">
        <v>15</v>
      </c>
      <c r="F78" s="348">
        <v>4</v>
      </c>
      <c r="G78" s="348">
        <v>673</v>
      </c>
      <c r="H78" s="107">
        <f t="shared" si="2"/>
        <v>2.6170842435797643E-05</v>
      </c>
      <c r="J78" s="312" t="s">
        <v>1120</v>
      </c>
      <c r="K78" s="313">
        <v>4</v>
      </c>
      <c r="L78" s="314" t="s">
        <v>1121</v>
      </c>
      <c r="M78" s="314" t="s">
        <v>32</v>
      </c>
      <c r="N78" s="260">
        <v>22475</v>
      </c>
      <c r="O78" s="260">
        <v>13849</v>
      </c>
      <c r="P78" s="108">
        <f t="shared" si="3"/>
        <v>0.0019451332121650225</v>
      </c>
    </row>
    <row r="79" spans="2:16" ht="19.5" customHeight="1">
      <c r="B79" s="317" t="s">
        <v>433</v>
      </c>
      <c r="C79" s="336">
        <v>3</v>
      </c>
      <c r="D79" s="120" t="s">
        <v>434</v>
      </c>
      <c r="E79" s="171" t="s">
        <v>15</v>
      </c>
      <c r="F79" s="348">
        <v>78</v>
      </c>
      <c r="G79" s="348">
        <v>219660</v>
      </c>
      <c r="H79" s="107">
        <f t="shared" si="2"/>
        <v>0.00854188298580581</v>
      </c>
      <c r="J79" s="312" t="s">
        <v>1125</v>
      </c>
      <c r="K79" s="313">
        <v>3</v>
      </c>
      <c r="L79" s="314" t="s">
        <v>177</v>
      </c>
      <c r="M79" s="314" t="s">
        <v>32</v>
      </c>
      <c r="N79" s="260">
        <v>15840</v>
      </c>
      <c r="O79" s="260">
        <v>4413</v>
      </c>
      <c r="P79" s="108">
        <f t="shared" si="3"/>
        <v>0.0006198189663718856</v>
      </c>
    </row>
    <row r="80" spans="2:16" ht="19.5" customHeight="1">
      <c r="B80" s="317" t="s">
        <v>439</v>
      </c>
      <c r="C80" s="336">
        <v>4</v>
      </c>
      <c r="D80" s="120" t="s">
        <v>440</v>
      </c>
      <c r="E80" s="171" t="s">
        <v>15</v>
      </c>
      <c r="F80" s="348">
        <v>10</v>
      </c>
      <c r="G80" s="348">
        <v>13343</v>
      </c>
      <c r="H80" s="107">
        <f t="shared" si="2"/>
        <v>0.00051886708858967</v>
      </c>
      <c r="J80" s="307" t="s">
        <v>188</v>
      </c>
      <c r="K80" s="308">
        <v>2</v>
      </c>
      <c r="L80" s="309" t="s">
        <v>189</v>
      </c>
      <c r="M80" s="309" t="s">
        <v>15</v>
      </c>
      <c r="N80" s="256">
        <v>98</v>
      </c>
      <c r="O80" s="256">
        <v>38411</v>
      </c>
      <c r="P80" s="119">
        <f t="shared" si="3"/>
        <v>0.0053949391156380005</v>
      </c>
    </row>
    <row r="81" spans="2:16" ht="19.5" customHeight="1">
      <c r="B81" s="317" t="s">
        <v>443</v>
      </c>
      <c r="C81" s="336">
        <v>3</v>
      </c>
      <c r="D81" s="120" t="s">
        <v>444</v>
      </c>
      <c r="E81" s="171" t="s">
        <v>32</v>
      </c>
      <c r="F81" s="348">
        <v>6796</v>
      </c>
      <c r="G81" s="348">
        <v>37163</v>
      </c>
      <c r="H81" s="107">
        <f t="shared" si="2"/>
        <v>0.0014451515860944247</v>
      </c>
      <c r="J81" s="312" t="s">
        <v>190</v>
      </c>
      <c r="K81" s="313">
        <v>3</v>
      </c>
      <c r="L81" s="314" t="s">
        <v>1128</v>
      </c>
      <c r="M81" s="314" t="s">
        <v>15</v>
      </c>
      <c r="N81" s="260">
        <v>3</v>
      </c>
      <c r="O81" s="260">
        <v>1054</v>
      </c>
      <c r="P81" s="108">
        <f t="shared" si="3"/>
        <v>0.00014803743271152672</v>
      </c>
    </row>
    <row r="82" spans="2:16" ht="19.5" customHeight="1">
      <c r="B82" s="317" t="s">
        <v>455</v>
      </c>
      <c r="C82" s="336">
        <v>3</v>
      </c>
      <c r="D82" s="120" t="s">
        <v>456</v>
      </c>
      <c r="E82" s="171" t="s">
        <v>15</v>
      </c>
      <c r="F82" s="348">
        <v>0</v>
      </c>
      <c r="G82" s="348">
        <v>424</v>
      </c>
      <c r="H82" s="107">
        <f t="shared" si="2"/>
        <v>1.6488019602939377E-05</v>
      </c>
      <c r="J82" s="307" t="s">
        <v>194</v>
      </c>
      <c r="K82" s="308">
        <v>2</v>
      </c>
      <c r="L82" s="309" t="s">
        <v>195</v>
      </c>
      <c r="M82" s="309" t="s">
        <v>15</v>
      </c>
      <c r="N82" s="256">
        <v>15292</v>
      </c>
      <c r="O82" s="256">
        <v>583084</v>
      </c>
      <c r="P82" s="119">
        <f t="shared" si="3"/>
        <v>0.08189588084930535</v>
      </c>
    </row>
    <row r="83" spans="2:16" ht="19.5" customHeight="1">
      <c r="B83" s="317" t="s">
        <v>459</v>
      </c>
      <c r="C83" s="336">
        <v>3</v>
      </c>
      <c r="D83" s="120" t="s">
        <v>460</v>
      </c>
      <c r="E83" s="171" t="s">
        <v>32</v>
      </c>
      <c r="F83" s="348">
        <v>211</v>
      </c>
      <c r="G83" s="348">
        <v>802</v>
      </c>
      <c r="H83" s="107">
        <f t="shared" si="2"/>
        <v>3.118724462631458E-05</v>
      </c>
      <c r="J83" s="307" t="s">
        <v>202</v>
      </c>
      <c r="K83" s="308">
        <v>2</v>
      </c>
      <c r="L83" s="309" t="s">
        <v>203</v>
      </c>
      <c r="M83" s="309" t="s">
        <v>15</v>
      </c>
      <c r="N83" s="256">
        <v>3</v>
      </c>
      <c r="O83" s="256">
        <v>1672</v>
      </c>
      <c r="P83" s="119">
        <f t="shared" si="3"/>
        <v>0.00023483736953858889</v>
      </c>
    </row>
    <row r="84" spans="2:16" ht="19.5" customHeight="1">
      <c r="B84" s="296" t="s">
        <v>461</v>
      </c>
      <c r="C84" s="330">
        <v>1</v>
      </c>
      <c r="D84" s="116" t="s">
        <v>462</v>
      </c>
      <c r="E84" s="170"/>
      <c r="F84" s="346">
        <v>0</v>
      </c>
      <c r="G84" s="346">
        <v>2498948535</v>
      </c>
      <c r="H84" s="109">
        <f t="shared" si="2"/>
        <v>97.17620856560528</v>
      </c>
      <c r="J84" s="307" t="s">
        <v>204</v>
      </c>
      <c r="K84" s="308">
        <v>2</v>
      </c>
      <c r="L84" s="309" t="s">
        <v>205</v>
      </c>
      <c r="M84" s="309" t="s">
        <v>15</v>
      </c>
      <c r="N84" s="256">
        <v>10179</v>
      </c>
      <c r="O84" s="256">
        <v>2825825</v>
      </c>
      <c r="P84" s="119">
        <f t="shared" si="3"/>
        <v>0.3968955202011859</v>
      </c>
    </row>
    <row r="85" spans="2:16" ht="19.5" customHeight="1">
      <c r="B85" s="304" t="s">
        <v>463</v>
      </c>
      <c r="C85" s="332">
        <v>2</v>
      </c>
      <c r="D85" s="117" t="s">
        <v>464</v>
      </c>
      <c r="E85" s="333"/>
      <c r="F85" s="347">
        <v>0</v>
      </c>
      <c r="G85" s="347">
        <v>11610144</v>
      </c>
      <c r="H85" s="118">
        <f t="shared" si="2"/>
        <v>0.45148179685129475</v>
      </c>
      <c r="J85" s="312" t="s">
        <v>208</v>
      </c>
      <c r="K85" s="313">
        <v>3</v>
      </c>
      <c r="L85" s="314" t="s">
        <v>209</v>
      </c>
      <c r="M85" s="314" t="s">
        <v>15</v>
      </c>
      <c r="N85" s="260">
        <v>14</v>
      </c>
      <c r="O85" s="260">
        <v>5136</v>
      </c>
      <c r="P85" s="108">
        <f t="shared" si="3"/>
        <v>0.0007213664652812156</v>
      </c>
    </row>
    <row r="86" spans="2:16" ht="19.5" customHeight="1">
      <c r="B86" s="317" t="s">
        <v>465</v>
      </c>
      <c r="C86" s="336">
        <v>3</v>
      </c>
      <c r="D86" s="120" t="s">
        <v>466</v>
      </c>
      <c r="E86" s="171" t="s">
        <v>32</v>
      </c>
      <c r="F86" s="348">
        <v>91965</v>
      </c>
      <c r="G86" s="348">
        <v>93395</v>
      </c>
      <c r="H86" s="107">
        <f t="shared" si="2"/>
        <v>0.0036318362990955732</v>
      </c>
      <c r="J86" s="312" t="s">
        <v>214</v>
      </c>
      <c r="K86" s="313">
        <v>3</v>
      </c>
      <c r="L86" s="314" t="s">
        <v>215</v>
      </c>
      <c r="M86" s="314" t="s">
        <v>15</v>
      </c>
      <c r="N86" s="260">
        <v>148</v>
      </c>
      <c r="O86" s="260">
        <v>39204</v>
      </c>
      <c r="P86" s="108">
        <f t="shared" si="3"/>
        <v>0.005506318322602176</v>
      </c>
    </row>
    <row r="87" spans="2:16" ht="19.5" customHeight="1">
      <c r="B87" s="317" t="s">
        <v>469</v>
      </c>
      <c r="C87" s="336">
        <v>4</v>
      </c>
      <c r="D87" s="120" t="s">
        <v>470</v>
      </c>
      <c r="E87" s="171" t="s">
        <v>32</v>
      </c>
      <c r="F87" s="348">
        <v>17378</v>
      </c>
      <c r="G87" s="348">
        <v>4028</v>
      </c>
      <c r="H87" s="107">
        <f t="shared" si="2"/>
        <v>0.00015663618622792407</v>
      </c>
      <c r="J87" s="312" t="s">
        <v>1134</v>
      </c>
      <c r="K87" s="313">
        <v>3</v>
      </c>
      <c r="L87" s="314" t="s">
        <v>1135</v>
      </c>
      <c r="M87" s="314" t="s">
        <v>15</v>
      </c>
      <c r="N87" s="260">
        <v>867</v>
      </c>
      <c r="O87" s="260">
        <v>309150</v>
      </c>
      <c r="P87" s="108">
        <f t="shared" si="3"/>
        <v>0.04342103635936289</v>
      </c>
    </row>
    <row r="88" spans="2:16" ht="19.5" customHeight="1">
      <c r="B88" s="317" t="s">
        <v>471</v>
      </c>
      <c r="C88" s="336">
        <v>5</v>
      </c>
      <c r="D88" s="120" t="s">
        <v>472</v>
      </c>
      <c r="E88" s="171" t="s">
        <v>32</v>
      </c>
      <c r="F88" s="348">
        <v>17378</v>
      </c>
      <c r="G88" s="348">
        <v>4028</v>
      </c>
      <c r="H88" s="107">
        <f t="shared" si="2"/>
        <v>0.00015663618622792407</v>
      </c>
      <c r="J88" s="307" t="s">
        <v>218</v>
      </c>
      <c r="K88" s="308">
        <v>2</v>
      </c>
      <c r="L88" s="309" t="s">
        <v>219</v>
      </c>
      <c r="M88" s="309" t="s">
        <v>15</v>
      </c>
      <c r="N88" s="256">
        <v>38839</v>
      </c>
      <c r="O88" s="256">
        <v>1338154</v>
      </c>
      <c r="P88" s="119">
        <f t="shared" si="3"/>
        <v>0.1879477065774766</v>
      </c>
    </row>
    <row r="89" spans="2:16" ht="19.5" customHeight="1">
      <c r="B89" s="317" t="s">
        <v>475</v>
      </c>
      <c r="C89" s="336">
        <v>4</v>
      </c>
      <c r="D89" s="120" t="s">
        <v>476</v>
      </c>
      <c r="E89" s="171" t="s">
        <v>32</v>
      </c>
      <c r="F89" s="348">
        <v>51666</v>
      </c>
      <c r="G89" s="348">
        <v>68218</v>
      </c>
      <c r="H89" s="107">
        <f t="shared" si="2"/>
        <v>0.0026527823614936755</v>
      </c>
      <c r="J89" s="312" t="s">
        <v>1138</v>
      </c>
      <c r="K89" s="313">
        <v>3</v>
      </c>
      <c r="L89" s="314" t="s">
        <v>1139</v>
      </c>
      <c r="M89" s="314" t="s">
        <v>15</v>
      </c>
      <c r="N89" s="260">
        <v>3196</v>
      </c>
      <c r="O89" s="260">
        <v>124733</v>
      </c>
      <c r="P89" s="108">
        <f t="shared" si="3"/>
        <v>0.01751912058292871</v>
      </c>
    </row>
    <row r="90" spans="2:16" ht="19.5" customHeight="1">
      <c r="B90" s="317" t="s">
        <v>477</v>
      </c>
      <c r="C90" s="336">
        <v>3</v>
      </c>
      <c r="D90" s="120" t="s">
        <v>478</v>
      </c>
      <c r="E90" s="171"/>
      <c r="F90" s="348">
        <v>0</v>
      </c>
      <c r="G90" s="348">
        <v>371263</v>
      </c>
      <c r="H90" s="107">
        <f t="shared" si="2"/>
        <v>0.014437244391146421</v>
      </c>
      <c r="J90" s="299" t="s">
        <v>220</v>
      </c>
      <c r="K90" s="300">
        <v>1</v>
      </c>
      <c r="L90" s="301" t="s">
        <v>221</v>
      </c>
      <c r="M90" s="301"/>
      <c r="N90" s="251">
        <v>0</v>
      </c>
      <c r="O90" s="251">
        <v>44131892</v>
      </c>
      <c r="P90" s="110">
        <f t="shared" si="3"/>
        <v>6.198455400742282</v>
      </c>
    </row>
    <row r="91" spans="2:16" ht="19.5" customHeight="1">
      <c r="B91" s="317" t="s">
        <v>479</v>
      </c>
      <c r="C91" s="336">
        <v>4</v>
      </c>
      <c r="D91" s="120" t="s">
        <v>480</v>
      </c>
      <c r="E91" s="171" t="s">
        <v>12</v>
      </c>
      <c r="F91" s="348">
        <v>11</v>
      </c>
      <c r="G91" s="348">
        <v>2964</v>
      </c>
      <c r="H91" s="107">
        <f t="shared" si="2"/>
        <v>0.00011526058986583093</v>
      </c>
      <c r="J91" s="307" t="s">
        <v>224</v>
      </c>
      <c r="K91" s="308">
        <v>2</v>
      </c>
      <c r="L91" s="309" t="s">
        <v>225</v>
      </c>
      <c r="M91" s="309" t="s">
        <v>15</v>
      </c>
      <c r="N91" s="256">
        <v>1176</v>
      </c>
      <c r="O91" s="256">
        <v>438611</v>
      </c>
      <c r="P91" s="119">
        <f t="shared" si="3"/>
        <v>0.06160421859491029</v>
      </c>
    </row>
    <row r="92" spans="2:16" ht="19.5" customHeight="1">
      <c r="B92" s="317" t="s">
        <v>481</v>
      </c>
      <c r="C92" s="336">
        <v>3</v>
      </c>
      <c r="D92" s="120" t="s">
        <v>482</v>
      </c>
      <c r="E92" s="171"/>
      <c r="F92" s="348">
        <v>0</v>
      </c>
      <c r="G92" s="348">
        <v>321537</v>
      </c>
      <c r="H92" s="107">
        <f t="shared" si="2"/>
        <v>0.012503557450637543</v>
      </c>
      <c r="J92" s="312" t="s">
        <v>226</v>
      </c>
      <c r="K92" s="313">
        <v>3</v>
      </c>
      <c r="L92" s="314" t="s">
        <v>227</v>
      </c>
      <c r="M92" s="314" t="s">
        <v>15</v>
      </c>
      <c r="N92" s="260">
        <v>10</v>
      </c>
      <c r="O92" s="260">
        <v>6840</v>
      </c>
      <c r="P92" s="108">
        <f t="shared" si="3"/>
        <v>0.0009606983299305908</v>
      </c>
    </row>
    <row r="93" spans="2:16" ht="19.5" customHeight="1">
      <c r="B93" s="317" t="s">
        <v>484</v>
      </c>
      <c r="C93" s="336">
        <v>4</v>
      </c>
      <c r="D93" s="120" t="s">
        <v>485</v>
      </c>
      <c r="E93" s="171" t="s">
        <v>12</v>
      </c>
      <c r="F93" s="348">
        <v>939</v>
      </c>
      <c r="G93" s="348">
        <v>204260</v>
      </c>
      <c r="H93" s="107">
        <f t="shared" si="2"/>
        <v>0.007943025670038673</v>
      </c>
      <c r="J93" s="307" t="s">
        <v>236</v>
      </c>
      <c r="K93" s="308">
        <v>2</v>
      </c>
      <c r="L93" s="309" t="s">
        <v>237</v>
      </c>
      <c r="M93" s="309"/>
      <c r="N93" s="256">
        <v>0</v>
      </c>
      <c r="O93" s="256">
        <v>5535814</v>
      </c>
      <c r="P93" s="119">
        <f t="shared" si="3"/>
        <v>0.777521529913214</v>
      </c>
    </row>
    <row r="94" spans="2:16" ht="19.5" customHeight="1">
      <c r="B94" s="317" t="s">
        <v>486</v>
      </c>
      <c r="C94" s="336">
        <v>5</v>
      </c>
      <c r="D94" s="120" t="s">
        <v>487</v>
      </c>
      <c r="E94" s="171" t="s">
        <v>12</v>
      </c>
      <c r="F94" s="348">
        <v>2</v>
      </c>
      <c r="G94" s="348">
        <v>4445</v>
      </c>
      <c r="H94" s="107">
        <f t="shared" si="2"/>
        <v>0.00017285199796006023</v>
      </c>
      <c r="J94" s="312" t="s">
        <v>238</v>
      </c>
      <c r="K94" s="313">
        <v>3</v>
      </c>
      <c r="L94" s="314" t="s">
        <v>1148</v>
      </c>
      <c r="M94" s="314"/>
      <c r="N94" s="260">
        <v>0</v>
      </c>
      <c r="O94" s="260">
        <v>1419722</v>
      </c>
      <c r="P94" s="108">
        <f t="shared" si="3"/>
        <v>0.19940417461487112</v>
      </c>
    </row>
    <row r="95" spans="2:16" ht="19.5" customHeight="1">
      <c r="B95" s="317" t="s">
        <v>488</v>
      </c>
      <c r="C95" s="336">
        <v>5</v>
      </c>
      <c r="D95" s="120" t="s">
        <v>489</v>
      </c>
      <c r="E95" s="171" t="s">
        <v>12</v>
      </c>
      <c r="F95" s="348">
        <v>10</v>
      </c>
      <c r="G95" s="348">
        <v>4577</v>
      </c>
      <c r="H95" s="107">
        <f t="shared" si="2"/>
        <v>0.0001779850606666357</v>
      </c>
      <c r="J95" s="312" t="s">
        <v>240</v>
      </c>
      <c r="K95" s="313">
        <v>4</v>
      </c>
      <c r="L95" s="314" t="s">
        <v>1149</v>
      </c>
      <c r="M95" s="314"/>
      <c r="N95" s="260">
        <v>0</v>
      </c>
      <c r="O95" s="260">
        <v>1419722</v>
      </c>
      <c r="P95" s="108">
        <f t="shared" si="3"/>
        <v>0.19940417461487112</v>
      </c>
    </row>
    <row r="96" spans="2:16" ht="19.5" customHeight="1">
      <c r="B96" s="317" t="s">
        <v>490</v>
      </c>
      <c r="C96" s="336">
        <v>4</v>
      </c>
      <c r="D96" s="120" t="s">
        <v>491</v>
      </c>
      <c r="E96" s="171" t="s">
        <v>32</v>
      </c>
      <c r="F96" s="348">
        <v>19070</v>
      </c>
      <c r="G96" s="348">
        <v>117277</v>
      </c>
      <c r="H96" s="107">
        <f t="shared" si="2"/>
        <v>0.004560531780598872</v>
      </c>
      <c r="J96" s="312" t="s">
        <v>245</v>
      </c>
      <c r="K96" s="313">
        <v>3</v>
      </c>
      <c r="L96" s="314" t="s">
        <v>1150</v>
      </c>
      <c r="M96" s="314" t="s">
        <v>15</v>
      </c>
      <c r="N96" s="260">
        <v>2</v>
      </c>
      <c r="O96" s="260">
        <v>667</v>
      </c>
      <c r="P96" s="108">
        <f t="shared" si="3"/>
        <v>9.368213246545382E-05</v>
      </c>
    </row>
    <row r="97" spans="2:16" ht="19.5" customHeight="1">
      <c r="B97" s="317" t="s">
        <v>492</v>
      </c>
      <c r="C97" s="336">
        <v>3</v>
      </c>
      <c r="D97" s="120" t="s">
        <v>493</v>
      </c>
      <c r="E97" s="171"/>
      <c r="F97" s="348">
        <v>0</v>
      </c>
      <c r="G97" s="348">
        <v>468893</v>
      </c>
      <c r="H97" s="107">
        <f t="shared" si="2"/>
        <v>0.018233766452077957</v>
      </c>
      <c r="J97" s="312" t="s">
        <v>1152</v>
      </c>
      <c r="K97" s="313">
        <v>3</v>
      </c>
      <c r="L97" s="314" t="s">
        <v>1153</v>
      </c>
      <c r="M97" s="314" t="s">
        <v>32</v>
      </c>
      <c r="N97" s="260">
        <v>11726123</v>
      </c>
      <c r="O97" s="260">
        <v>2954650</v>
      </c>
      <c r="P97" s="108">
        <f t="shared" si="3"/>
        <v>0.4149893743464065</v>
      </c>
    </row>
    <row r="98" spans="2:16" ht="19.5" customHeight="1">
      <c r="B98" s="317" t="s">
        <v>494</v>
      </c>
      <c r="C98" s="336">
        <v>4</v>
      </c>
      <c r="D98" s="120" t="s">
        <v>495</v>
      </c>
      <c r="E98" s="171" t="s">
        <v>12</v>
      </c>
      <c r="F98" s="348">
        <v>238</v>
      </c>
      <c r="G98" s="348">
        <v>323912</v>
      </c>
      <c r="H98" s="107">
        <f t="shared" si="2"/>
        <v>0.012595913692517216</v>
      </c>
      <c r="J98" s="307" t="s">
        <v>270</v>
      </c>
      <c r="K98" s="308">
        <v>2</v>
      </c>
      <c r="L98" s="309" t="s">
        <v>250</v>
      </c>
      <c r="M98" s="309" t="s">
        <v>15</v>
      </c>
      <c r="N98" s="256">
        <v>738</v>
      </c>
      <c r="O98" s="256">
        <v>139139</v>
      </c>
      <c r="P98" s="119">
        <f t="shared" si="3"/>
        <v>0.01954248610061586</v>
      </c>
    </row>
    <row r="99" spans="2:16" ht="19.5" customHeight="1">
      <c r="B99" s="317" t="s">
        <v>496</v>
      </c>
      <c r="C99" s="336">
        <v>5</v>
      </c>
      <c r="D99" s="120" t="s">
        <v>497</v>
      </c>
      <c r="E99" s="171" t="s">
        <v>12</v>
      </c>
      <c r="F99" s="348">
        <v>90</v>
      </c>
      <c r="G99" s="348">
        <v>88906</v>
      </c>
      <c r="H99" s="107">
        <f t="shared" si="2"/>
        <v>0.003457273280233321</v>
      </c>
      <c r="J99" s="312" t="s">
        <v>272</v>
      </c>
      <c r="K99" s="313">
        <v>3</v>
      </c>
      <c r="L99" s="314" t="s">
        <v>252</v>
      </c>
      <c r="M99" s="314" t="s">
        <v>15</v>
      </c>
      <c r="N99" s="260">
        <v>545</v>
      </c>
      <c r="O99" s="260">
        <v>74788</v>
      </c>
      <c r="P99" s="108">
        <f t="shared" si="3"/>
        <v>0.010504196885796641</v>
      </c>
    </row>
    <row r="100" spans="2:16" ht="19.5" customHeight="1">
      <c r="B100" s="317" t="s">
        <v>498</v>
      </c>
      <c r="C100" s="336">
        <v>5</v>
      </c>
      <c r="D100" s="120" t="s">
        <v>499</v>
      </c>
      <c r="E100" s="171" t="s">
        <v>12</v>
      </c>
      <c r="F100" s="348">
        <v>21</v>
      </c>
      <c r="G100" s="348">
        <v>36051</v>
      </c>
      <c r="H100" s="107">
        <f t="shared" si="2"/>
        <v>0.001401909421475395</v>
      </c>
      <c r="J100" s="307" t="s">
        <v>314</v>
      </c>
      <c r="K100" s="308">
        <v>2</v>
      </c>
      <c r="L100" s="309" t="s">
        <v>271</v>
      </c>
      <c r="M100" s="309"/>
      <c r="N100" s="256">
        <v>0</v>
      </c>
      <c r="O100" s="256">
        <v>2438817</v>
      </c>
      <c r="P100" s="119">
        <f t="shared" si="3"/>
        <v>0.34253909633133534</v>
      </c>
    </row>
    <row r="101" spans="2:16" ht="19.5" customHeight="1">
      <c r="B101" s="317" t="s">
        <v>502</v>
      </c>
      <c r="C101" s="336">
        <v>3</v>
      </c>
      <c r="D101" s="120" t="s">
        <v>503</v>
      </c>
      <c r="E101" s="171"/>
      <c r="F101" s="348">
        <v>0</v>
      </c>
      <c r="G101" s="348">
        <v>1693</v>
      </c>
      <c r="H101" s="107">
        <f t="shared" si="2"/>
        <v>6.583541789569897E-05</v>
      </c>
      <c r="J101" s="312" t="s">
        <v>316</v>
      </c>
      <c r="K101" s="313">
        <v>3</v>
      </c>
      <c r="L101" s="314" t="s">
        <v>1154</v>
      </c>
      <c r="M101" s="314" t="s">
        <v>32</v>
      </c>
      <c r="N101" s="260">
        <v>118020</v>
      </c>
      <c r="O101" s="260">
        <v>53503</v>
      </c>
      <c r="P101" s="108">
        <f t="shared" si="3"/>
        <v>0.007514655372262632</v>
      </c>
    </row>
    <row r="102" spans="2:16" ht="19.5" customHeight="1">
      <c r="B102" s="317" t="s">
        <v>526</v>
      </c>
      <c r="C102" s="336">
        <v>3</v>
      </c>
      <c r="D102" s="120" t="s">
        <v>527</v>
      </c>
      <c r="E102" s="171" t="s">
        <v>15</v>
      </c>
      <c r="F102" s="348">
        <v>0</v>
      </c>
      <c r="G102" s="348">
        <v>925</v>
      </c>
      <c r="H102" s="107">
        <f t="shared" si="2"/>
        <v>3.597032578471444E-05</v>
      </c>
      <c r="J102" s="312" t="s">
        <v>1158</v>
      </c>
      <c r="K102" s="313">
        <v>4</v>
      </c>
      <c r="L102" s="314" t="s">
        <v>1159</v>
      </c>
      <c r="M102" s="314" t="s">
        <v>32</v>
      </c>
      <c r="N102" s="260">
        <v>118020</v>
      </c>
      <c r="O102" s="260">
        <v>53503</v>
      </c>
      <c r="P102" s="108">
        <f t="shared" si="3"/>
        <v>0.007514655372262632</v>
      </c>
    </row>
    <row r="103" spans="2:16" ht="19.5" customHeight="1">
      <c r="B103" s="317" t="s">
        <v>528</v>
      </c>
      <c r="C103" s="336">
        <v>3</v>
      </c>
      <c r="D103" s="120" t="s">
        <v>529</v>
      </c>
      <c r="E103" s="171" t="s">
        <v>1278</v>
      </c>
      <c r="F103" s="348">
        <v>0</v>
      </c>
      <c r="G103" s="348">
        <v>21415</v>
      </c>
      <c r="H103" s="107">
        <f t="shared" si="2"/>
        <v>0.000832761650464497</v>
      </c>
      <c r="J103" s="312" t="s">
        <v>342</v>
      </c>
      <c r="K103" s="313">
        <v>3</v>
      </c>
      <c r="L103" s="314" t="s">
        <v>1169</v>
      </c>
      <c r="M103" s="314" t="s">
        <v>32</v>
      </c>
      <c r="N103" s="260">
        <v>32662</v>
      </c>
      <c r="O103" s="260">
        <v>15911</v>
      </c>
      <c r="P103" s="108">
        <f t="shared" si="3"/>
        <v>0.0022347472408663204</v>
      </c>
    </row>
    <row r="104" spans="2:16" ht="19.5" customHeight="1">
      <c r="B104" s="317" t="s">
        <v>530</v>
      </c>
      <c r="C104" s="336">
        <v>3</v>
      </c>
      <c r="D104" s="120" t="s">
        <v>531</v>
      </c>
      <c r="E104" s="171" t="s">
        <v>15</v>
      </c>
      <c r="F104" s="348">
        <v>4</v>
      </c>
      <c r="G104" s="348">
        <v>17325</v>
      </c>
      <c r="H104" s="107">
        <f t="shared" si="2"/>
        <v>0.00067371448023803</v>
      </c>
      <c r="J104" s="307" t="s">
        <v>345</v>
      </c>
      <c r="K104" s="308">
        <v>2</v>
      </c>
      <c r="L104" s="309" t="s">
        <v>315</v>
      </c>
      <c r="M104" s="309"/>
      <c r="N104" s="256">
        <v>0</v>
      </c>
      <c r="O104" s="256">
        <v>1144289</v>
      </c>
      <c r="P104" s="119">
        <f t="shared" si="3"/>
        <v>0.16071879111958273</v>
      </c>
    </row>
    <row r="105" spans="2:16" ht="19.5" customHeight="1">
      <c r="B105" s="317" t="s">
        <v>532</v>
      </c>
      <c r="C105" s="336">
        <v>3</v>
      </c>
      <c r="D105" s="120" t="s">
        <v>533</v>
      </c>
      <c r="E105" s="171"/>
      <c r="F105" s="348">
        <v>0</v>
      </c>
      <c r="G105" s="348">
        <v>51916</v>
      </c>
      <c r="H105" s="107">
        <f t="shared" si="2"/>
        <v>0.002018849117231605</v>
      </c>
      <c r="J105" s="312" t="s">
        <v>347</v>
      </c>
      <c r="K105" s="313">
        <v>3</v>
      </c>
      <c r="L105" s="314" t="s">
        <v>321</v>
      </c>
      <c r="M105" s="314"/>
      <c r="N105" s="260">
        <v>0</v>
      </c>
      <c r="O105" s="260">
        <v>945</v>
      </c>
      <c r="P105" s="108">
        <f t="shared" si="3"/>
        <v>0.00013272805874041057</v>
      </c>
    </row>
    <row r="106" spans="2:16" ht="19.5" customHeight="1">
      <c r="B106" s="317" t="s">
        <v>534</v>
      </c>
      <c r="C106" s="336">
        <v>4</v>
      </c>
      <c r="D106" s="120" t="s">
        <v>535</v>
      </c>
      <c r="E106" s="171" t="s">
        <v>12</v>
      </c>
      <c r="F106" s="348">
        <v>10</v>
      </c>
      <c r="G106" s="348">
        <v>2974</v>
      </c>
      <c r="H106" s="107">
        <f t="shared" si="2"/>
        <v>0.0001156494582526927</v>
      </c>
      <c r="J106" s="307" t="s">
        <v>389</v>
      </c>
      <c r="K106" s="308">
        <v>2</v>
      </c>
      <c r="L106" s="309" t="s">
        <v>346</v>
      </c>
      <c r="M106" s="309" t="s">
        <v>15</v>
      </c>
      <c r="N106" s="256">
        <v>365392</v>
      </c>
      <c r="O106" s="256">
        <v>30056669</v>
      </c>
      <c r="P106" s="119">
        <f t="shared" si="3"/>
        <v>4.221548495844527</v>
      </c>
    </row>
    <row r="107" spans="2:16" ht="19.5" customHeight="1">
      <c r="B107" s="317" t="s">
        <v>538</v>
      </c>
      <c r="C107" s="336">
        <v>3</v>
      </c>
      <c r="D107" s="120" t="s">
        <v>539</v>
      </c>
      <c r="E107" s="171"/>
      <c r="F107" s="348">
        <v>0</v>
      </c>
      <c r="G107" s="348">
        <v>2464</v>
      </c>
      <c r="H107" s="107">
        <f t="shared" si="2"/>
        <v>9.581717052274205E-05</v>
      </c>
      <c r="J107" s="312" t="s">
        <v>401</v>
      </c>
      <c r="K107" s="313">
        <v>3</v>
      </c>
      <c r="L107" s="314" t="s">
        <v>1176</v>
      </c>
      <c r="M107" s="314" t="s">
        <v>15</v>
      </c>
      <c r="N107" s="260">
        <v>10451</v>
      </c>
      <c r="O107" s="260">
        <v>1433235</v>
      </c>
      <c r="P107" s="108">
        <f t="shared" si="3"/>
        <v>0.20130211562837289</v>
      </c>
    </row>
    <row r="108" spans="2:16" ht="19.5" customHeight="1">
      <c r="B108" s="317" t="s">
        <v>546</v>
      </c>
      <c r="C108" s="336">
        <v>3</v>
      </c>
      <c r="D108" s="120" t="s">
        <v>547</v>
      </c>
      <c r="E108" s="171"/>
      <c r="F108" s="348">
        <v>0</v>
      </c>
      <c r="G108" s="348">
        <v>4323</v>
      </c>
      <c r="H108" s="107">
        <f t="shared" si="2"/>
        <v>0.00016810780364034654</v>
      </c>
      <c r="J108" s="312" t="s">
        <v>407</v>
      </c>
      <c r="K108" s="313">
        <v>3</v>
      </c>
      <c r="L108" s="314" t="s">
        <v>356</v>
      </c>
      <c r="M108" s="314" t="s">
        <v>15</v>
      </c>
      <c r="N108" s="260">
        <v>19825</v>
      </c>
      <c r="O108" s="260">
        <v>1532671</v>
      </c>
      <c r="P108" s="108">
        <f t="shared" si="3"/>
        <v>0.21526819737325273</v>
      </c>
    </row>
    <row r="109" spans="2:16" ht="19.5" customHeight="1">
      <c r="B109" s="317" t="s">
        <v>548</v>
      </c>
      <c r="C109" s="336">
        <v>4</v>
      </c>
      <c r="D109" s="120" t="s">
        <v>549</v>
      </c>
      <c r="E109" s="171" t="s">
        <v>15</v>
      </c>
      <c r="F109" s="348">
        <v>3</v>
      </c>
      <c r="G109" s="348">
        <v>778</v>
      </c>
      <c r="H109" s="107">
        <f t="shared" si="2"/>
        <v>3.0253960497846308E-05</v>
      </c>
      <c r="J109" s="312" t="s">
        <v>411</v>
      </c>
      <c r="K109" s="313">
        <v>3</v>
      </c>
      <c r="L109" s="314" t="s">
        <v>364</v>
      </c>
      <c r="M109" s="314" t="s">
        <v>15</v>
      </c>
      <c r="N109" s="260">
        <v>329327</v>
      </c>
      <c r="O109" s="260">
        <v>26634580</v>
      </c>
      <c r="P109" s="108">
        <f t="shared" si="3"/>
        <v>3.7409059246202805</v>
      </c>
    </row>
    <row r="110" spans="2:16" ht="19.5" customHeight="1">
      <c r="B110" s="317" t="s">
        <v>552</v>
      </c>
      <c r="C110" s="336">
        <v>3</v>
      </c>
      <c r="D110" s="120" t="s">
        <v>553</v>
      </c>
      <c r="E110" s="171"/>
      <c r="F110" s="348">
        <v>0</v>
      </c>
      <c r="G110" s="348">
        <v>7832546</v>
      </c>
      <c r="H110" s="107">
        <f t="shared" si="2"/>
        <v>0.304582952804067</v>
      </c>
      <c r="J110" s="312" t="s">
        <v>413</v>
      </c>
      <c r="K110" s="313">
        <v>3</v>
      </c>
      <c r="L110" s="314" t="s">
        <v>386</v>
      </c>
      <c r="M110" s="314" t="s">
        <v>15</v>
      </c>
      <c r="N110" s="260">
        <v>1185</v>
      </c>
      <c r="O110" s="260">
        <v>220155</v>
      </c>
      <c r="P110" s="108">
        <f t="shared" si="3"/>
        <v>0.030921424097349305</v>
      </c>
    </row>
    <row r="111" spans="2:16" ht="19.5" customHeight="1">
      <c r="B111" s="317" t="s">
        <v>556</v>
      </c>
      <c r="C111" s="336">
        <v>4</v>
      </c>
      <c r="D111" s="120" t="s">
        <v>557</v>
      </c>
      <c r="E111" s="171" t="s">
        <v>12</v>
      </c>
      <c r="F111" s="348">
        <v>184</v>
      </c>
      <c r="G111" s="348">
        <v>40462</v>
      </c>
      <c r="H111" s="107">
        <f t="shared" si="2"/>
        <v>0.0015734392669201252</v>
      </c>
      <c r="J111" s="307" t="s">
        <v>415</v>
      </c>
      <c r="K111" s="308">
        <v>2</v>
      </c>
      <c r="L111" s="309" t="s">
        <v>390</v>
      </c>
      <c r="M111" s="309" t="s">
        <v>15</v>
      </c>
      <c r="N111" s="256">
        <v>768</v>
      </c>
      <c r="O111" s="256">
        <v>2097058</v>
      </c>
      <c r="P111" s="119">
        <f t="shared" si="3"/>
        <v>0.2945380290011089</v>
      </c>
    </row>
    <row r="112" spans="2:16" ht="19.5" customHeight="1">
      <c r="B112" s="317" t="s">
        <v>564</v>
      </c>
      <c r="C112" s="336">
        <v>3</v>
      </c>
      <c r="D112" s="120" t="s">
        <v>565</v>
      </c>
      <c r="E112" s="171" t="s">
        <v>32</v>
      </c>
      <c r="F112" s="348">
        <v>31425</v>
      </c>
      <c r="G112" s="348">
        <v>289289</v>
      </c>
      <c r="H112" s="107">
        <f t="shared" si="2"/>
        <v>0.011249534676685683</v>
      </c>
      <c r="J112" s="312" t="s">
        <v>427</v>
      </c>
      <c r="K112" s="313">
        <v>3</v>
      </c>
      <c r="L112" s="314" t="s">
        <v>402</v>
      </c>
      <c r="M112" s="314" t="s">
        <v>15</v>
      </c>
      <c r="N112" s="260">
        <v>469</v>
      </c>
      <c r="O112" s="260">
        <v>193003</v>
      </c>
      <c r="P112" s="108">
        <f t="shared" si="3"/>
        <v>0.02710784499584705</v>
      </c>
    </row>
    <row r="113" spans="2:16" ht="19.5" customHeight="1">
      <c r="B113" s="304" t="s">
        <v>568</v>
      </c>
      <c r="C113" s="332">
        <v>2</v>
      </c>
      <c r="D113" s="117" t="s">
        <v>569</v>
      </c>
      <c r="E113" s="333"/>
      <c r="F113" s="347">
        <v>0</v>
      </c>
      <c r="G113" s="347">
        <v>1104003</v>
      </c>
      <c r="H113" s="118">
        <f t="shared" si="2"/>
        <v>0.042931186570056325</v>
      </c>
      <c r="J113" s="312" t="s">
        <v>451</v>
      </c>
      <c r="K113" s="313">
        <v>3</v>
      </c>
      <c r="L113" s="314" t="s">
        <v>1193</v>
      </c>
      <c r="M113" s="314" t="s">
        <v>15</v>
      </c>
      <c r="N113" s="260">
        <v>240</v>
      </c>
      <c r="O113" s="260">
        <v>1844044</v>
      </c>
      <c r="P113" s="108">
        <f t="shared" si="3"/>
        <v>0.2590014606898431</v>
      </c>
    </row>
    <row r="114" spans="2:16" ht="19.5" customHeight="1">
      <c r="B114" s="317" t="s">
        <v>570</v>
      </c>
      <c r="C114" s="336">
        <v>3</v>
      </c>
      <c r="D114" s="120" t="s">
        <v>571</v>
      </c>
      <c r="E114" s="171"/>
      <c r="F114" s="348">
        <v>0</v>
      </c>
      <c r="G114" s="348">
        <v>2903</v>
      </c>
      <c r="H114" s="107">
        <f t="shared" si="2"/>
        <v>0.00011288849270597408</v>
      </c>
      <c r="J114" s="307" t="s">
        <v>1194</v>
      </c>
      <c r="K114" s="308">
        <v>2</v>
      </c>
      <c r="L114" s="309" t="s">
        <v>416</v>
      </c>
      <c r="M114" s="309"/>
      <c r="N114" s="256">
        <v>0</v>
      </c>
      <c r="O114" s="256">
        <v>2281495</v>
      </c>
      <c r="P114" s="119">
        <f t="shared" si="3"/>
        <v>0.32044275383698734</v>
      </c>
    </row>
    <row r="115" spans="2:16" ht="19.5" customHeight="1">
      <c r="B115" s="317" t="s">
        <v>572</v>
      </c>
      <c r="C115" s="336">
        <v>4</v>
      </c>
      <c r="D115" s="120" t="s">
        <v>573</v>
      </c>
      <c r="E115" s="171" t="s">
        <v>12</v>
      </c>
      <c r="F115" s="348">
        <v>2</v>
      </c>
      <c r="G115" s="348">
        <v>1135</v>
      </c>
      <c r="H115" s="107">
        <f t="shared" si="2"/>
        <v>4.4136561908811777E-05</v>
      </c>
      <c r="J115" s="312" t="s">
        <v>1195</v>
      </c>
      <c r="K115" s="313">
        <v>3</v>
      </c>
      <c r="L115" s="314" t="s">
        <v>1196</v>
      </c>
      <c r="M115" s="314" t="s">
        <v>15</v>
      </c>
      <c r="N115" s="260">
        <v>2538</v>
      </c>
      <c r="O115" s="260">
        <v>420329</v>
      </c>
      <c r="P115" s="108">
        <f t="shared" si="3"/>
        <v>0.059036457356929146</v>
      </c>
    </row>
    <row r="116" spans="2:16" ht="19.5" customHeight="1">
      <c r="B116" s="317" t="s">
        <v>574</v>
      </c>
      <c r="C116" s="336">
        <v>4</v>
      </c>
      <c r="D116" s="120" t="s">
        <v>575</v>
      </c>
      <c r="E116" s="171" t="s">
        <v>12</v>
      </c>
      <c r="F116" s="348">
        <v>63</v>
      </c>
      <c r="G116" s="348">
        <v>340</v>
      </c>
      <c r="H116" s="107">
        <f t="shared" si="2"/>
        <v>1.3221525153300443E-05</v>
      </c>
      <c r="J116" s="312" t="s">
        <v>1197</v>
      </c>
      <c r="K116" s="313">
        <v>3</v>
      </c>
      <c r="L116" s="314" t="s">
        <v>1198</v>
      </c>
      <c r="M116" s="314" t="s">
        <v>15</v>
      </c>
      <c r="N116" s="260">
        <v>261</v>
      </c>
      <c r="O116" s="260">
        <v>69760</v>
      </c>
      <c r="P116" s="108">
        <f t="shared" si="3"/>
        <v>0.00979799934151433</v>
      </c>
    </row>
    <row r="117" spans="2:16" ht="19.5" customHeight="1">
      <c r="B117" s="317" t="s">
        <v>578</v>
      </c>
      <c r="C117" s="336">
        <v>3</v>
      </c>
      <c r="D117" s="120" t="s">
        <v>579</v>
      </c>
      <c r="E117" s="171"/>
      <c r="F117" s="348">
        <v>0</v>
      </c>
      <c r="G117" s="348">
        <v>118577</v>
      </c>
      <c r="H117" s="107">
        <f t="shared" si="2"/>
        <v>0.004611084670890902</v>
      </c>
      <c r="J117" s="312" t="s">
        <v>1199</v>
      </c>
      <c r="K117" s="313">
        <v>3</v>
      </c>
      <c r="L117" s="314" t="s">
        <v>444</v>
      </c>
      <c r="M117" s="314" t="s">
        <v>32</v>
      </c>
      <c r="N117" s="260">
        <v>136</v>
      </c>
      <c r="O117" s="260">
        <v>540</v>
      </c>
      <c r="P117" s="108">
        <f t="shared" si="3"/>
        <v>7.584460499452033E-05</v>
      </c>
    </row>
    <row r="118" spans="2:16" ht="19.5" customHeight="1">
      <c r="B118" s="317" t="s">
        <v>580</v>
      </c>
      <c r="C118" s="336">
        <v>4</v>
      </c>
      <c r="D118" s="120" t="s">
        <v>581</v>
      </c>
      <c r="E118" s="171" t="s">
        <v>12</v>
      </c>
      <c r="F118" s="348">
        <v>327</v>
      </c>
      <c r="G118" s="348">
        <v>61449</v>
      </c>
      <c r="H118" s="107">
        <f t="shared" si="2"/>
        <v>0.002389557350426938</v>
      </c>
      <c r="J118" s="312" t="s">
        <v>1201</v>
      </c>
      <c r="K118" s="313">
        <v>3</v>
      </c>
      <c r="L118" s="314" t="s">
        <v>452</v>
      </c>
      <c r="M118" s="314" t="s">
        <v>32</v>
      </c>
      <c r="N118" s="260">
        <v>20916</v>
      </c>
      <c r="O118" s="260">
        <v>9260</v>
      </c>
      <c r="P118" s="108">
        <f t="shared" si="3"/>
        <v>0.0013005945226838118</v>
      </c>
    </row>
    <row r="119" spans="2:16" ht="19.5" customHeight="1">
      <c r="B119" s="317" t="s">
        <v>582</v>
      </c>
      <c r="C119" s="336">
        <v>4</v>
      </c>
      <c r="D119" s="120" t="s">
        <v>583</v>
      </c>
      <c r="E119" s="171" t="s">
        <v>32</v>
      </c>
      <c r="F119" s="348">
        <v>84</v>
      </c>
      <c r="G119" s="348">
        <v>460</v>
      </c>
      <c r="H119" s="107">
        <f t="shared" si="2"/>
        <v>1.7887945795641776E-05</v>
      </c>
      <c r="J119" s="299" t="s">
        <v>461</v>
      </c>
      <c r="K119" s="300">
        <v>1</v>
      </c>
      <c r="L119" s="301" t="s">
        <v>462</v>
      </c>
      <c r="M119" s="301"/>
      <c r="N119" s="251">
        <v>0</v>
      </c>
      <c r="O119" s="251">
        <v>631584310</v>
      </c>
      <c r="P119" s="110">
        <f t="shared" si="3"/>
        <v>88.70789354201236</v>
      </c>
    </row>
    <row r="120" spans="2:16" ht="19.5" customHeight="1">
      <c r="B120" s="317" t="s">
        <v>584</v>
      </c>
      <c r="C120" s="336">
        <v>3</v>
      </c>
      <c r="D120" s="120" t="s">
        <v>585</v>
      </c>
      <c r="E120" s="171" t="s">
        <v>32</v>
      </c>
      <c r="F120" s="348">
        <v>3997</v>
      </c>
      <c r="G120" s="348">
        <v>31135</v>
      </c>
      <c r="H120" s="107">
        <f t="shared" si="2"/>
        <v>0.001210741722494145</v>
      </c>
      <c r="J120" s="307" t="s">
        <v>463</v>
      </c>
      <c r="K120" s="308">
        <v>2</v>
      </c>
      <c r="L120" s="309" t="s">
        <v>464</v>
      </c>
      <c r="M120" s="309"/>
      <c r="N120" s="256">
        <v>0</v>
      </c>
      <c r="O120" s="256">
        <v>9922777</v>
      </c>
      <c r="P120" s="119">
        <f t="shared" si="3"/>
        <v>1.3936835222476138</v>
      </c>
    </row>
    <row r="121" spans="2:16" ht="19.5" customHeight="1">
      <c r="B121" s="317" t="s">
        <v>592</v>
      </c>
      <c r="C121" s="336">
        <v>3</v>
      </c>
      <c r="D121" s="120" t="s">
        <v>593</v>
      </c>
      <c r="E121" s="171" t="s">
        <v>12</v>
      </c>
      <c r="F121" s="348">
        <v>2816</v>
      </c>
      <c r="G121" s="348">
        <v>720021</v>
      </c>
      <c r="H121" s="107">
        <f t="shared" si="2"/>
        <v>0.02799934047766041</v>
      </c>
      <c r="J121" s="312" t="s">
        <v>465</v>
      </c>
      <c r="K121" s="313">
        <v>3</v>
      </c>
      <c r="L121" s="314" t="s">
        <v>466</v>
      </c>
      <c r="M121" s="314" t="s">
        <v>15</v>
      </c>
      <c r="N121" s="260">
        <v>17</v>
      </c>
      <c r="O121" s="260">
        <v>2737</v>
      </c>
      <c r="P121" s="108">
        <f t="shared" si="3"/>
        <v>0.00038441978494444846</v>
      </c>
    </row>
    <row r="122" spans="2:16" ht="19.5" customHeight="1">
      <c r="B122" s="317" t="s">
        <v>594</v>
      </c>
      <c r="C122" s="336">
        <v>4</v>
      </c>
      <c r="D122" s="120" t="s">
        <v>595</v>
      </c>
      <c r="E122" s="171" t="s">
        <v>12</v>
      </c>
      <c r="F122" s="348">
        <v>936</v>
      </c>
      <c r="G122" s="348">
        <v>199193</v>
      </c>
      <c r="H122" s="107">
        <f t="shared" si="2"/>
        <v>0.00774598605841581</v>
      </c>
      <c r="J122" s="312" t="s">
        <v>1204</v>
      </c>
      <c r="K122" s="313">
        <v>4</v>
      </c>
      <c r="L122" s="314" t="s">
        <v>1205</v>
      </c>
      <c r="M122" s="314" t="s">
        <v>32</v>
      </c>
      <c r="N122" s="260">
        <v>17440</v>
      </c>
      <c r="O122" s="260">
        <v>2737</v>
      </c>
      <c r="P122" s="108">
        <f t="shared" si="3"/>
        <v>0.00038441978494444846</v>
      </c>
    </row>
    <row r="123" spans="2:16" ht="19.5" customHeight="1">
      <c r="B123" s="317" t="s">
        <v>596</v>
      </c>
      <c r="C123" s="336">
        <v>4</v>
      </c>
      <c r="D123" s="120" t="s">
        <v>597</v>
      </c>
      <c r="E123" s="171" t="s">
        <v>12</v>
      </c>
      <c r="F123" s="348">
        <v>1880</v>
      </c>
      <c r="G123" s="348">
        <v>520828</v>
      </c>
      <c r="H123" s="107">
        <f t="shared" si="2"/>
        <v>0.0202533544192446</v>
      </c>
      <c r="J123" s="312" t="s">
        <v>477</v>
      </c>
      <c r="K123" s="313">
        <v>3</v>
      </c>
      <c r="L123" s="314" t="s">
        <v>478</v>
      </c>
      <c r="M123" s="314"/>
      <c r="N123" s="260">
        <v>0</v>
      </c>
      <c r="O123" s="260">
        <v>751242</v>
      </c>
      <c r="P123" s="108">
        <f t="shared" si="3"/>
        <v>0.10551417175054341</v>
      </c>
    </row>
    <row r="124" spans="2:16" ht="19.5" customHeight="1">
      <c r="B124" s="317" t="s">
        <v>598</v>
      </c>
      <c r="C124" s="336">
        <v>3</v>
      </c>
      <c r="D124" s="120" t="s">
        <v>599</v>
      </c>
      <c r="E124" s="171" t="s">
        <v>12</v>
      </c>
      <c r="F124" s="348">
        <v>572</v>
      </c>
      <c r="G124" s="348">
        <v>8644</v>
      </c>
      <c r="H124" s="107">
        <f t="shared" si="2"/>
        <v>0.0003361378336033207</v>
      </c>
      <c r="J124" s="312" t="s">
        <v>479</v>
      </c>
      <c r="K124" s="313">
        <v>4</v>
      </c>
      <c r="L124" s="314" t="s">
        <v>480</v>
      </c>
      <c r="M124" s="314" t="s">
        <v>12</v>
      </c>
      <c r="N124" s="260">
        <v>25</v>
      </c>
      <c r="O124" s="260">
        <v>353568</v>
      </c>
      <c r="P124" s="108">
        <f t="shared" si="3"/>
        <v>0.04965967647907883</v>
      </c>
    </row>
    <row r="125" spans="2:16" ht="19.5" customHeight="1">
      <c r="B125" s="317" t="s">
        <v>602</v>
      </c>
      <c r="C125" s="336">
        <v>4</v>
      </c>
      <c r="D125" s="120" t="s">
        <v>603</v>
      </c>
      <c r="E125" s="171" t="s">
        <v>12</v>
      </c>
      <c r="F125" s="348">
        <v>572</v>
      </c>
      <c r="G125" s="348">
        <v>8644</v>
      </c>
      <c r="H125" s="107">
        <f t="shared" si="2"/>
        <v>0.0003361378336033207</v>
      </c>
      <c r="J125" s="312" t="s">
        <v>481</v>
      </c>
      <c r="K125" s="313">
        <v>3</v>
      </c>
      <c r="L125" s="314" t="s">
        <v>482</v>
      </c>
      <c r="M125" s="314"/>
      <c r="N125" s="260">
        <v>0</v>
      </c>
      <c r="O125" s="260">
        <v>48161</v>
      </c>
      <c r="P125" s="108">
        <f t="shared" si="3"/>
        <v>0.006764355594705729</v>
      </c>
    </row>
    <row r="126" spans="2:16" ht="19.5" customHeight="1">
      <c r="B126" s="317" t="s">
        <v>604</v>
      </c>
      <c r="C126" s="336">
        <v>3</v>
      </c>
      <c r="D126" s="120" t="s">
        <v>605</v>
      </c>
      <c r="E126" s="171" t="s">
        <v>32</v>
      </c>
      <c r="F126" s="348">
        <v>223</v>
      </c>
      <c r="G126" s="348">
        <v>34566</v>
      </c>
      <c r="H126" s="107">
        <f t="shared" si="2"/>
        <v>0.001344162466026421</v>
      </c>
      <c r="J126" s="312" t="s">
        <v>484</v>
      </c>
      <c r="K126" s="313">
        <v>4</v>
      </c>
      <c r="L126" s="314" t="s">
        <v>1208</v>
      </c>
      <c r="M126" s="314" t="s">
        <v>12</v>
      </c>
      <c r="N126" s="260">
        <v>26</v>
      </c>
      <c r="O126" s="260">
        <v>20657</v>
      </c>
      <c r="P126" s="108">
        <f t="shared" si="3"/>
        <v>0.002901337046984827</v>
      </c>
    </row>
    <row r="127" spans="2:16" ht="19.5" customHeight="1">
      <c r="B127" s="317" t="s">
        <v>606</v>
      </c>
      <c r="C127" s="336">
        <v>3</v>
      </c>
      <c r="D127" s="120" t="s">
        <v>607</v>
      </c>
      <c r="E127" s="171"/>
      <c r="F127" s="348">
        <v>0</v>
      </c>
      <c r="G127" s="348">
        <v>6978</v>
      </c>
      <c r="H127" s="107">
        <f t="shared" si="2"/>
        <v>0.00027135236035214855</v>
      </c>
      <c r="J127" s="312" t="s">
        <v>490</v>
      </c>
      <c r="K127" s="313">
        <v>4</v>
      </c>
      <c r="L127" s="314" t="s">
        <v>491</v>
      </c>
      <c r="M127" s="314" t="s">
        <v>32</v>
      </c>
      <c r="N127" s="260">
        <v>18072</v>
      </c>
      <c r="O127" s="260">
        <v>25900</v>
      </c>
      <c r="P127" s="108">
        <f t="shared" si="3"/>
        <v>0.0036377319802927345</v>
      </c>
    </row>
    <row r="128" spans="2:16" ht="19.5" customHeight="1">
      <c r="B128" s="317" t="s">
        <v>608</v>
      </c>
      <c r="C128" s="336">
        <v>3</v>
      </c>
      <c r="D128" s="120" t="s">
        <v>609</v>
      </c>
      <c r="E128" s="171"/>
      <c r="F128" s="348">
        <v>0</v>
      </c>
      <c r="G128" s="348">
        <v>842</v>
      </c>
      <c r="H128" s="107">
        <f t="shared" si="2"/>
        <v>3.274271817376169E-05</v>
      </c>
      <c r="J128" s="312" t="s">
        <v>492</v>
      </c>
      <c r="K128" s="313">
        <v>3</v>
      </c>
      <c r="L128" s="314" t="s">
        <v>493</v>
      </c>
      <c r="M128" s="314"/>
      <c r="N128" s="260">
        <v>0</v>
      </c>
      <c r="O128" s="260">
        <v>510390</v>
      </c>
      <c r="P128" s="108">
        <f t="shared" si="3"/>
        <v>0.07168579248732079</v>
      </c>
    </row>
    <row r="129" spans="2:16" ht="19.5" customHeight="1">
      <c r="B129" s="317" t="s">
        <v>618</v>
      </c>
      <c r="C129" s="336">
        <v>3</v>
      </c>
      <c r="D129" s="120" t="s">
        <v>619</v>
      </c>
      <c r="E129" s="171"/>
      <c r="F129" s="348">
        <v>0</v>
      </c>
      <c r="G129" s="348">
        <v>20187</v>
      </c>
      <c r="H129" s="107">
        <f t="shared" si="2"/>
        <v>0.0007850086125578708</v>
      </c>
      <c r="J129" s="312" t="s">
        <v>494</v>
      </c>
      <c r="K129" s="313">
        <v>4</v>
      </c>
      <c r="L129" s="314" t="s">
        <v>495</v>
      </c>
      <c r="M129" s="314" t="s">
        <v>12</v>
      </c>
      <c r="N129" s="260">
        <v>18</v>
      </c>
      <c r="O129" s="260">
        <v>410964</v>
      </c>
      <c r="P129" s="108">
        <f t="shared" si="3"/>
        <v>0.05772111527216306</v>
      </c>
    </row>
    <row r="130" spans="2:16" ht="19.5" customHeight="1">
      <c r="B130" s="317" t="s">
        <v>622</v>
      </c>
      <c r="C130" s="336">
        <v>3</v>
      </c>
      <c r="D130" s="120" t="s">
        <v>623</v>
      </c>
      <c r="E130" s="171"/>
      <c r="F130" s="348">
        <v>0</v>
      </c>
      <c r="G130" s="348">
        <v>221</v>
      </c>
      <c r="H130" s="107">
        <f t="shared" si="2"/>
        <v>8.593991349645288E-06</v>
      </c>
      <c r="J130" s="312" t="s">
        <v>500</v>
      </c>
      <c r="K130" s="313">
        <v>4</v>
      </c>
      <c r="L130" s="314" t="s">
        <v>1213</v>
      </c>
      <c r="M130" s="314" t="s">
        <v>12</v>
      </c>
      <c r="N130" s="260">
        <v>3</v>
      </c>
      <c r="O130" s="260">
        <v>38159</v>
      </c>
      <c r="P130" s="108">
        <f t="shared" si="3"/>
        <v>0.005359544966640558</v>
      </c>
    </row>
    <row r="131" spans="2:16" ht="19.5" customHeight="1">
      <c r="B131" s="317" t="s">
        <v>626</v>
      </c>
      <c r="C131" s="336">
        <v>4</v>
      </c>
      <c r="D131" s="120" t="s">
        <v>627</v>
      </c>
      <c r="E131" s="171" t="s">
        <v>12</v>
      </c>
      <c r="F131" s="348">
        <v>1250</v>
      </c>
      <c r="G131" s="348">
        <v>221</v>
      </c>
      <c r="H131" s="107">
        <f t="shared" si="2"/>
        <v>8.593991349645288E-06</v>
      </c>
      <c r="J131" s="312" t="s">
        <v>1214</v>
      </c>
      <c r="K131" s="313">
        <v>4</v>
      </c>
      <c r="L131" s="314" t="s">
        <v>501</v>
      </c>
      <c r="M131" s="314" t="s">
        <v>32</v>
      </c>
      <c r="N131" s="260">
        <v>80906</v>
      </c>
      <c r="O131" s="260">
        <v>32142</v>
      </c>
      <c r="P131" s="108">
        <f t="shared" si="3"/>
        <v>0.004514439432840504</v>
      </c>
    </row>
    <row r="132" spans="2:16" ht="19.5" customHeight="1">
      <c r="B132" s="317" t="s">
        <v>632</v>
      </c>
      <c r="C132" s="336">
        <v>3</v>
      </c>
      <c r="D132" s="120" t="s">
        <v>633</v>
      </c>
      <c r="E132" s="171"/>
      <c r="F132" s="348">
        <v>0</v>
      </c>
      <c r="G132" s="348">
        <v>35677</v>
      </c>
      <c r="H132" s="107">
        <f t="shared" si="2"/>
        <v>0.0013873657438067647</v>
      </c>
      <c r="J132" s="312" t="s">
        <v>502</v>
      </c>
      <c r="K132" s="313">
        <v>3</v>
      </c>
      <c r="L132" s="314" t="s">
        <v>503</v>
      </c>
      <c r="M132" s="314"/>
      <c r="N132" s="260">
        <v>0</v>
      </c>
      <c r="O132" s="260">
        <v>22216</v>
      </c>
      <c r="P132" s="108">
        <f t="shared" si="3"/>
        <v>0.003120303230663451</v>
      </c>
    </row>
    <row r="133" spans="2:16" ht="19.5" customHeight="1">
      <c r="B133" s="304" t="s">
        <v>643</v>
      </c>
      <c r="C133" s="332">
        <v>2</v>
      </c>
      <c r="D133" s="117" t="s">
        <v>644</v>
      </c>
      <c r="E133" s="333"/>
      <c r="F133" s="347">
        <v>0</v>
      </c>
      <c r="G133" s="347">
        <v>2486234388</v>
      </c>
      <c r="H133" s="118">
        <f t="shared" si="2"/>
        <v>96.68179558218392</v>
      </c>
      <c r="J133" s="312" t="s">
        <v>1216</v>
      </c>
      <c r="K133" s="313">
        <v>3</v>
      </c>
      <c r="L133" s="314" t="s">
        <v>527</v>
      </c>
      <c r="M133" s="314" t="s">
        <v>15</v>
      </c>
      <c r="N133" s="260">
        <v>11</v>
      </c>
      <c r="O133" s="260">
        <v>18280</v>
      </c>
      <c r="P133" s="108">
        <f t="shared" si="3"/>
        <v>0.0025674803320367254</v>
      </c>
    </row>
    <row r="134" spans="2:16" ht="19.5" customHeight="1">
      <c r="B134" s="317" t="s">
        <v>651</v>
      </c>
      <c r="C134" s="336">
        <v>3</v>
      </c>
      <c r="D134" s="120" t="s">
        <v>652</v>
      </c>
      <c r="E134" s="171" t="s">
        <v>12</v>
      </c>
      <c r="F134" s="348">
        <v>934330</v>
      </c>
      <c r="G134" s="348">
        <v>2462310062</v>
      </c>
      <c r="H134" s="107">
        <f t="shared" si="2"/>
        <v>95.7514541763464</v>
      </c>
      <c r="J134" s="312" t="s">
        <v>530</v>
      </c>
      <c r="K134" s="313">
        <v>3</v>
      </c>
      <c r="L134" s="314" t="s">
        <v>533</v>
      </c>
      <c r="M134" s="314" t="s">
        <v>15</v>
      </c>
      <c r="N134" s="260">
        <v>633</v>
      </c>
      <c r="O134" s="260">
        <v>631713</v>
      </c>
      <c r="P134" s="108">
        <f t="shared" si="3"/>
        <v>0.08872596843500634</v>
      </c>
    </row>
    <row r="135" spans="2:16" ht="19.5" customHeight="1">
      <c r="B135" s="317" t="s">
        <v>653</v>
      </c>
      <c r="C135" s="336">
        <v>4</v>
      </c>
      <c r="D135" s="120" t="s">
        <v>654</v>
      </c>
      <c r="E135" s="171" t="s">
        <v>12</v>
      </c>
      <c r="F135" s="348">
        <v>930341</v>
      </c>
      <c r="G135" s="348">
        <v>2452695826</v>
      </c>
      <c r="H135" s="107">
        <f t="shared" si="2"/>
        <v>95.37758693192356</v>
      </c>
      <c r="J135" s="312" t="s">
        <v>532</v>
      </c>
      <c r="K135" s="313">
        <v>3</v>
      </c>
      <c r="L135" s="314" t="s">
        <v>539</v>
      </c>
      <c r="M135" s="314"/>
      <c r="N135" s="260">
        <v>0</v>
      </c>
      <c r="O135" s="260">
        <v>1047690</v>
      </c>
      <c r="P135" s="108">
        <f t="shared" si="3"/>
        <v>0.14715117445686854</v>
      </c>
    </row>
    <row r="136" spans="2:16" ht="19.5" customHeight="1">
      <c r="B136" s="317" t="s">
        <v>655</v>
      </c>
      <c r="C136" s="336">
        <v>5</v>
      </c>
      <c r="D136" s="120" t="s">
        <v>656</v>
      </c>
      <c r="E136" s="171" t="s">
        <v>12</v>
      </c>
      <c r="F136" s="348">
        <v>149</v>
      </c>
      <c r="G136" s="348">
        <v>64908</v>
      </c>
      <c r="H136" s="107">
        <f t="shared" si="2"/>
        <v>0.0025240669254424273</v>
      </c>
      <c r="J136" s="312" t="s">
        <v>1219</v>
      </c>
      <c r="K136" s="313">
        <v>3</v>
      </c>
      <c r="L136" s="314" t="s">
        <v>547</v>
      </c>
      <c r="M136" s="314"/>
      <c r="N136" s="260">
        <v>0</v>
      </c>
      <c r="O136" s="260">
        <v>826187</v>
      </c>
      <c r="P136" s="108">
        <f t="shared" si="3"/>
        <v>0.11604041975297734</v>
      </c>
    </row>
    <row r="137" spans="2:16" ht="19.5" customHeight="1">
      <c r="B137" s="317" t="s">
        <v>657</v>
      </c>
      <c r="C137" s="336">
        <v>4</v>
      </c>
      <c r="D137" s="120" t="s">
        <v>658</v>
      </c>
      <c r="E137" s="171" t="s">
        <v>12</v>
      </c>
      <c r="F137" s="348">
        <v>3989</v>
      </c>
      <c r="G137" s="348">
        <v>9614236</v>
      </c>
      <c r="H137" s="107">
        <f aca="true" t="shared" si="4" ref="H137:H159">G137/2571564143*100</f>
        <v>0.3738672444228431</v>
      </c>
      <c r="J137" s="312" t="s">
        <v>1220</v>
      </c>
      <c r="K137" s="313">
        <v>4</v>
      </c>
      <c r="L137" s="314" t="s">
        <v>549</v>
      </c>
      <c r="M137" s="314" t="s">
        <v>32</v>
      </c>
      <c r="N137" s="260">
        <v>30</v>
      </c>
      <c r="O137" s="260">
        <v>570</v>
      </c>
      <c r="P137" s="108">
        <f aca="true" t="shared" si="5" ref="P137:P173">O137/711982085*100</f>
        <v>8.005819416088257E-05</v>
      </c>
    </row>
    <row r="138" spans="2:16" ht="19.5" customHeight="1">
      <c r="B138" s="317" t="s">
        <v>659</v>
      </c>
      <c r="C138" s="336">
        <v>5</v>
      </c>
      <c r="D138" s="120" t="s">
        <v>660</v>
      </c>
      <c r="E138" s="171" t="s">
        <v>12</v>
      </c>
      <c r="F138" s="348">
        <v>1356</v>
      </c>
      <c r="G138" s="348">
        <v>2710382</v>
      </c>
      <c r="H138" s="107">
        <f t="shared" si="4"/>
        <v>0.1053981876119199</v>
      </c>
      <c r="J138" s="312" t="s">
        <v>538</v>
      </c>
      <c r="K138" s="313">
        <v>3</v>
      </c>
      <c r="L138" s="314" t="s">
        <v>553</v>
      </c>
      <c r="M138" s="314" t="s">
        <v>32</v>
      </c>
      <c r="N138" s="260">
        <v>1204321</v>
      </c>
      <c r="O138" s="260">
        <v>921933</v>
      </c>
      <c r="P138" s="108">
        <f t="shared" si="5"/>
        <v>0.12948823003039464</v>
      </c>
    </row>
    <row r="139" spans="2:16" ht="19.5" customHeight="1">
      <c r="B139" s="317" t="s">
        <v>665</v>
      </c>
      <c r="C139" s="336">
        <v>3</v>
      </c>
      <c r="D139" s="120" t="s">
        <v>666</v>
      </c>
      <c r="E139" s="171" t="s">
        <v>32</v>
      </c>
      <c r="F139" s="348">
        <v>5120692</v>
      </c>
      <c r="G139" s="348">
        <v>3418674</v>
      </c>
      <c r="H139" s="107">
        <f t="shared" si="4"/>
        <v>0.13294142435863013</v>
      </c>
      <c r="J139" s="312" t="s">
        <v>540</v>
      </c>
      <c r="K139" s="313">
        <v>4</v>
      </c>
      <c r="L139" s="314" t="s">
        <v>557</v>
      </c>
      <c r="M139" s="314" t="s">
        <v>32</v>
      </c>
      <c r="N139" s="260">
        <v>85434</v>
      </c>
      <c r="O139" s="260">
        <v>108083</v>
      </c>
      <c r="P139" s="108">
        <f t="shared" si="5"/>
        <v>0.015180578595597669</v>
      </c>
    </row>
    <row r="140" spans="2:16" ht="19.5" customHeight="1">
      <c r="B140" s="317" t="s">
        <v>667</v>
      </c>
      <c r="C140" s="336">
        <v>3</v>
      </c>
      <c r="D140" s="120" t="s">
        <v>668</v>
      </c>
      <c r="E140" s="171"/>
      <c r="F140" s="348">
        <v>0</v>
      </c>
      <c r="G140" s="348">
        <v>369</v>
      </c>
      <c r="H140" s="107">
        <f t="shared" si="4"/>
        <v>1.4349243475199599E-05</v>
      </c>
      <c r="J140" s="312" t="s">
        <v>546</v>
      </c>
      <c r="K140" s="313">
        <v>3</v>
      </c>
      <c r="L140" s="314" t="s">
        <v>1224</v>
      </c>
      <c r="M140" s="314" t="s">
        <v>32</v>
      </c>
      <c r="N140" s="260">
        <v>46400</v>
      </c>
      <c r="O140" s="260">
        <v>48201</v>
      </c>
      <c r="P140" s="108">
        <f t="shared" si="5"/>
        <v>0.006769973713594212</v>
      </c>
    </row>
    <row r="141" spans="2:16" ht="19.5" customHeight="1">
      <c r="B141" s="317" t="s">
        <v>677</v>
      </c>
      <c r="C141" s="336">
        <v>3</v>
      </c>
      <c r="D141" s="120" t="s">
        <v>678</v>
      </c>
      <c r="E141" s="171" t="s">
        <v>12</v>
      </c>
      <c r="F141" s="348">
        <v>6</v>
      </c>
      <c r="G141" s="348">
        <v>20505283</v>
      </c>
      <c r="H141" s="107">
        <f t="shared" si="4"/>
        <v>0.7973856322354235</v>
      </c>
      <c r="J141" s="307" t="s">
        <v>568</v>
      </c>
      <c r="K141" s="308">
        <v>2</v>
      </c>
      <c r="L141" s="309" t="s">
        <v>569</v>
      </c>
      <c r="M141" s="309"/>
      <c r="N141" s="256">
        <v>0</v>
      </c>
      <c r="O141" s="256">
        <v>12617884</v>
      </c>
      <c r="P141" s="119">
        <f t="shared" si="5"/>
        <v>1.772219310827182</v>
      </c>
    </row>
    <row r="142" spans="2:16" ht="19.5" customHeight="1">
      <c r="B142" s="317" t="s">
        <v>679</v>
      </c>
      <c r="C142" s="336">
        <v>4</v>
      </c>
      <c r="D142" s="120" t="s">
        <v>680</v>
      </c>
      <c r="E142" s="171" t="s">
        <v>12</v>
      </c>
      <c r="F142" s="348">
        <v>6</v>
      </c>
      <c r="G142" s="348">
        <v>20505283</v>
      </c>
      <c r="H142" s="107">
        <f t="shared" si="4"/>
        <v>0.7973856322354235</v>
      </c>
      <c r="J142" s="312" t="s">
        <v>570</v>
      </c>
      <c r="K142" s="313">
        <v>3</v>
      </c>
      <c r="L142" s="314" t="s">
        <v>571</v>
      </c>
      <c r="M142" s="314"/>
      <c r="N142" s="260">
        <v>0</v>
      </c>
      <c r="O142" s="260">
        <v>1194845</v>
      </c>
      <c r="P142" s="108">
        <f t="shared" si="5"/>
        <v>0.16781953158273638</v>
      </c>
    </row>
    <row r="143" spans="2:16" ht="19.5" customHeight="1">
      <c r="B143" s="317" t="s">
        <v>683</v>
      </c>
      <c r="C143" s="336">
        <v>5</v>
      </c>
      <c r="D143" s="120" t="s">
        <v>684</v>
      </c>
      <c r="E143" s="171" t="s">
        <v>12</v>
      </c>
      <c r="F143" s="348">
        <v>6</v>
      </c>
      <c r="G143" s="348">
        <v>20505283</v>
      </c>
      <c r="H143" s="107">
        <f t="shared" si="4"/>
        <v>0.7973856322354235</v>
      </c>
      <c r="J143" s="312" t="s">
        <v>572</v>
      </c>
      <c r="K143" s="313">
        <v>4</v>
      </c>
      <c r="L143" s="314" t="s">
        <v>1226</v>
      </c>
      <c r="M143" s="314" t="s">
        <v>12</v>
      </c>
      <c r="N143" s="260">
        <v>81307</v>
      </c>
      <c r="O143" s="260">
        <v>958329</v>
      </c>
      <c r="P143" s="108">
        <f t="shared" si="5"/>
        <v>0.13460015640702533</v>
      </c>
    </row>
    <row r="144" spans="2:16" ht="19.5" customHeight="1">
      <c r="B144" s="296" t="s">
        <v>685</v>
      </c>
      <c r="C144" s="330">
        <v>1</v>
      </c>
      <c r="D144" s="116" t="s">
        <v>686</v>
      </c>
      <c r="E144" s="170"/>
      <c r="F144" s="346">
        <v>0</v>
      </c>
      <c r="G144" s="346">
        <v>1944995</v>
      </c>
      <c r="H144" s="109">
        <f t="shared" si="4"/>
        <v>0.07563470681042234</v>
      </c>
      <c r="J144" s="312" t="s">
        <v>578</v>
      </c>
      <c r="K144" s="313">
        <v>3</v>
      </c>
      <c r="L144" s="314" t="s">
        <v>579</v>
      </c>
      <c r="M144" s="314" t="s">
        <v>32</v>
      </c>
      <c r="N144" s="260">
        <v>671</v>
      </c>
      <c r="O144" s="260">
        <v>9424</v>
      </c>
      <c r="P144" s="108">
        <f t="shared" si="5"/>
        <v>0.001323628810126592</v>
      </c>
    </row>
    <row r="145" spans="2:16" ht="19.5" customHeight="1">
      <c r="B145" s="304" t="s">
        <v>726</v>
      </c>
      <c r="C145" s="332">
        <v>2</v>
      </c>
      <c r="D145" s="117" t="s">
        <v>727</v>
      </c>
      <c r="E145" s="333"/>
      <c r="F145" s="347">
        <v>0</v>
      </c>
      <c r="G145" s="347">
        <v>268167</v>
      </c>
      <c r="H145" s="118">
        <f t="shared" si="4"/>
        <v>0.010428166869956236</v>
      </c>
      <c r="J145" s="312" t="s">
        <v>582</v>
      </c>
      <c r="K145" s="313">
        <v>4</v>
      </c>
      <c r="L145" s="314" t="s">
        <v>583</v>
      </c>
      <c r="M145" s="314" t="s">
        <v>32</v>
      </c>
      <c r="N145" s="260">
        <v>299</v>
      </c>
      <c r="O145" s="260">
        <v>1207</v>
      </c>
      <c r="P145" s="108">
        <f t="shared" si="5"/>
        <v>0.00016952673745997417</v>
      </c>
    </row>
    <row r="146" spans="2:16" ht="19.5" customHeight="1">
      <c r="B146" s="317" t="s">
        <v>728</v>
      </c>
      <c r="C146" s="336">
        <v>3</v>
      </c>
      <c r="D146" s="120" t="s">
        <v>729</v>
      </c>
      <c r="E146" s="171"/>
      <c r="F146" s="348">
        <v>0</v>
      </c>
      <c r="G146" s="348">
        <v>268167</v>
      </c>
      <c r="H146" s="107">
        <f t="shared" si="4"/>
        <v>0.010428166869956236</v>
      </c>
      <c r="J146" s="312" t="s">
        <v>1227</v>
      </c>
      <c r="K146" s="313">
        <v>3</v>
      </c>
      <c r="L146" s="314" t="s">
        <v>585</v>
      </c>
      <c r="M146" s="314" t="s">
        <v>32</v>
      </c>
      <c r="N146" s="260">
        <v>4380827</v>
      </c>
      <c r="O146" s="260">
        <v>10812912</v>
      </c>
      <c r="P146" s="108">
        <f t="shared" si="5"/>
        <v>1.518705628667609</v>
      </c>
    </row>
    <row r="147" spans="2:16" ht="19.5" customHeight="1">
      <c r="B147" s="317" t="s">
        <v>730</v>
      </c>
      <c r="C147" s="336">
        <v>4</v>
      </c>
      <c r="D147" s="120" t="s">
        <v>731</v>
      </c>
      <c r="E147" s="171" t="s">
        <v>32</v>
      </c>
      <c r="F147" s="348">
        <v>158</v>
      </c>
      <c r="G147" s="348">
        <v>18643</v>
      </c>
      <c r="H147" s="107">
        <f t="shared" si="4"/>
        <v>0.0007249673336264123</v>
      </c>
      <c r="J147" s="312" t="s">
        <v>584</v>
      </c>
      <c r="K147" s="313">
        <v>3</v>
      </c>
      <c r="L147" s="314" t="s">
        <v>1228</v>
      </c>
      <c r="M147" s="314"/>
      <c r="N147" s="260">
        <v>0</v>
      </c>
      <c r="O147" s="260">
        <v>116793</v>
      </c>
      <c r="P147" s="108">
        <f t="shared" si="5"/>
        <v>0.01640392398356484</v>
      </c>
    </row>
    <row r="148" spans="2:16" ht="19.5" customHeight="1">
      <c r="B148" s="317" t="s">
        <v>746</v>
      </c>
      <c r="C148" s="336">
        <v>4</v>
      </c>
      <c r="D148" s="120" t="s">
        <v>747</v>
      </c>
      <c r="E148" s="171"/>
      <c r="F148" s="348">
        <v>0</v>
      </c>
      <c r="G148" s="348">
        <v>894</v>
      </c>
      <c r="H148" s="107">
        <f t="shared" si="4"/>
        <v>3.476483378544293E-05</v>
      </c>
      <c r="J148" s="312" t="s">
        <v>1230</v>
      </c>
      <c r="K148" s="313">
        <v>4</v>
      </c>
      <c r="L148" s="314" t="s">
        <v>603</v>
      </c>
      <c r="M148" s="314" t="s">
        <v>12</v>
      </c>
      <c r="N148" s="260">
        <v>16200</v>
      </c>
      <c r="O148" s="260">
        <v>116793</v>
      </c>
      <c r="P148" s="108">
        <f t="shared" si="5"/>
        <v>0.01640392398356484</v>
      </c>
    </row>
    <row r="149" spans="2:16" ht="19.5" customHeight="1">
      <c r="B149" s="304" t="s">
        <v>756</v>
      </c>
      <c r="C149" s="332">
        <v>2</v>
      </c>
      <c r="D149" s="117" t="s">
        <v>757</v>
      </c>
      <c r="E149" s="333"/>
      <c r="F149" s="347">
        <v>0</v>
      </c>
      <c r="G149" s="347">
        <v>1676828</v>
      </c>
      <c r="H149" s="118">
        <f t="shared" si="4"/>
        <v>0.06520653994046612</v>
      </c>
      <c r="J149" s="312" t="s">
        <v>598</v>
      </c>
      <c r="K149" s="313">
        <v>3</v>
      </c>
      <c r="L149" s="314" t="s">
        <v>623</v>
      </c>
      <c r="M149" s="314"/>
      <c r="N149" s="260">
        <v>0</v>
      </c>
      <c r="O149" s="260">
        <v>419343</v>
      </c>
      <c r="P149" s="108">
        <f t="shared" si="5"/>
        <v>0.05889797072632804</v>
      </c>
    </row>
    <row r="150" spans="2:16" ht="19.5" customHeight="1">
      <c r="B150" s="317" t="s">
        <v>758</v>
      </c>
      <c r="C150" s="336">
        <v>3</v>
      </c>
      <c r="D150" s="120" t="s">
        <v>759</v>
      </c>
      <c r="E150" s="171"/>
      <c r="F150" s="348">
        <v>0</v>
      </c>
      <c r="G150" s="348">
        <v>685</v>
      </c>
      <c r="H150" s="107">
        <f t="shared" si="4"/>
        <v>2.6637484500031775E-05</v>
      </c>
      <c r="J150" s="312" t="s">
        <v>606</v>
      </c>
      <c r="K150" s="313">
        <v>3</v>
      </c>
      <c r="L150" s="314" t="s">
        <v>1237</v>
      </c>
      <c r="M150" s="314" t="s">
        <v>32</v>
      </c>
      <c r="N150" s="260">
        <v>13019</v>
      </c>
      <c r="O150" s="260">
        <v>37541</v>
      </c>
      <c r="P150" s="108">
        <f t="shared" si="5"/>
        <v>0.005272745029813496</v>
      </c>
    </row>
    <row r="151" spans="2:16" ht="19.5" customHeight="1">
      <c r="B151" s="317" t="s">
        <v>762</v>
      </c>
      <c r="C151" s="336">
        <v>3</v>
      </c>
      <c r="D151" s="120" t="s">
        <v>763</v>
      </c>
      <c r="E151" s="171" t="s">
        <v>12</v>
      </c>
      <c r="F151" s="348">
        <v>44</v>
      </c>
      <c r="G151" s="348">
        <v>9416</v>
      </c>
      <c r="H151" s="107">
        <f t="shared" si="4"/>
        <v>0.0003661584730690499</v>
      </c>
      <c r="J151" s="307" t="s">
        <v>643</v>
      </c>
      <c r="K151" s="308">
        <v>2</v>
      </c>
      <c r="L151" s="309" t="s">
        <v>644</v>
      </c>
      <c r="M151" s="309"/>
      <c r="N151" s="256">
        <v>0</v>
      </c>
      <c r="O151" s="256">
        <v>609043649</v>
      </c>
      <c r="P151" s="119">
        <f t="shared" si="5"/>
        <v>85.54199070893758</v>
      </c>
    </row>
    <row r="152" spans="2:16" ht="19.5" customHeight="1">
      <c r="B152" s="317" t="s">
        <v>764</v>
      </c>
      <c r="C152" s="336">
        <v>3</v>
      </c>
      <c r="D152" s="120" t="s">
        <v>765</v>
      </c>
      <c r="E152" s="171"/>
      <c r="F152" s="348">
        <v>0</v>
      </c>
      <c r="G152" s="348">
        <v>18211</v>
      </c>
      <c r="H152" s="107">
        <f t="shared" si="4"/>
        <v>0.0007081682193139834</v>
      </c>
      <c r="J152" s="312" t="s">
        <v>645</v>
      </c>
      <c r="K152" s="313">
        <v>3</v>
      </c>
      <c r="L152" s="314" t="s">
        <v>652</v>
      </c>
      <c r="M152" s="314" t="s">
        <v>12</v>
      </c>
      <c r="N152" s="260">
        <v>189969</v>
      </c>
      <c r="O152" s="260">
        <v>604862797</v>
      </c>
      <c r="P152" s="108">
        <f t="shared" si="5"/>
        <v>84.95477761915878</v>
      </c>
    </row>
    <row r="153" spans="2:16" ht="19.5" customHeight="1">
      <c r="B153" s="317" t="s">
        <v>766</v>
      </c>
      <c r="C153" s="336">
        <v>3</v>
      </c>
      <c r="D153" s="120" t="s">
        <v>767</v>
      </c>
      <c r="E153" s="171" t="s">
        <v>32</v>
      </c>
      <c r="F153" s="348">
        <v>0</v>
      </c>
      <c r="G153" s="348">
        <v>1667</v>
      </c>
      <c r="H153" s="107">
        <f t="shared" si="4"/>
        <v>6.482436008985835E-05</v>
      </c>
      <c r="J153" s="312" t="s">
        <v>647</v>
      </c>
      <c r="K153" s="313">
        <v>4</v>
      </c>
      <c r="L153" s="314" t="s">
        <v>654</v>
      </c>
      <c r="M153" s="314" t="s">
        <v>12</v>
      </c>
      <c r="N153" s="260">
        <v>172987</v>
      </c>
      <c r="O153" s="260">
        <v>577230663</v>
      </c>
      <c r="P153" s="108">
        <f t="shared" si="5"/>
        <v>81.07376227029644</v>
      </c>
    </row>
    <row r="154" spans="2:16" ht="19.5" customHeight="1">
      <c r="B154" s="317" t="s">
        <v>770</v>
      </c>
      <c r="C154" s="336">
        <v>3</v>
      </c>
      <c r="D154" s="120" t="s">
        <v>771</v>
      </c>
      <c r="E154" s="171" t="s">
        <v>32</v>
      </c>
      <c r="F154" s="348">
        <v>216729</v>
      </c>
      <c r="G154" s="348">
        <v>410348</v>
      </c>
      <c r="H154" s="107">
        <f t="shared" si="4"/>
        <v>0.015957136481195677</v>
      </c>
      <c r="J154" s="312" t="s">
        <v>649</v>
      </c>
      <c r="K154" s="313">
        <v>4</v>
      </c>
      <c r="L154" s="314" t="s">
        <v>658</v>
      </c>
      <c r="M154" s="314" t="s">
        <v>12</v>
      </c>
      <c r="N154" s="260">
        <v>16872</v>
      </c>
      <c r="O154" s="260">
        <v>26311837</v>
      </c>
      <c r="P154" s="108">
        <f t="shared" si="5"/>
        <v>3.695575711009639</v>
      </c>
    </row>
    <row r="155" spans="2:16" ht="19.5" customHeight="1">
      <c r="B155" s="317" t="s">
        <v>774</v>
      </c>
      <c r="C155" s="336">
        <v>4</v>
      </c>
      <c r="D155" s="120" t="s">
        <v>775</v>
      </c>
      <c r="E155" s="171" t="s">
        <v>32</v>
      </c>
      <c r="F155" s="348">
        <v>213482</v>
      </c>
      <c r="G155" s="348">
        <v>407179</v>
      </c>
      <c r="H155" s="107">
        <f t="shared" si="4"/>
        <v>0.01583390408939918</v>
      </c>
      <c r="J155" s="312" t="s">
        <v>651</v>
      </c>
      <c r="K155" s="313">
        <v>3</v>
      </c>
      <c r="L155" s="314" t="s">
        <v>666</v>
      </c>
      <c r="M155" s="314" t="s">
        <v>32</v>
      </c>
      <c r="N155" s="260">
        <v>2890968</v>
      </c>
      <c r="O155" s="260">
        <v>1472898</v>
      </c>
      <c r="P155" s="108">
        <f t="shared" si="5"/>
        <v>0.2068729018652204</v>
      </c>
    </row>
    <row r="156" spans="2:16" ht="19.5" customHeight="1">
      <c r="B156" s="317" t="s">
        <v>776</v>
      </c>
      <c r="C156" s="336">
        <v>3</v>
      </c>
      <c r="D156" s="120" t="s">
        <v>777</v>
      </c>
      <c r="E156" s="171" t="s">
        <v>32</v>
      </c>
      <c r="F156" s="348">
        <v>324</v>
      </c>
      <c r="G156" s="348">
        <v>2483</v>
      </c>
      <c r="H156" s="107">
        <f t="shared" si="4"/>
        <v>9.655602045777942E-05</v>
      </c>
      <c r="J156" s="312" t="s">
        <v>1238</v>
      </c>
      <c r="K156" s="313">
        <v>3</v>
      </c>
      <c r="L156" s="314" t="s">
        <v>668</v>
      </c>
      <c r="M156" s="314" t="s">
        <v>1278</v>
      </c>
      <c r="N156" s="260">
        <v>0</v>
      </c>
      <c r="O156" s="260">
        <v>199234</v>
      </c>
      <c r="P156" s="108">
        <f t="shared" si="5"/>
        <v>0.027983007465700486</v>
      </c>
    </row>
    <row r="157" spans="2:16" ht="19.5" customHeight="1">
      <c r="B157" s="296" t="s">
        <v>810</v>
      </c>
      <c r="C157" s="330">
        <v>1</v>
      </c>
      <c r="D157" s="116" t="s">
        <v>811</v>
      </c>
      <c r="E157" s="170"/>
      <c r="F157" s="346">
        <v>0</v>
      </c>
      <c r="G157" s="346">
        <v>1140608</v>
      </c>
      <c r="H157" s="109">
        <f t="shared" si="4"/>
        <v>0.04435463930016386</v>
      </c>
      <c r="J157" s="312" t="s">
        <v>1239</v>
      </c>
      <c r="K157" s="313">
        <v>4</v>
      </c>
      <c r="L157" s="314" t="s">
        <v>670</v>
      </c>
      <c r="M157" s="314" t="s">
        <v>12</v>
      </c>
      <c r="N157" s="260">
        <v>692</v>
      </c>
      <c r="O157" s="260">
        <v>199234</v>
      </c>
      <c r="P157" s="108">
        <f t="shared" si="5"/>
        <v>0.027983007465700486</v>
      </c>
    </row>
    <row r="158" spans="2:16" ht="19.5" customHeight="1" thickBot="1">
      <c r="B158" s="349" t="s">
        <v>812</v>
      </c>
      <c r="C158" s="350">
        <v>2</v>
      </c>
      <c r="D158" s="122" t="s">
        <v>813</v>
      </c>
      <c r="E158" s="351"/>
      <c r="F158" s="352">
        <v>0</v>
      </c>
      <c r="G158" s="352">
        <v>1140608</v>
      </c>
      <c r="H158" s="196">
        <f t="shared" si="4"/>
        <v>0.04435463930016386</v>
      </c>
      <c r="J158" s="312" t="s">
        <v>667</v>
      </c>
      <c r="K158" s="313">
        <v>3</v>
      </c>
      <c r="L158" s="314" t="s">
        <v>678</v>
      </c>
      <c r="M158" s="314" t="s">
        <v>12</v>
      </c>
      <c r="N158" s="260">
        <v>4</v>
      </c>
      <c r="O158" s="260">
        <v>1315634</v>
      </c>
      <c r="P158" s="108">
        <f t="shared" si="5"/>
        <v>0.1847847056432607</v>
      </c>
    </row>
    <row r="159" spans="2:16" ht="19.5" customHeight="1" thickBot="1">
      <c r="B159" s="386" t="s">
        <v>1276</v>
      </c>
      <c r="C159" s="387"/>
      <c r="D159" s="387"/>
      <c r="E159" s="387"/>
      <c r="F159" s="121"/>
      <c r="G159" s="353">
        <f>G8+G13+G23+G27+G30+G44+G84+G144+G157</f>
        <v>2571564143</v>
      </c>
      <c r="H159" s="193">
        <f t="shared" si="4"/>
        <v>100</v>
      </c>
      <c r="J159" s="312" t="s">
        <v>669</v>
      </c>
      <c r="K159" s="313">
        <v>4</v>
      </c>
      <c r="L159" s="314" t="s">
        <v>680</v>
      </c>
      <c r="M159" s="314" t="s">
        <v>12</v>
      </c>
      <c r="N159" s="260">
        <v>1</v>
      </c>
      <c r="O159" s="260">
        <v>1260444</v>
      </c>
      <c r="P159" s="108">
        <f t="shared" si="5"/>
        <v>0.17703310610687625</v>
      </c>
    </row>
    <row r="160" spans="2:16" ht="19.5" customHeight="1">
      <c r="B160" s="99"/>
      <c r="C160" s="111"/>
      <c r="E160" s="111"/>
      <c r="F160" s="99"/>
      <c r="G160" s="99"/>
      <c r="J160" s="312" t="s">
        <v>1240</v>
      </c>
      <c r="K160" s="313">
        <v>5</v>
      </c>
      <c r="L160" s="314" t="s">
        <v>1241</v>
      </c>
      <c r="M160" s="314" t="s">
        <v>12</v>
      </c>
      <c r="N160" s="260">
        <v>1</v>
      </c>
      <c r="O160" s="260">
        <v>1260444</v>
      </c>
      <c r="P160" s="108">
        <f t="shared" si="5"/>
        <v>0.17703310610687625</v>
      </c>
    </row>
    <row r="161" spans="2:16" ht="19.5" customHeight="1">
      <c r="B161" s="99"/>
      <c r="C161" s="111"/>
      <c r="F161" s="93"/>
      <c r="G161" s="93"/>
      <c r="J161" s="299" t="s">
        <v>685</v>
      </c>
      <c r="K161" s="300">
        <v>1</v>
      </c>
      <c r="L161" s="301" t="s">
        <v>686</v>
      </c>
      <c r="M161" s="301"/>
      <c r="N161" s="251">
        <v>0</v>
      </c>
      <c r="O161" s="251">
        <v>1271743</v>
      </c>
      <c r="P161" s="110">
        <f t="shared" si="5"/>
        <v>0.1786200842399005</v>
      </c>
    </row>
    <row r="162" spans="2:16" ht="19.5" customHeight="1">
      <c r="B162" s="99"/>
      <c r="C162" s="111"/>
      <c r="F162" s="93"/>
      <c r="G162" s="93"/>
      <c r="J162" s="307" t="s">
        <v>689</v>
      </c>
      <c r="K162" s="308">
        <v>2</v>
      </c>
      <c r="L162" s="309" t="s">
        <v>690</v>
      </c>
      <c r="M162" s="309" t="s">
        <v>32</v>
      </c>
      <c r="N162" s="256">
        <v>618815</v>
      </c>
      <c r="O162" s="256">
        <v>396504</v>
      </c>
      <c r="P162" s="119">
        <f t="shared" si="5"/>
        <v>0.05569016529397646</v>
      </c>
    </row>
    <row r="163" spans="2:16" ht="19.5" customHeight="1">
      <c r="B163" s="99"/>
      <c r="C163" s="111"/>
      <c r="F163" s="93"/>
      <c r="G163" s="93"/>
      <c r="J163" s="307" t="s">
        <v>693</v>
      </c>
      <c r="K163" s="308">
        <v>2</v>
      </c>
      <c r="L163" s="309" t="s">
        <v>694</v>
      </c>
      <c r="M163" s="309" t="s">
        <v>32</v>
      </c>
      <c r="N163" s="256">
        <v>1750</v>
      </c>
      <c r="O163" s="256">
        <v>1417</v>
      </c>
      <c r="P163" s="119">
        <f t="shared" si="5"/>
        <v>0.00019902186162450985</v>
      </c>
    </row>
    <row r="164" spans="2:16" ht="19.5" customHeight="1">
      <c r="B164" s="99"/>
      <c r="C164" s="111"/>
      <c r="F164" s="93"/>
      <c r="G164" s="93"/>
      <c r="J164" s="307" t="s">
        <v>695</v>
      </c>
      <c r="K164" s="308">
        <v>2</v>
      </c>
      <c r="L164" s="309" t="s">
        <v>696</v>
      </c>
      <c r="M164" s="309"/>
      <c r="N164" s="256">
        <v>0</v>
      </c>
      <c r="O164" s="256">
        <v>42073</v>
      </c>
      <c r="P164" s="119">
        <f t="shared" si="5"/>
        <v>0.005909277899878618</v>
      </c>
    </row>
    <row r="165" spans="2:16" ht="19.5" customHeight="1">
      <c r="B165" s="99"/>
      <c r="C165" s="111"/>
      <c r="F165" s="93"/>
      <c r="G165" s="93"/>
      <c r="J165" s="312" t="s">
        <v>697</v>
      </c>
      <c r="K165" s="313">
        <v>3</v>
      </c>
      <c r="L165" s="314" t="s">
        <v>1243</v>
      </c>
      <c r="M165" s="314" t="s">
        <v>699</v>
      </c>
      <c r="N165" s="260">
        <v>204</v>
      </c>
      <c r="O165" s="260">
        <v>3589</v>
      </c>
      <c r="P165" s="108">
        <f t="shared" si="5"/>
        <v>0.000504085717269136</v>
      </c>
    </row>
    <row r="166" spans="2:16" ht="19.5" customHeight="1">
      <c r="B166" s="99"/>
      <c r="C166" s="124"/>
      <c r="D166" s="124"/>
      <c r="E166" s="124"/>
      <c r="F166" s="124"/>
      <c r="G166" s="125"/>
      <c r="J166" s="312" t="s">
        <v>700</v>
      </c>
      <c r="K166" s="313">
        <v>4</v>
      </c>
      <c r="L166" s="314" t="s">
        <v>1244</v>
      </c>
      <c r="M166" s="314" t="s">
        <v>699</v>
      </c>
      <c r="N166" s="260">
        <v>204</v>
      </c>
      <c r="O166" s="260">
        <v>3589</v>
      </c>
      <c r="P166" s="108">
        <f t="shared" si="5"/>
        <v>0.000504085717269136</v>
      </c>
    </row>
    <row r="167" spans="2:16" ht="19.5" customHeight="1">
      <c r="B167" s="99"/>
      <c r="C167" s="124"/>
      <c r="D167" s="124"/>
      <c r="E167" s="124"/>
      <c r="F167" s="124"/>
      <c r="G167" s="125"/>
      <c r="J167" s="312" t="s">
        <v>708</v>
      </c>
      <c r="K167" s="313">
        <v>3</v>
      </c>
      <c r="L167" s="314" t="s">
        <v>713</v>
      </c>
      <c r="M167" s="314"/>
      <c r="N167" s="260">
        <v>0</v>
      </c>
      <c r="O167" s="260">
        <v>37337</v>
      </c>
      <c r="P167" s="108">
        <f t="shared" si="5"/>
        <v>0.0052440926234822325</v>
      </c>
    </row>
    <row r="168" spans="2:16" ht="19.5" customHeight="1">
      <c r="B168" s="99"/>
      <c r="C168" s="124"/>
      <c r="D168" s="124"/>
      <c r="E168" s="124"/>
      <c r="F168" s="124"/>
      <c r="G168" s="125"/>
      <c r="J168" s="312" t="s">
        <v>1249</v>
      </c>
      <c r="K168" s="313">
        <v>4</v>
      </c>
      <c r="L168" s="314" t="s">
        <v>1246</v>
      </c>
      <c r="M168" s="314" t="s">
        <v>699</v>
      </c>
      <c r="N168" s="260">
        <v>683</v>
      </c>
      <c r="O168" s="260">
        <v>2115</v>
      </c>
      <c r="P168" s="108">
        <f t="shared" si="5"/>
        <v>0.00029705803622853797</v>
      </c>
    </row>
    <row r="169" spans="2:16" ht="19.5" customHeight="1">
      <c r="B169" s="99"/>
      <c r="C169" s="124"/>
      <c r="D169" s="124"/>
      <c r="E169" s="124"/>
      <c r="F169" s="124"/>
      <c r="G169" s="125"/>
      <c r="J169" s="307" t="s">
        <v>756</v>
      </c>
      <c r="K169" s="308">
        <v>2</v>
      </c>
      <c r="L169" s="309" t="s">
        <v>757</v>
      </c>
      <c r="M169" s="309"/>
      <c r="N169" s="256">
        <v>0</v>
      </c>
      <c r="O169" s="256">
        <v>831749</v>
      </c>
      <c r="P169" s="119">
        <f t="shared" si="5"/>
        <v>0.11682161918442091</v>
      </c>
    </row>
    <row r="170" spans="3:16" ht="19.5" customHeight="1">
      <c r="C170" s="124"/>
      <c r="D170" s="124"/>
      <c r="E170" s="124"/>
      <c r="F170" s="124"/>
      <c r="G170" s="125"/>
      <c r="J170" s="312" t="s">
        <v>766</v>
      </c>
      <c r="K170" s="313">
        <v>3</v>
      </c>
      <c r="L170" s="314" t="s">
        <v>771</v>
      </c>
      <c r="M170" s="314" t="s">
        <v>32</v>
      </c>
      <c r="N170" s="260">
        <v>1388855</v>
      </c>
      <c r="O170" s="260">
        <v>541040</v>
      </c>
      <c r="P170" s="108">
        <f t="shared" si="5"/>
        <v>0.07599067608562089</v>
      </c>
    </row>
    <row r="171" spans="3:16" ht="19.5" customHeight="1">
      <c r="C171" s="124"/>
      <c r="D171" s="124"/>
      <c r="E171" s="124"/>
      <c r="F171" s="124"/>
      <c r="G171" s="125"/>
      <c r="J171" s="299" t="s">
        <v>810</v>
      </c>
      <c r="K171" s="300">
        <v>1</v>
      </c>
      <c r="L171" s="301" t="s">
        <v>811</v>
      </c>
      <c r="M171" s="301"/>
      <c r="N171" s="251">
        <v>0</v>
      </c>
      <c r="O171" s="251">
        <v>472582</v>
      </c>
      <c r="P171" s="110">
        <f t="shared" si="5"/>
        <v>0.06637554651392667</v>
      </c>
    </row>
    <row r="172" spans="3:16" ht="19.5" customHeight="1" thickBot="1">
      <c r="C172" s="124"/>
      <c r="D172" s="124"/>
      <c r="E172" s="124"/>
      <c r="F172" s="124"/>
      <c r="G172" s="125"/>
      <c r="J172" s="320" t="s">
        <v>812</v>
      </c>
      <c r="K172" s="321">
        <v>2</v>
      </c>
      <c r="L172" s="322" t="s">
        <v>1268</v>
      </c>
      <c r="M172" s="322"/>
      <c r="N172" s="288">
        <v>0</v>
      </c>
      <c r="O172" s="288">
        <v>472582</v>
      </c>
      <c r="P172" s="194">
        <f t="shared" si="5"/>
        <v>0.06637554651392667</v>
      </c>
    </row>
    <row r="173" spans="4:16" ht="19.5" customHeight="1" thickBot="1">
      <c r="D173" s="206"/>
      <c r="F173" s="206"/>
      <c r="G173" s="112"/>
      <c r="J173" s="384" t="s">
        <v>1276</v>
      </c>
      <c r="K173" s="385"/>
      <c r="L173" s="385"/>
      <c r="M173" s="385"/>
      <c r="N173" s="123"/>
      <c r="O173" s="354">
        <f>O8+O35+O38+O60+O72+O90+O119+O161+O171</f>
        <v>711982085</v>
      </c>
      <c r="P173" s="195">
        <f t="shared" si="5"/>
        <v>100</v>
      </c>
    </row>
    <row r="174" spans="4:7" ht="15" customHeight="1">
      <c r="D174" s="206"/>
      <c r="F174" s="206"/>
      <c r="G174" s="112"/>
    </row>
    <row r="175" spans="4:7" ht="15" customHeight="1">
      <c r="D175" s="206"/>
      <c r="F175" s="206"/>
      <c r="G175" s="112"/>
    </row>
    <row r="176" spans="4:7" ht="15" customHeight="1">
      <c r="D176" s="206"/>
      <c r="F176" s="206"/>
      <c r="G176" s="112"/>
    </row>
    <row r="177" spans="4:7" ht="13.5">
      <c r="D177" s="206"/>
      <c r="F177" s="206"/>
      <c r="G177" s="112"/>
    </row>
    <row r="178" spans="4:7" ht="13.5">
      <c r="D178" s="206"/>
      <c r="F178" s="206"/>
      <c r="G178" s="112"/>
    </row>
    <row r="179" spans="4:7" ht="13.5">
      <c r="D179" s="206"/>
      <c r="F179" s="206"/>
      <c r="G179" s="112"/>
    </row>
    <row r="180" spans="4:7" ht="13.5">
      <c r="D180" s="206"/>
      <c r="F180" s="206"/>
      <c r="G180" s="112"/>
    </row>
    <row r="181" spans="4:7" ht="13.5">
      <c r="D181" s="206"/>
      <c r="F181" s="206"/>
      <c r="G181" s="112"/>
    </row>
    <row r="182" spans="4:7" ht="13.5">
      <c r="D182" s="206"/>
      <c r="F182" s="206"/>
      <c r="G182" s="112"/>
    </row>
    <row r="183" spans="4:7" ht="13.5">
      <c r="D183" s="206"/>
      <c r="F183" s="206"/>
      <c r="G183" s="112"/>
    </row>
    <row r="184" spans="6:7" ht="13.5">
      <c r="F184" s="112"/>
      <c r="G184" s="112"/>
    </row>
    <row r="185" spans="6:7" ht="13.5">
      <c r="F185" s="112"/>
      <c r="G185" s="112"/>
    </row>
    <row r="186" spans="6:7" ht="13.5">
      <c r="F186" s="112"/>
      <c r="G186" s="112"/>
    </row>
    <row r="187" spans="6:7" ht="13.5">
      <c r="F187" s="112"/>
      <c r="G187" s="112"/>
    </row>
    <row r="188" spans="6:7" ht="13.5">
      <c r="F188" s="112"/>
      <c r="G188" s="112"/>
    </row>
    <row r="189" spans="6:7" ht="13.5">
      <c r="F189" s="112"/>
      <c r="G189" s="112"/>
    </row>
    <row r="190" spans="6:7" ht="13.5">
      <c r="F190" s="112"/>
      <c r="G190" s="112"/>
    </row>
    <row r="191" spans="6:7" ht="13.5">
      <c r="F191" s="112"/>
      <c r="G191" s="112"/>
    </row>
    <row r="192" spans="6:7" ht="13.5">
      <c r="F192" s="112"/>
      <c r="G192" s="112"/>
    </row>
    <row r="193" spans="6:7" ht="13.5">
      <c r="F193" s="112"/>
      <c r="G193" s="112"/>
    </row>
    <row r="194" spans="6:7" ht="13.5">
      <c r="F194" s="112"/>
      <c r="G194" s="112"/>
    </row>
    <row r="195" spans="6:7" ht="13.5">
      <c r="F195" s="112"/>
      <c r="G195" s="112"/>
    </row>
    <row r="196" spans="6:7" ht="13.5">
      <c r="F196" s="112"/>
      <c r="G196" s="112"/>
    </row>
    <row r="197" spans="6:7" ht="13.5">
      <c r="F197" s="112"/>
      <c r="G197" s="112"/>
    </row>
    <row r="198" spans="6:7" ht="13.5">
      <c r="F198" s="112"/>
      <c r="G198" s="112"/>
    </row>
    <row r="199" spans="6:7" ht="13.5">
      <c r="F199" s="112"/>
      <c r="G199" s="112"/>
    </row>
    <row r="200" spans="6:7" ht="13.5">
      <c r="F200" s="112"/>
      <c r="G200" s="112"/>
    </row>
    <row r="201" spans="6:7" ht="13.5">
      <c r="F201" s="112"/>
      <c r="G201" s="112"/>
    </row>
    <row r="202" spans="6:7" ht="13.5">
      <c r="F202" s="112"/>
      <c r="G202" s="112"/>
    </row>
    <row r="203" spans="6:7" ht="13.5">
      <c r="F203" s="112"/>
      <c r="G203" s="112"/>
    </row>
    <row r="204" spans="6:7" ht="13.5">
      <c r="F204" s="112"/>
      <c r="G204" s="112"/>
    </row>
    <row r="205" spans="6:7" ht="13.5">
      <c r="F205" s="112"/>
      <c r="G205" s="112"/>
    </row>
    <row r="206" spans="6:7" ht="13.5">
      <c r="F206" s="112"/>
      <c r="G206" s="112"/>
    </row>
    <row r="207" spans="6:7" ht="13.5">
      <c r="F207" s="112"/>
      <c r="G207" s="112"/>
    </row>
    <row r="208" spans="6:7" ht="13.5">
      <c r="F208" s="112"/>
      <c r="G208" s="112"/>
    </row>
    <row r="209" spans="6:7" ht="13.5">
      <c r="F209" s="112"/>
      <c r="G209" s="112"/>
    </row>
    <row r="210" spans="6:7" ht="13.5">
      <c r="F210" s="112"/>
      <c r="G210" s="112"/>
    </row>
    <row r="211" spans="6:7" ht="13.5">
      <c r="F211" s="112"/>
      <c r="G211" s="112"/>
    </row>
    <row r="212" spans="6:7" ht="13.5">
      <c r="F212" s="112"/>
      <c r="G212" s="112"/>
    </row>
    <row r="213" spans="6:7" ht="13.5">
      <c r="F213" s="112"/>
      <c r="G213" s="112"/>
    </row>
    <row r="214" spans="6:7" ht="13.5">
      <c r="F214" s="112"/>
      <c r="G214" s="112"/>
    </row>
    <row r="215" spans="6:7" ht="13.5">
      <c r="F215" s="112"/>
      <c r="G215" s="112"/>
    </row>
    <row r="216" spans="6:7" ht="13.5">
      <c r="F216" s="112"/>
      <c r="G216" s="112"/>
    </row>
    <row r="217" spans="6:7" ht="13.5">
      <c r="F217" s="112"/>
      <c r="G217" s="112"/>
    </row>
    <row r="218" spans="6:7" ht="13.5">
      <c r="F218" s="112"/>
      <c r="G218" s="112"/>
    </row>
    <row r="219" spans="6:7" ht="13.5">
      <c r="F219" s="112"/>
      <c r="G219" s="112"/>
    </row>
    <row r="220" spans="6:7" ht="13.5">
      <c r="F220" s="112"/>
      <c r="G220" s="112"/>
    </row>
    <row r="221" spans="6:7" ht="13.5">
      <c r="F221" s="112"/>
      <c r="G221" s="112"/>
    </row>
    <row r="222" spans="6:7" ht="13.5">
      <c r="F222" s="112"/>
      <c r="G222" s="112"/>
    </row>
    <row r="223" spans="6:7" ht="13.5">
      <c r="F223" s="112"/>
      <c r="G223" s="112"/>
    </row>
    <row r="224" spans="6:7" ht="13.5">
      <c r="F224" s="112"/>
      <c r="G224" s="112"/>
    </row>
    <row r="225" spans="6:7" ht="13.5">
      <c r="F225" s="112"/>
      <c r="G225" s="112"/>
    </row>
    <row r="226" spans="6:7" ht="13.5">
      <c r="F226" s="112"/>
      <c r="G226" s="112"/>
    </row>
    <row r="227" spans="6:7" ht="13.5">
      <c r="F227" s="112"/>
      <c r="G227" s="112"/>
    </row>
    <row r="228" spans="6:7" ht="13.5">
      <c r="F228" s="112"/>
      <c r="G228" s="112"/>
    </row>
    <row r="229" spans="6:7" ht="13.5">
      <c r="F229" s="112"/>
      <c r="G229" s="112"/>
    </row>
    <row r="230" spans="6:7" ht="13.5">
      <c r="F230" s="112"/>
      <c r="G230" s="112"/>
    </row>
    <row r="231" spans="6:7" ht="13.5">
      <c r="F231" s="112"/>
      <c r="G231" s="112"/>
    </row>
    <row r="232" spans="6:7" ht="13.5">
      <c r="F232" s="112"/>
      <c r="G232" s="112"/>
    </row>
    <row r="233" spans="6:7" ht="13.5">
      <c r="F233" s="112"/>
      <c r="G233" s="112"/>
    </row>
    <row r="234" spans="6:7" ht="13.5">
      <c r="F234" s="112"/>
      <c r="G234" s="112"/>
    </row>
    <row r="235" spans="6:7" ht="13.5">
      <c r="F235" s="112"/>
      <c r="G235" s="112"/>
    </row>
    <row r="236" spans="6:7" ht="13.5">
      <c r="F236" s="112"/>
      <c r="G236" s="112"/>
    </row>
    <row r="237" spans="6:7" ht="13.5">
      <c r="F237" s="112"/>
      <c r="G237" s="112"/>
    </row>
    <row r="238" spans="6:7" ht="13.5">
      <c r="F238" s="112"/>
      <c r="G238" s="112"/>
    </row>
    <row r="239" spans="6:7" ht="13.5">
      <c r="F239" s="112"/>
      <c r="G239" s="112"/>
    </row>
    <row r="240" spans="6:7" ht="13.5">
      <c r="F240" s="112"/>
      <c r="G240" s="112"/>
    </row>
    <row r="241" spans="6:7" ht="13.5">
      <c r="F241" s="112"/>
      <c r="G241" s="112"/>
    </row>
    <row r="242" spans="6:7" ht="13.5">
      <c r="F242" s="112"/>
      <c r="G242" s="112"/>
    </row>
    <row r="243" spans="6:7" ht="13.5">
      <c r="F243" s="112"/>
      <c r="G243" s="112"/>
    </row>
    <row r="244" spans="6:7" ht="13.5">
      <c r="F244" s="112"/>
      <c r="G244" s="112"/>
    </row>
    <row r="245" spans="6:7" ht="13.5">
      <c r="F245" s="112"/>
      <c r="G245" s="112"/>
    </row>
    <row r="246" spans="6:7" ht="13.5">
      <c r="F246" s="112"/>
      <c r="G246" s="112"/>
    </row>
    <row r="247" spans="6:7" ht="13.5">
      <c r="F247" s="112"/>
      <c r="G247" s="112"/>
    </row>
    <row r="248" spans="6:7" ht="13.5">
      <c r="F248" s="112"/>
      <c r="G248" s="112"/>
    </row>
    <row r="249" spans="6:7" ht="13.5">
      <c r="F249" s="112"/>
      <c r="G249" s="112"/>
    </row>
    <row r="250" spans="6:7" ht="13.5">
      <c r="F250" s="112"/>
      <c r="G250" s="112"/>
    </row>
    <row r="251" spans="6:7" ht="13.5">
      <c r="F251" s="112"/>
      <c r="G251" s="112"/>
    </row>
    <row r="252" spans="6:7" ht="13.5">
      <c r="F252" s="112"/>
      <c r="G252" s="112"/>
    </row>
    <row r="253" spans="6:7" ht="13.5">
      <c r="F253" s="112"/>
      <c r="G253" s="112"/>
    </row>
    <row r="254" spans="6:7" ht="13.5">
      <c r="F254" s="112"/>
      <c r="G254" s="112"/>
    </row>
    <row r="255" spans="6:7" ht="13.5">
      <c r="F255" s="112"/>
      <c r="G255" s="112"/>
    </row>
    <row r="256" spans="6:7" ht="13.5">
      <c r="F256" s="112"/>
      <c r="G256" s="112"/>
    </row>
    <row r="257" spans="6:7" ht="13.5">
      <c r="F257" s="112"/>
      <c r="G257" s="112"/>
    </row>
    <row r="258" spans="6:7" ht="13.5">
      <c r="F258" s="112"/>
      <c r="G258" s="112"/>
    </row>
    <row r="259" spans="6:7" ht="13.5">
      <c r="F259" s="112"/>
      <c r="G259" s="112"/>
    </row>
    <row r="260" spans="6:7" ht="13.5">
      <c r="F260" s="112"/>
      <c r="G260" s="112"/>
    </row>
    <row r="261" spans="6:7" ht="13.5">
      <c r="F261" s="112"/>
      <c r="G261" s="112"/>
    </row>
    <row r="262" spans="6:7" ht="13.5">
      <c r="F262" s="112"/>
      <c r="G262" s="112"/>
    </row>
    <row r="263" spans="6:7" ht="13.5">
      <c r="F263" s="112"/>
      <c r="G263" s="112"/>
    </row>
    <row r="264" spans="6:7" ht="13.5">
      <c r="F264" s="112"/>
      <c r="G264" s="112"/>
    </row>
    <row r="265" spans="6:7" ht="13.5">
      <c r="F265" s="112"/>
      <c r="G265" s="112"/>
    </row>
    <row r="266" spans="6:7" ht="13.5">
      <c r="F266" s="112"/>
      <c r="G266" s="112"/>
    </row>
    <row r="267" spans="6:7" ht="13.5">
      <c r="F267" s="112"/>
      <c r="G267" s="112"/>
    </row>
    <row r="268" spans="6:7" ht="13.5">
      <c r="F268" s="112"/>
      <c r="G268" s="112"/>
    </row>
    <row r="269" spans="6:7" ht="13.5">
      <c r="F269" s="112"/>
      <c r="G269" s="112"/>
    </row>
    <row r="270" spans="6:7" ht="13.5">
      <c r="F270" s="112"/>
      <c r="G270" s="112"/>
    </row>
    <row r="271" spans="6:7" ht="13.5">
      <c r="F271" s="112"/>
      <c r="G271" s="112"/>
    </row>
    <row r="272" spans="6:7" ht="13.5">
      <c r="F272" s="112"/>
      <c r="G272" s="112"/>
    </row>
    <row r="273" spans="6:7" ht="13.5">
      <c r="F273" s="112"/>
      <c r="G273" s="112"/>
    </row>
    <row r="274" spans="6:7" ht="13.5">
      <c r="F274" s="112"/>
      <c r="G274" s="112"/>
    </row>
    <row r="275" spans="6:7" ht="13.5">
      <c r="F275" s="112"/>
      <c r="G275" s="112"/>
    </row>
    <row r="276" spans="6:7" ht="13.5">
      <c r="F276" s="112"/>
      <c r="G276" s="112"/>
    </row>
    <row r="277" spans="6:7" ht="13.5">
      <c r="F277" s="112"/>
      <c r="G277" s="112"/>
    </row>
    <row r="278" spans="6:7" ht="13.5">
      <c r="F278" s="112"/>
      <c r="G278" s="112"/>
    </row>
    <row r="279" spans="6:7" ht="13.5">
      <c r="F279" s="112"/>
      <c r="G279" s="112"/>
    </row>
    <row r="280" spans="6:7" ht="13.5">
      <c r="F280" s="112"/>
      <c r="G280" s="112"/>
    </row>
    <row r="281" spans="6:7" ht="13.5">
      <c r="F281" s="112"/>
      <c r="G281" s="112"/>
    </row>
    <row r="282" spans="6:7" ht="13.5">
      <c r="F282" s="112"/>
      <c r="G282" s="112"/>
    </row>
    <row r="283" spans="6:7" ht="13.5">
      <c r="F283" s="112"/>
      <c r="G283" s="112"/>
    </row>
    <row r="284" spans="6:7" ht="13.5">
      <c r="F284" s="112"/>
      <c r="G284" s="112"/>
    </row>
    <row r="285" spans="6:7" ht="13.5">
      <c r="F285" s="112"/>
      <c r="G285" s="112"/>
    </row>
    <row r="286" spans="6:7" ht="13.5">
      <c r="F286" s="112"/>
      <c r="G286" s="112"/>
    </row>
    <row r="287" spans="6:7" ht="13.5">
      <c r="F287" s="112"/>
      <c r="G287" s="112"/>
    </row>
    <row r="288" spans="6:7" ht="13.5">
      <c r="F288" s="112"/>
      <c r="G288" s="112"/>
    </row>
    <row r="289" spans="6:7" ht="13.5">
      <c r="F289" s="112"/>
      <c r="G289" s="112"/>
    </row>
    <row r="290" spans="6:7" ht="13.5">
      <c r="F290" s="112"/>
      <c r="G290" s="112"/>
    </row>
    <row r="291" spans="6:7" ht="13.5">
      <c r="F291" s="112"/>
      <c r="G291" s="112"/>
    </row>
    <row r="292" spans="6:7" ht="13.5">
      <c r="F292" s="112"/>
      <c r="G292" s="112"/>
    </row>
    <row r="293" spans="6:7" ht="13.5">
      <c r="F293" s="112"/>
      <c r="G293" s="112"/>
    </row>
    <row r="294" spans="6:7" ht="13.5">
      <c r="F294" s="112"/>
      <c r="G294" s="112"/>
    </row>
    <row r="295" spans="6:7" ht="13.5">
      <c r="F295" s="112"/>
      <c r="G295" s="112"/>
    </row>
    <row r="296" spans="6:7" ht="13.5">
      <c r="F296" s="112"/>
      <c r="G296" s="112"/>
    </row>
    <row r="297" spans="6:7" ht="13.5">
      <c r="F297" s="112"/>
      <c r="G297" s="112"/>
    </row>
    <row r="298" spans="6:7" ht="13.5">
      <c r="F298" s="112"/>
      <c r="G298" s="112"/>
    </row>
    <row r="299" spans="6:7" ht="13.5">
      <c r="F299" s="112"/>
      <c r="G299" s="112"/>
    </row>
    <row r="300" spans="6:7" ht="13.5">
      <c r="F300" s="112"/>
      <c r="G300" s="112"/>
    </row>
    <row r="301" spans="6:7" ht="13.5">
      <c r="F301" s="112"/>
      <c r="G301" s="112"/>
    </row>
    <row r="302" spans="6:7" ht="13.5">
      <c r="F302" s="112"/>
      <c r="G302" s="112"/>
    </row>
    <row r="303" spans="6:7" ht="13.5">
      <c r="F303" s="112"/>
      <c r="G303" s="112"/>
    </row>
    <row r="304" spans="6:7" ht="13.5">
      <c r="F304" s="112"/>
      <c r="G304" s="112"/>
    </row>
    <row r="305" spans="6:7" ht="13.5">
      <c r="F305" s="112"/>
      <c r="G305" s="112"/>
    </row>
    <row r="306" spans="6:7" ht="13.5">
      <c r="F306" s="112"/>
      <c r="G306" s="112"/>
    </row>
    <row r="307" spans="6:7" ht="13.5">
      <c r="F307" s="112"/>
      <c r="G307" s="112"/>
    </row>
    <row r="308" spans="6:7" ht="13.5">
      <c r="F308" s="112"/>
      <c r="G308" s="112"/>
    </row>
    <row r="309" spans="6:7" ht="13.5">
      <c r="F309" s="112"/>
      <c r="G309" s="112"/>
    </row>
    <row r="310" spans="6:7" ht="13.5">
      <c r="F310" s="112"/>
      <c r="G310" s="112"/>
    </row>
    <row r="311" spans="6:7" ht="13.5">
      <c r="F311" s="112"/>
      <c r="G311" s="112"/>
    </row>
    <row r="312" spans="6:7" ht="13.5">
      <c r="F312" s="112"/>
      <c r="G312" s="112"/>
    </row>
    <row r="313" spans="6:7" ht="13.5">
      <c r="F313" s="112"/>
      <c r="G313" s="112"/>
    </row>
    <row r="314" spans="6:7" ht="13.5">
      <c r="F314" s="112"/>
      <c r="G314" s="112"/>
    </row>
    <row r="315" spans="6:7" ht="13.5">
      <c r="F315" s="112"/>
      <c r="G315" s="112"/>
    </row>
    <row r="316" spans="6:7" ht="13.5">
      <c r="F316" s="112"/>
      <c r="G316" s="112"/>
    </row>
    <row r="317" spans="6:7" ht="13.5">
      <c r="F317" s="112"/>
      <c r="G317" s="112"/>
    </row>
    <row r="318" spans="6:7" ht="13.5">
      <c r="F318" s="112"/>
      <c r="G318" s="112"/>
    </row>
    <row r="319" spans="6:7" ht="13.5">
      <c r="F319" s="112"/>
      <c r="G319" s="112"/>
    </row>
    <row r="320" spans="6:7" ht="13.5">
      <c r="F320" s="112"/>
      <c r="G320" s="112"/>
    </row>
    <row r="321" spans="6:7" ht="13.5">
      <c r="F321" s="112"/>
      <c r="G321" s="112"/>
    </row>
    <row r="322" spans="6:7" ht="13.5">
      <c r="F322" s="112"/>
      <c r="G322" s="112"/>
    </row>
    <row r="323" spans="6:7" ht="13.5">
      <c r="F323" s="112"/>
      <c r="G323" s="112"/>
    </row>
    <row r="324" spans="6:7" ht="13.5">
      <c r="F324" s="112"/>
      <c r="G324" s="112"/>
    </row>
    <row r="325" spans="6:7" ht="13.5">
      <c r="F325" s="112"/>
      <c r="G325" s="112"/>
    </row>
    <row r="326" spans="6:7" ht="13.5">
      <c r="F326" s="112"/>
      <c r="G326" s="112"/>
    </row>
    <row r="327" spans="6:7" ht="13.5">
      <c r="F327" s="112"/>
      <c r="G327" s="112"/>
    </row>
    <row r="328" spans="6:7" ht="13.5">
      <c r="F328" s="112"/>
      <c r="G328" s="112"/>
    </row>
    <row r="329" spans="6:7" ht="13.5">
      <c r="F329" s="112"/>
      <c r="G329" s="112"/>
    </row>
    <row r="330" spans="6:7" ht="13.5">
      <c r="F330" s="112"/>
      <c r="G330" s="112"/>
    </row>
    <row r="331" spans="6:7" ht="13.5">
      <c r="F331" s="112"/>
      <c r="G331" s="112"/>
    </row>
    <row r="332" spans="6:7" ht="13.5">
      <c r="F332" s="112"/>
      <c r="G332" s="112"/>
    </row>
    <row r="333" spans="6:7" ht="13.5">
      <c r="F333" s="112"/>
      <c r="G333" s="112"/>
    </row>
    <row r="334" spans="6:7" ht="13.5">
      <c r="F334" s="112"/>
      <c r="G334" s="112"/>
    </row>
    <row r="335" spans="6:7" ht="13.5">
      <c r="F335" s="112"/>
      <c r="G335" s="112"/>
    </row>
    <row r="336" spans="6:7" ht="13.5">
      <c r="F336" s="112"/>
      <c r="G336" s="112"/>
    </row>
    <row r="337" spans="6:7" ht="13.5">
      <c r="F337" s="112"/>
      <c r="G337" s="112"/>
    </row>
    <row r="338" spans="6:7" ht="13.5">
      <c r="F338" s="112"/>
      <c r="G338" s="112"/>
    </row>
    <row r="339" spans="6:7" ht="13.5">
      <c r="F339" s="112"/>
      <c r="G339" s="112"/>
    </row>
    <row r="340" spans="6:7" ht="13.5">
      <c r="F340" s="112"/>
      <c r="G340" s="112"/>
    </row>
    <row r="341" spans="6:7" ht="13.5">
      <c r="F341" s="112"/>
      <c r="G341" s="112"/>
    </row>
    <row r="342" spans="6:7" ht="13.5">
      <c r="F342" s="112"/>
      <c r="G342" s="112"/>
    </row>
    <row r="343" spans="6:7" ht="13.5">
      <c r="F343" s="112"/>
      <c r="G343" s="112"/>
    </row>
    <row r="344" spans="6:7" ht="13.5">
      <c r="F344" s="112"/>
      <c r="G344" s="112"/>
    </row>
    <row r="345" spans="6:7" ht="13.5">
      <c r="F345" s="112"/>
      <c r="G345" s="112"/>
    </row>
    <row r="346" spans="6:7" ht="13.5">
      <c r="F346" s="112"/>
      <c r="G346" s="112"/>
    </row>
    <row r="347" spans="6:7" ht="13.5">
      <c r="F347" s="112"/>
      <c r="G347" s="112"/>
    </row>
    <row r="348" spans="6:7" ht="13.5">
      <c r="F348" s="112"/>
      <c r="G348" s="112"/>
    </row>
    <row r="349" spans="6:7" ht="13.5">
      <c r="F349" s="112"/>
      <c r="G349" s="112"/>
    </row>
    <row r="350" spans="6:7" ht="13.5">
      <c r="F350" s="112"/>
      <c r="G350" s="112"/>
    </row>
    <row r="351" spans="6:7" ht="13.5">
      <c r="F351" s="112"/>
      <c r="G351" s="112"/>
    </row>
    <row r="352" spans="6:7" ht="13.5">
      <c r="F352" s="112"/>
      <c r="G352" s="112"/>
    </row>
    <row r="353" spans="6:7" ht="13.5">
      <c r="F353" s="112"/>
      <c r="G353" s="112"/>
    </row>
    <row r="354" spans="6:7" ht="13.5">
      <c r="F354" s="112"/>
      <c r="G354" s="112"/>
    </row>
    <row r="355" spans="6:7" ht="13.5">
      <c r="F355" s="112"/>
      <c r="G355" s="112"/>
    </row>
    <row r="356" spans="6:7" ht="13.5">
      <c r="F356" s="112"/>
      <c r="G356" s="112"/>
    </row>
    <row r="357" spans="6:7" ht="13.5">
      <c r="F357" s="112"/>
      <c r="G357" s="112"/>
    </row>
    <row r="358" spans="6:7" ht="13.5">
      <c r="F358" s="112"/>
      <c r="G358" s="112"/>
    </row>
    <row r="359" spans="6:7" ht="13.5">
      <c r="F359" s="112"/>
      <c r="G359" s="112"/>
    </row>
    <row r="360" spans="6:7" ht="13.5">
      <c r="F360" s="112"/>
      <c r="G360" s="112"/>
    </row>
    <row r="361" spans="6:7" ht="13.5">
      <c r="F361" s="112"/>
      <c r="G361" s="112"/>
    </row>
    <row r="362" spans="6:7" ht="13.5">
      <c r="F362" s="112"/>
      <c r="G362" s="112"/>
    </row>
    <row r="363" spans="6:7" ht="13.5">
      <c r="F363" s="112"/>
      <c r="G363" s="112"/>
    </row>
    <row r="364" spans="6:7" ht="13.5">
      <c r="F364" s="112"/>
      <c r="G364" s="112"/>
    </row>
    <row r="365" spans="6:7" ht="13.5">
      <c r="F365" s="112"/>
      <c r="G365" s="112"/>
    </row>
    <row r="366" spans="6:7" ht="13.5">
      <c r="F366" s="112"/>
      <c r="G366" s="112"/>
    </row>
    <row r="367" spans="6:7" ht="13.5">
      <c r="F367" s="112"/>
      <c r="G367" s="112"/>
    </row>
    <row r="368" spans="6:7" ht="13.5">
      <c r="F368" s="112"/>
      <c r="G368" s="112"/>
    </row>
    <row r="369" spans="6:7" ht="13.5">
      <c r="F369" s="112"/>
      <c r="G369" s="112"/>
    </row>
    <row r="370" spans="6:7" ht="13.5">
      <c r="F370" s="112"/>
      <c r="G370" s="112"/>
    </row>
    <row r="371" spans="6:7" ht="13.5">
      <c r="F371" s="112"/>
      <c r="G371" s="112"/>
    </row>
    <row r="372" spans="6:7" ht="13.5">
      <c r="F372" s="112"/>
      <c r="G372" s="112"/>
    </row>
    <row r="373" spans="6:7" ht="13.5">
      <c r="F373" s="112"/>
      <c r="G373" s="112"/>
    </row>
    <row r="374" spans="6:7" ht="13.5">
      <c r="F374" s="112"/>
      <c r="G374" s="112"/>
    </row>
    <row r="375" spans="6:7" ht="13.5">
      <c r="F375" s="112"/>
      <c r="G375" s="112"/>
    </row>
    <row r="376" spans="6:7" ht="13.5">
      <c r="F376" s="112"/>
      <c r="G376" s="112"/>
    </row>
    <row r="377" spans="6:7" ht="13.5">
      <c r="F377" s="112"/>
      <c r="G377" s="112"/>
    </row>
    <row r="378" spans="6:7" ht="13.5">
      <c r="F378" s="112"/>
      <c r="G378" s="112"/>
    </row>
    <row r="379" spans="6:7" ht="13.5">
      <c r="F379" s="112"/>
      <c r="G379" s="112"/>
    </row>
    <row r="380" spans="6:7" ht="13.5">
      <c r="F380" s="112"/>
      <c r="G380" s="112"/>
    </row>
    <row r="381" spans="2:7" ht="13.5">
      <c r="B381" s="388"/>
      <c r="C381" s="389"/>
      <c r="D381" s="389"/>
      <c r="E381" s="389"/>
      <c r="F381" s="112"/>
      <c r="G381" s="126"/>
    </row>
    <row r="382" spans="2:7" ht="13.5">
      <c r="B382" s="113"/>
      <c r="C382" s="114"/>
      <c r="D382" s="115"/>
      <c r="E382" s="207"/>
      <c r="F382" s="104"/>
      <c r="G382" s="104"/>
    </row>
    <row r="383" spans="2:7" ht="13.5">
      <c r="B383" s="113"/>
      <c r="C383" s="114"/>
      <c r="D383" s="115"/>
      <c r="E383" s="207"/>
      <c r="F383" s="104"/>
      <c r="G383" s="104"/>
    </row>
    <row r="384" spans="2:7" ht="13.5">
      <c r="B384" s="113"/>
      <c r="C384" s="114"/>
      <c r="D384" s="115"/>
      <c r="E384" s="207"/>
      <c r="F384" s="104"/>
      <c r="G384" s="104"/>
    </row>
    <row r="385" spans="2:7" ht="13.5">
      <c r="B385" s="113"/>
      <c r="C385" s="114"/>
      <c r="D385" s="115"/>
      <c r="E385" s="207"/>
      <c r="F385" s="104"/>
      <c r="G385" s="104"/>
    </row>
    <row r="386" spans="2:7" ht="13.5">
      <c r="B386" s="113"/>
      <c r="C386" s="114"/>
      <c r="D386" s="115"/>
      <c r="E386" s="207"/>
      <c r="F386" s="104"/>
      <c r="G386" s="104"/>
    </row>
    <row r="387" spans="2:7" ht="13.5">
      <c r="B387" s="113"/>
      <c r="C387" s="114"/>
      <c r="D387" s="115"/>
      <c r="E387" s="207"/>
      <c r="F387" s="104"/>
      <c r="G387" s="104"/>
    </row>
    <row r="388" spans="2:7" ht="13.5">
      <c r="B388" s="113"/>
      <c r="C388" s="114"/>
      <c r="D388" s="115"/>
      <c r="E388" s="207"/>
      <c r="F388" s="104"/>
      <c r="G388" s="104"/>
    </row>
    <row r="389" spans="2:7" ht="13.5">
      <c r="B389" s="207"/>
      <c r="C389" s="207"/>
      <c r="D389" s="207"/>
      <c r="E389" s="207"/>
      <c r="F389" s="104"/>
      <c r="G389" s="104"/>
    </row>
    <row r="390" spans="2:7" ht="13.5">
      <c r="B390" s="113"/>
      <c r="C390" s="114"/>
      <c r="D390" s="115"/>
      <c r="E390" s="207"/>
      <c r="F390" s="104"/>
      <c r="G390" s="104"/>
    </row>
    <row r="391" spans="2:7" ht="13.5">
      <c r="B391" s="113"/>
      <c r="C391" s="114"/>
      <c r="D391" s="115"/>
      <c r="E391" s="207"/>
      <c r="F391" s="104"/>
      <c r="G391" s="104"/>
    </row>
    <row r="392" spans="2:7" ht="13.5">
      <c r="B392" s="113"/>
      <c r="C392" s="114"/>
      <c r="D392" s="115"/>
      <c r="E392" s="207"/>
      <c r="F392" s="104"/>
      <c r="G392" s="104"/>
    </row>
    <row r="393" spans="2:7" ht="13.5">
      <c r="B393" s="113"/>
      <c r="C393" s="114"/>
      <c r="D393" s="115"/>
      <c r="E393" s="207"/>
      <c r="F393" s="104"/>
      <c r="G393" s="104"/>
    </row>
    <row r="394" spans="2:7" ht="13.5">
      <c r="B394" s="207"/>
      <c r="C394" s="207"/>
      <c r="D394" s="207"/>
      <c r="E394" s="207"/>
      <c r="F394" s="106"/>
      <c r="G394" s="104"/>
    </row>
  </sheetData>
  <sheetProtection/>
  <mergeCells count="3">
    <mergeCell ref="B159:E159"/>
    <mergeCell ref="J173:M173"/>
    <mergeCell ref="B381:E381"/>
  </mergeCells>
  <printOptions horizontalCentered="1"/>
  <pageMargins left="0.5118110236220472" right="0.5118110236220472" top="0.5511811023622047" bottom="0.4724409448818898" header="0.31496062992125984" footer="0.31496062992125984"/>
  <pageSetup fitToHeight="4" fitToWidth="1" horizontalDpi="600" verticalDpi="600" orientation="portrait" paperSize="9" scale="48" r:id="rId1"/>
  <headerFoot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P465"/>
  <sheetViews>
    <sheetView view="pageBreakPreview" zoomScale="60" zoomScalePageLayoutView="0" workbookViewId="0" topLeftCell="A1">
      <selection activeCell="M313" sqref="M313"/>
    </sheetView>
  </sheetViews>
  <sheetFormatPr defaultColWidth="9.140625" defaultRowHeight="15"/>
  <cols>
    <col min="1" max="1" width="1.57421875" style="93" customWidth="1"/>
    <col min="2" max="2" width="11.57421875" style="93" customWidth="1"/>
    <col min="3" max="3" width="4.7109375" style="206" customWidth="1"/>
    <col min="4" max="4" width="32.7109375" style="93" customWidth="1"/>
    <col min="5" max="5" width="5.57421875" style="206" customWidth="1"/>
    <col min="6" max="6" width="12.8515625" style="105" customWidth="1"/>
    <col min="7" max="7" width="15.7109375" style="105" customWidth="1"/>
    <col min="8" max="8" width="8.28125" style="93" customWidth="1"/>
    <col min="9" max="9" width="3.00390625" style="93" customWidth="1"/>
    <col min="10" max="10" width="12.00390625" style="93" bestFit="1" customWidth="1"/>
    <col min="11" max="11" width="5.28125" style="206" bestFit="1" customWidth="1"/>
    <col min="12" max="12" width="35.421875" style="93" bestFit="1" customWidth="1"/>
    <col min="13" max="13" width="6.421875" style="206" bestFit="1" customWidth="1"/>
    <col min="14" max="14" width="12.140625" style="93" bestFit="1" customWidth="1"/>
    <col min="15" max="15" width="15.00390625" style="93" bestFit="1" customWidth="1"/>
    <col min="16" max="16" width="7.28125" style="93" customWidth="1"/>
    <col min="17" max="16384" width="9.00390625" style="93" customWidth="1"/>
  </cols>
  <sheetData>
    <row r="1" spans="2:13" s="76" customFormat="1" ht="17.25">
      <c r="B1" s="76" t="s">
        <v>1283</v>
      </c>
      <c r="C1" s="77"/>
      <c r="E1" s="77"/>
      <c r="F1" s="78"/>
      <c r="G1" s="78"/>
      <c r="K1" s="77"/>
      <c r="M1" s="77"/>
    </row>
    <row r="2" spans="2:13" s="81" customFormat="1" ht="7.5" customHeight="1">
      <c r="B2" s="79"/>
      <c r="C2" s="80"/>
      <c r="E2" s="80"/>
      <c r="F2" s="82"/>
      <c r="G2" s="82"/>
      <c r="H2" s="80"/>
      <c r="K2" s="80"/>
      <c r="M2" s="80"/>
    </row>
    <row r="3" spans="2:13" s="83" customFormat="1" ht="15" customHeight="1">
      <c r="B3" s="83" t="s">
        <v>1277</v>
      </c>
      <c r="C3" s="84"/>
      <c r="E3" s="84"/>
      <c r="F3" s="85"/>
      <c r="G3" s="85"/>
      <c r="K3" s="84"/>
      <c r="M3" s="84"/>
    </row>
    <row r="4" spans="3:13" s="83" customFormat="1" ht="15" customHeight="1">
      <c r="C4" s="84"/>
      <c r="E4" s="84"/>
      <c r="F4" s="85"/>
      <c r="G4" s="85"/>
      <c r="K4" s="84"/>
      <c r="M4" s="84"/>
    </row>
    <row r="5" spans="2:13" s="81" customFormat="1" ht="7.5" customHeight="1">
      <c r="B5" s="79"/>
      <c r="C5" s="80"/>
      <c r="E5" s="80"/>
      <c r="F5" s="82"/>
      <c r="G5" s="82"/>
      <c r="H5" s="80"/>
      <c r="K5" s="80"/>
      <c r="M5" s="80"/>
    </row>
    <row r="6" spans="2:16" ht="15" thickBot="1">
      <c r="B6" s="86" t="s">
        <v>1327</v>
      </c>
      <c r="C6" s="87"/>
      <c r="D6" s="88"/>
      <c r="E6" s="87"/>
      <c r="F6" s="89"/>
      <c r="G6" s="89"/>
      <c r="H6" s="90" t="s">
        <v>1271</v>
      </c>
      <c r="J6" s="86" t="s">
        <v>1328</v>
      </c>
      <c r="K6" s="87"/>
      <c r="L6" s="88"/>
      <c r="M6" s="87"/>
      <c r="N6" s="91"/>
      <c r="O6" s="91"/>
      <c r="P6" s="90" t="s">
        <v>1271</v>
      </c>
    </row>
    <row r="7" spans="2:16" s="99" customFormat="1" ht="21" customHeight="1">
      <c r="B7" s="94" t="s">
        <v>1272</v>
      </c>
      <c r="C7" s="95" t="s">
        <v>1329</v>
      </c>
      <c r="D7" s="95" t="s">
        <v>1330</v>
      </c>
      <c r="E7" s="95" t="s">
        <v>1312</v>
      </c>
      <c r="F7" s="96" t="s">
        <v>1273</v>
      </c>
      <c r="G7" s="96" t="s">
        <v>1274</v>
      </c>
      <c r="H7" s="97" t="s">
        <v>1331</v>
      </c>
      <c r="J7" s="94" t="s">
        <v>1272</v>
      </c>
      <c r="K7" s="95" t="s">
        <v>1332</v>
      </c>
      <c r="L7" s="95" t="s">
        <v>1330</v>
      </c>
      <c r="M7" s="95" t="s">
        <v>1312</v>
      </c>
      <c r="N7" s="96" t="s">
        <v>1333</v>
      </c>
      <c r="O7" s="96" t="s">
        <v>1275</v>
      </c>
      <c r="P7" s="97" t="s">
        <v>1334</v>
      </c>
    </row>
    <row r="8" spans="1:16" ht="19.5" customHeight="1">
      <c r="A8" s="99"/>
      <c r="B8" s="296" t="s">
        <v>8</v>
      </c>
      <c r="C8" s="330">
        <v>1</v>
      </c>
      <c r="D8" s="116" t="s">
        <v>9</v>
      </c>
      <c r="E8" s="170"/>
      <c r="F8" s="298">
        <v>0</v>
      </c>
      <c r="G8" s="298">
        <v>2550741</v>
      </c>
      <c r="H8" s="109">
        <f>G8/921270057*100</f>
        <v>0.27687223530374655</v>
      </c>
      <c r="J8" s="299" t="s">
        <v>8</v>
      </c>
      <c r="K8" s="331">
        <v>1</v>
      </c>
      <c r="L8" s="301" t="s">
        <v>9</v>
      </c>
      <c r="M8" s="302"/>
      <c r="N8" s="251">
        <v>0</v>
      </c>
      <c r="O8" s="251">
        <v>5145712</v>
      </c>
      <c r="P8" s="109">
        <f>O8/960461098*100</f>
        <v>0.5357543382772177</v>
      </c>
    </row>
    <row r="9" spans="1:16" ht="19.5" customHeight="1">
      <c r="A9" s="99"/>
      <c r="B9" s="304" t="s">
        <v>10</v>
      </c>
      <c r="C9" s="332">
        <v>2</v>
      </c>
      <c r="D9" s="117" t="s">
        <v>11</v>
      </c>
      <c r="E9" s="333" t="s">
        <v>12</v>
      </c>
      <c r="F9" s="306">
        <v>103762</v>
      </c>
      <c r="G9" s="306">
        <v>314439</v>
      </c>
      <c r="H9" s="118">
        <f aca="true" t="shared" si="0" ref="H9:H72">G9/921270057*100</f>
        <v>0.03413103439223142</v>
      </c>
      <c r="J9" s="307" t="s">
        <v>10</v>
      </c>
      <c r="K9" s="334">
        <v>2</v>
      </c>
      <c r="L9" s="309" t="s">
        <v>11</v>
      </c>
      <c r="M9" s="310" t="s">
        <v>12</v>
      </c>
      <c r="N9" s="256">
        <v>1286991</v>
      </c>
      <c r="O9" s="256">
        <v>208486</v>
      </c>
      <c r="P9" s="118">
        <f aca="true" t="shared" si="1" ref="P9:P72">O9/960461098*100</f>
        <v>0.021706865632989958</v>
      </c>
    </row>
    <row r="10" spans="1:16" ht="19.5" customHeight="1">
      <c r="A10" s="99"/>
      <c r="B10" s="304" t="s">
        <v>13</v>
      </c>
      <c r="C10" s="332">
        <v>2</v>
      </c>
      <c r="D10" s="117" t="s">
        <v>14</v>
      </c>
      <c r="E10" s="333" t="s">
        <v>15</v>
      </c>
      <c r="F10" s="306">
        <v>4</v>
      </c>
      <c r="G10" s="306">
        <v>43816</v>
      </c>
      <c r="H10" s="118">
        <f t="shared" si="0"/>
        <v>0.004756042993808058</v>
      </c>
      <c r="J10" s="307" t="s">
        <v>13</v>
      </c>
      <c r="K10" s="334">
        <v>2</v>
      </c>
      <c r="L10" s="309" t="s">
        <v>14</v>
      </c>
      <c r="M10" s="310" t="s">
        <v>15</v>
      </c>
      <c r="N10" s="256">
        <v>10</v>
      </c>
      <c r="O10" s="256">
        <v>15468</v>
      </c>
      <c r="P10" s="118">
        <f t="shared" si="1"/>
        <v>0.001610476471375002</v>
      </c>
    </row>
    <row r="11" spans="1:16" ht="19.5" customHeight="1">
      <c r="A11" s="99"/>
      <c r="B11" s="304" t="s">
        <v>16</v>
      </c>
      <c r="C11" s="332">
        <v>2</v>
      </c>
      <c r="D11" s="117" t="s">
        <v>17</v>
      </c>
      <c r="E11" s="333" t="s">
        <v>15</v>
      </c>
      <c r="F11" s="306">
        <v>1</v>
      </c>
      <c r="G11" s="306">
        <v>2151</v>
      </c>
      <c r="H11" s="118">
        <f t="shared" si="0"/>
        <v>0.00023348202664965156</v>
      </c>
      <c r="J11" s="312" t="s">
        <v>822</v>
      </c>
      <c r="K11" s="335">
        <v>3</v>
      </c>
      <c r="L11" s="314" t="s">
        <v>1314</v>
      </c>
      <c r="M11" s="315" t="s">
        <v>15</v>
      </c>
      <c r="N11" s="260">
        <v>2</v>
      </c>
      <c r="O11" s="260">
        <v>6643</v>
      </c>
      <c r="P11" s="107">
        <f t="shared" si="1"/>
        <v>0.0006916469614264377</v>
      </c>
    </row>
    <row r="12" spans="1:16" ht="19.5" customHeight="1">
      <c r="A12" s="99"/>
      <c r="B12" s="304" t="s">
        <v>20</v>
      </c>
      <c r="C12" s="332">
        <v>2</v>
      </c>
      <c r="D12" s="117" t="s">
        <v>21</v>
      </c>
      <c r="E12" s="333" t="s">
        <v>15</v>
      </c>
      <c r="F12" s="306">
        <v>31</v>
      </c>
      <c r="G12" s="306">
        <v>477721</v>
      </c>
      <c r="H12" s="118">
        <f t="shared" si="0"/>
        <v>0.0518546105314264</v>
      </c>
      <c r="J12" s="307" t="s">
        <v>16</v>
      </c>
      <c r="K12" s="334">
        <v>2</v>
      </c>
      <c r="L12" s="309" t="s">
        <v>17</v>
      </c>
      <c r="M12" s="310" t="s">
        <v>15</v>
      </c>
      <c r="N12" s="256">
        <v>6</v>
      </c>
      <c r="O12" s="256">
        <v>11269</v>
      </c>
      <c r="P12" s="118">
        <f t="shared" si="1"/>
        <v>0.0011732906229586823</v>
      </c>
    </row>
    <row r="13" spans="1:16" ht="19.5" customHeight="1">
      <c r="A13" s="99"/>
      <c r="B13" s="317" t="s">
        <v>22</v>
      </c>
      <c r="C13" s="336">
        <v>3</v>
      </c>
      <c r="D13" s="120" t="s">
        <v>1318</v>
      </c>
      <c r="E13" s="171" t="s">
        <v>15</v>
      </c>
      <c r="F13" s="319">
        <v>23</v>
      </c>
      <c r="G13" s="319">
        <v>377442</v>
      </c>
      <c r="H13" s="107">
        <f t="shared" si="0"/>
        <v>0.04096974574741877</v>
      </c>
      <c r="J13" s="312" t="s">
        <v>18</v>
      </c>
      <c r="K13" s="335">
        <v>3</v>
      </c>
      <c r="L13" s="314" t="s">
        <v>19</v>
      </c>
      <c r="M13" s="315" t="s">
        <v>15</v>
      </c>
      <c r="N13" s="260">
        <v>3</v>
      </c>
      <c r="O13" s="260">
        <v>1553</v>
      </c>
      <c r="P13" s="107">
        <f t="shared" si="1"/>
        <v>0.00016169317041927708</v>
      </c>
    </row>
    <row r="14" spans="1:16" ht="19.5" customHeight="1">
      <c r="A14" s="99"/>
      <c r="B14" s="317" t="s">
        <v>24</v>
      </c>
      <c r="C14" s="336">
        <v>4</v>
      </c>
      <c r="D14" s="120" t="s">
        <v>25</v>
      </c>
      <c r="E14" s="171" t="s">
        <v>15</v>
      </c>
      <c r="F14" s="319">
        <v>11</v>
      </c>
      <c r="G14" s="319">
        <v>253972</v>
      </c>
      <c r="H14" s="107">
        <f t="shared" si="0"/>
        <v>0.027567595198635657</v>
      </c>
      <c r="J14" s="312" t="s">
        <v>834</v>
      </c>
      <c r="K14" s="335">
        <v>3</v>
      </c>
      <c r="L14" s="314" t="s">
        <v>835</v>
      </c>
      <c r="M14" s="315" t="s">
        <v>15</v>
      </c>
      <c r="N14" s="260">
        <v>0</v>
      </c>
      <c r="O14" s="260">
        <v>4065</v>
      </c>
      <c r="P14" s="107">
        <f t="shared" si="1"/>
        <v>0.00042323421619727073</v>
      </c>
    </row>
    <row r="15" spans="1:16" ht="19.5" customHeight="1">
      <c r="A15" s="99"/>
      <c r="B15" s="317" t="s">
        <v>33</v>
      </c>
      <c r="C15" s="336">
        <v>4</v>
      </c>
      <c r="D15" s="120" t="s">
        <v>34</v>
      </c>
      <c r="E15" s="171" t="s">
        <v>15</v>
      </c>
      <c r="F15" s="319">
        <v>12</v>
      </c>
      <c r="G15" s="319">
        <v>123470</v>
      </c>
      <c r="H15" s="107">
        <f t="shared" si="0"/>
        <v>0.013402150548783113</v>
      </c>
      <c r="J15" s="312" t="s">
        <v>836</v>
      </c>
      <c r="K15" s="335">
        <v>3</v>
      </c>
      <c r="L15" s="314" t="s">
        <v>837</v>
      </c>
      <c r="M15" s="315" t="s">
        <v>15</v>
      </c>
      <c r="N15" s="260">
        <v>3</v>
      </c>
      <c r="O15" s="260">
        <v>5651</v>
      </c>
      <c r="P15" s="107">
        <f t="shared" si="1"/>
        <v>0.0005883632363421345</v>
      </c>
    </row>
    <row r="16" spans="1:16" ht="19.5" customHeight="1">
      <c r="A16" s="99"/>
      <c r="B16" s="317" t="s">
        <v>35</v>
      </c>
      <c r="C16" s="336">
        <v>3</v>
      </c>
      <c r="D16" s="120" t="s">
        <v>36</v>
      </c>
      <c r="E16" s="171" t="s">
        <v>15</v>
      </c>
      <c r="F16" s="319">
        <v>6</v>
      </c>
      <c r="G16" s="319">
        <v>100279</v>
      </c>
      <c r="H16" s="107">
        <f t="shared" si="0"/>
        <v>0.010884864784007627</v>
      </c>
      <c r="J16" s="307" t="s">
        <v>20</v>
      </c>
      <c r="K16" s="334">
        <v>2</v>
      </c>
      <c r="L16" s="309" t="s">
        <v>21</v>
      </c>
      <c r="M16" s="310" t="s">
        <v>15</v>
      </c>
      <c r="N16" s="256">
        <v>2280</v>
      </c>
      <c r="O16" s="256">
        <v>3589350</v>
      </c>
      <c r="P16" s="118">
        <f t="shared" si="1"/>
        <v>0.3737111276525642</v>
      </c>
    </row>
    <row r="17" spans="1:16" ht="19.5" customHeight="1">
      <c r="A17" s="99"/>
      <c r="B17" s="304" t="s">
        <v>43</v>
      </c>
      <c r="C17" s="332">
        <v>2</v>
      </c>
      <c r="D17" s="117" t="s">
        <v>44</v>
      </c>
      <c r="E17" s="333" t="s">
        <v>15</v>
      </c>
      <c r="F17" s="306">
        <v>55</v>
      </c>
      <c r="G17" s="306">
        <v>73312</v>
      </c>
      <c r="H17" s="118">
        <f t="shared" si="0"/>
        <v>0.007957710059385985</v>
      </c>
      <c r="J17" s="312" t="s">
        <v>22</v>
      </c>
      <c r="K17" s="335">
        <v>3</v>
      </c>
      <c r="L17" s="314" t="s">
        <v>1318</v>
      </c>
      <c r="M17" s="315" t="s">
        <v>32</v>
      </c>
      <c r="N17" s="260">
        <v>2278713</v>
      </c>
      <c r="O17" s="260">
        <v>3569592</v>
      </c>
      <c r="P17" s="107">
        <f t="shared" si="1"/>
        <v>0.371653990716863</v>
      </c>
    </row>
    <row r="18" spans="1:16" ht="19.5" customHeight="1">
      <c r="A18" s="99"/>
      <c r="B18" s="317" t="s">
        <v>47</v>
      </c>
      <c r="C18" s="336">
        <v>3</v>
      </c>
      <c r="D18" s="120" t="s">
        <v>48</v>
      </c>
      <c r="E18" s="171" t="s">
        <v>15</v>
      </c>
      <c r="F18" s="319">
        <v>49</v>
      </c>
      <c r="G18" s="319">
        <v>24176</v>
      </c>
      <c r="H18" s="107">
        <f t="shared" si="0"/>
        <v>0.0026242033827438287</v>
      </c>
      <c r="J18" s="312" t="s">
        <v>24</v>
      </c>
      <c r="K18" s="335">
        <v>4</v>
      </c>
      <c r="L18" s="314" t="s">
        <v>1320</v>
      </c>
      <c r="M18" s="315" t="s">
        <v>32</v>
      </c>
      <c r="N18" s="260">
        <v>201602</v>
      </c>
      <c r="O18" s="260">
        <v>211745</v>
      </c>
      <c r="P18" s="107">
        <f t="shared" si="1"/>
        <v>0.02204618182255623</v>
      </c>
    </row>
    <row r="19" spans="1:16" ht="19.5" customHeight="1">
      <c r="A19" s="99"/>
      <c r="B19" s="304" t="s">
        <v>49</v>
      </c>
      <c r="C19" s="332">
        <v>2</v>
      </c>
      <c r="D19" s="117" t="s">
        <v>50</v>
      </c>
      <c r="E19" s="333" t="s">
        <v>32</v>
      </c>
      <c r="F19" s="306">
        <v>115872</v>
      </c>
      <c r="G19" s="306">
        <v>204925</v>
      </c>
      <c r="H19" s="118">
        <f t="shared" si="0"/>
        <v>0.022243749098642417</v>
      </c>
      <c r="J19" s="312" t="s">
        <v>33</v>
      </c>
      <c r="K19" s="335">
        <v>4</v>
      </c>
      <c r="L19" s="314" t="s">
        <v>1321</v>
      </c>
      <c r="M19" s="315" t="s">
        <v>32</v>
      </c>
      <c r="N19" s="260">
        <v>1709311</v>
      </c>
      <c r="O19" s="260">
        <v>2382101</v>
      </c>
      <c r="P19" s="107">
        <f t="shared" si="1"/>
        <v>0.24801639597484249</v>
      </c>
    </row>
    <row r="20" spans="1:16" ht="19.5" customHeight="1">
      <c r="A20" s="99"/>
      <c r="B20" s="317" t="s">
        <v>51</v>
      </c>
      <c r="C20" s="336">
        <v>3</v>
      </c>
      <c r="D20" s="120" t="s">
        <v>52</v>
      </c>
      <c r="E20" s="171" t="s">
        <v>32</v>
      </c>
      <c r="F20" s="319">
        <v>114212</v>
      </c>
      <c r="G20" s="319">
        <v>199405</v>
      </c>
      <c r="H20" s="107">
        <f t="shared" si="0"/>
        <v>0.021644576254799517</v>
      </c>
      <c r="J20" s="312" t="s">
        <v>847</v>
      </c>
      <c r="K20" s="335">
        <v>4</v>
      </c>
      <c r="L20" s="314" t="s">
        <v>848</v>
      </c>
      <c r="M20" s="315" t="s">
        <v>32</v>
      </c>
      <c r="N20" s="260">
        <v>64</v>
      </c>
      <c r="O20" s="260">
        <v>176900</v>
      </c>
      <c r="P20" s="107">
        <f t="shared" si="1"/>
        <v>0.018418236862311733</v>
      </c>
    </row>
    <row r="21" spans="1:16" ht="19.5" customHeight="1">
      <c r="A21" s="99"/>
      <c r="B21" s="317" t="s">
        <v>55</v>
      </c>
      <c r="C21" s="336">
        <v>4</v>
      </c>
      <c r="D21" s="120" t="s">
        <v>1323</v>
      </c>
      <c r="E21" s="171" t="s">
        <v>15</v>
      </c>
      <c r="F21" s="319">
        <v>1</v>
      </c>
      <c r="G21" s="319">
        <v>910</v>
      </c>
      <c r="H21" s="107">
        <f t="shared" si="0"/>
        <v>9.87766825900432E-05</v>
      </c>
      <c r="J21" s="312" t="s">
        <v>849</v>
      </c>
      <c r="K21" s="335">
        <v>4</v>
      </c>
      <c r="L21" s="314" t="s">
        <v>850</v>
      </c>
      <c r="M21" s="315" t="s">
        <v>32</v>
      </c>
      <c r="N21" s="260">
        <v>70750</v>
      </c>
      <c r="O21" s="260">
        <v>172518</v>
      </c>
      <c r="P21" s="107">
        <f t="shared" si="1"/>
        <v>0.017961997665417156</v>
      </c>
    </row>
    <row r="22" spans="1:16" ht="19.5" customHeight="1">
      <c r="A22" s="99"/>
      <c r="B22" s="317" t="s">
        <v>59</v>
      </c>
      <c r="C22" s="336">
        <v>3</v>
      </c>
      <c r="D22" s="120" t="s">
        <v>60</v>
      </c>
      <c r="E22" s="171" t="s">
        <v>32</v>
      </c>
      <c r="F22" s="319">
        <v>1660</v>
      </c>
      <c r="G22" s="319">
        <v>5520</v>
      </c>
      <c r="H22" s="107">
        <f t="shared" si="0"/>
        <v>0.0005991728438428994</v>
      </c>
      <c r="J22" s="312" t="s">
        <v>851</v>
      </c>
      <c r="K22" s="335">
        <v>4</v>
      </c>
      <c r="L22" s="314" t="s">
        <v>852</v>
      </c>
      <c r="M22" s="315" t="s">
        <v>32</v>
      </c>
      <c r="N22" s="260">
        <v>73361</v>
      </c>
      <c r="O22" s="260">
        <v>200474</v>
      </c>
      <c r="P22" s="107">
        <f t="shared" si="1"/>
        <v>0.020872682966280847</v>
      </c>
    </row>
    <row r="23" spans="1:16" ht="19.5" customHeight="1">
      <c r="A23" s="99"/>
      <c r="B23" s="317" t="s">
        <v>893</v>
      </c>
      <c r="C23" s="336">
        <v>4</v>
      </c>
      <c r="D23" s="120" t="s">
        <v>1290</v>
      </c>
      <c r="E23" s="171" t="s">
        <v>32</v>
      </c>
      <c r="F23" s="319">
        <v>63</v>
      </c>
      <c r="G23" s="319">
        <v>1122</v>
      </c>
      <c r="H23" s="107">
        <f t="shared" si="0"/>
        <v>0.00012178839325937195</v>
      </c>
      <c r="J23" s="312" t="s">
        <v>853</v>
      </c>
      <c r="K23" s="335">
        <v>5</v>
      </c>
      <c r="L23" s="314" t="s">
        <v>854</v>
      </c>
      <c r="M23" s="315" t="s">
        <v>32</v>
      </c>
      <c r="N23" s="260">
        <v>1844</v>
      </c>
      <c r="O23" s="260">
        <v>30678</v>
      </c>
      <c r="P23" s="107">
        <f t="shared" si="1"/>
        <v>0.003194090844895417</v>
      </c>
    </row>
    <row r="24" spans="1:16" ht="19.5" customHeight="1">
      <c r="A24" s="99"/>
      <c r="B24" s="304" t="s">
        <v>63</v>
      </c>
      <c r="C24" s="332">
        <v>2</v>
      </c>
      <c r="D24" s="117" t="s">
        <v>64</v>
      </c>
      <c r="E24" s="333" t="s">
        <v>15</v>
      </c>
      <c r="F24" s="306">
        <v>3</v>
      </c>
      <c r="G24" s="306">
        <v>9927</v>
      </c>
      <c r="H24" s="118">
        <f t="shared" si="0"/>
        <v>0.0010775342066718229</v>
      </c>
      <c r="J24" s="312" t="s">
        <v>859</v>
      </c>
      <c r="K24" s="335">
        <v>5</v>
      </c>
      <c r="L24" s="314" t="s">
        <v>860</v>
      </c>
      <c r="M24" s="315" t="s">
        <v>32</v>
      </c>
      <c r="N24" s="260">
        <v>10161</v>
      </c>
      <c r="O24" s="260">
        <v>19557</v>
      </c>
      <c r="P24" s="107">
        <f t="shared" si="1"/>
        <v>0.0020362094873726993</v>
      </c>
    </row>
    <row r="25" spans="1:16" ht="19.5" customHeight="1">
      <c r="A25" s="99"/>
      <c r="B25" s="304" t="s">
        <v>65</v>
      </c>
      <c r="C25" s="332">
        <v>2</v>
      </c>
      <c r="D25" s="117" t="s">
        <v>66</v>
      </c>
      <c r="E25" s="333" t="s">
        <v>15</v>
      </c>
      <c r="F25" s="306">
        <v>53</v>
      </c>
      <c r="G25" s="306">
        <v>218439</v>
      </c>
      <c r="H25" s="118">
        <f t="shared" si="0"/>
        <v>0.023710637108007082</v>
      </c>
      <c r="J25" s="312" t="s">
        <v>865</v>
      </c>
      <c r="K25" s="335">
        <v>3</v>
      </c>
      <c r="L25" s="314" t="s">
        <v>36</v>
      </c>
      <c r="M25" s="315" t="s">
        <v>15</v>
      </c>
      <c r="N25" s="260">
        <v>4</v>
      </c>
      <c r="O25" s="260">
        <v>19758</v>
      </c>
      <c r="P25" s="107">
        <f t="shared" si="1"/>
        <v>0.0020571369357012727</v>
      </c>
    </row>
    <row r="26" spans="1:16" ht="19.5" customHeight="1">
      <c r="A26" s="99"/>
      <c r="B26" s="317" t="s">
        <v>67</v>
      </c>
      <c r="C26" s="336">
        <v>3</v>
      </c>
      <c r="D26" s="120" t="s">
        <v>68</v>
      </c>
      <c r="E26" s="171" t="s">
        <v>15</v>
      </c>
      <c r="F26" s="319">
        <v>35</v>
      </c>
      <c r="G26" s="319">
        <v>189363</v>
      </c>
      <c r="H26" s="107">
        <f t="shared" si="0"/>
        <v>0.020554559280547637</v>
      </c>
      <c r="J26" s="307" t="s">
        <v>43</v>
      </c>
      <c r="K26" s="334">
        <v>2</v>
      </c>
      <c r="L26" s="309" t="s">
        <v>44</v>
      </c>
      <c r="M26" s="310" t="s">
        <v>15</v>
      </c>
      <c r="N26" s="256">
        <v>17</v>
      </c>
      <c r="O26" s="256">
        <v>16149</v>
      </c>
      <c r="P26" s="118">
        <f t="shared" si="1"/>
        <v>0.0016813799157121094</v>
      </c>
    </row>
    <row r="27" spans="1:16" ht="19.5" customHeight="1">
      <c r="A27" s="99"/>
      <c r="B27" s="304" t="s">
        <v>69</v>
      </c>
      <c r="C27" s="332">
        <v>2</v>
      </c>
      <c r="D27" s="117" t="s">
        <v>70</v>
      </c>
      <c r="E27" s="333" t="s">
        <v>15</v>
      </c>
      <c r="F27" s="306">
        <v>0</v>
      </c>
      <c r="G27" s="306">
        <v>9481</v>
      </c>
      <c r="H27" s="118">
        <f t="shared" si="0"/>
        <v>0.0010291227776221973</v>
      </c>
      <c r="J27" s="307" t="s">
        <v>49</v>
      </c>
      <c r="K27" s="334">
        <v>2</v>
      </c>
      <c r="L27" s="309" t="s">
        <v>50</v>
      </c>
      <c r="M27" s="310" t="s">
        <v>32</v>
      </c>
      <c r="N27" s="256">
        <v>169556</v>
      </c>
      <c r="O27" s="256">
        <v>291101</v>
      </c>
      <c r="P27" s="118">
        <f t="shared" si="1"/>
        <v>0.030308463362667085</v>
      </c>
    </row>
    <row r="28" spans="1:16" ht="19.5" customHeight="1">
      <c r="A28" s="99"/>
      <c r="B28" s="317" t="s">
        <v>71</v>
      </c>
      <c r="C28" s="336">
        <v>3</v>
      </c>
      <c r="D28" s="120" t="s">
        <v>72</v>
      </c>
      <c r="E28" s="171" t="s">
        <v>15</v>
      </c>
      <c r="F28" s="319">
        <v>0</v>
      </c>
      <c r="G28" s="319">
        <v>9265</v>
      </c>
      <c r="H28" s="107">
        <f t="shared" si="0"/>
        <v>0.0010056768837326925</v>
      </c>
      <c r="J28" s="312" t="s">
        <v>51</v>
      </c>
      <c r="K28" s="335">
        <v>3</v>
      </c>
      <c r="L28" s="314" t="s">
        <v>52</v>
      </c>
      <c r="M28" s="315" t="s">
        <v>32</v>
      </c>
      <c r="N28" s="260">
        <v>84751</v>
      </c>
      <c r="O28" s="260">
        <v>70062</v>
      </c>
      <c r="P28" s="107">
        <f t="shared" si="1"/>
        <v>0.007294621317395616</v>
      </c>
    </row>
    <row r="29" spans="1:16" ht="19.5" customHeight="1">
      <c r="A29" s="99"/>
      <c r="B29" s="304" t="s">
        <v>73</v>
      </c>
      <c r="C29" s="332">
        <v>2</v>
      </c>
      <c r="D29" s="117" t="s">
        <v>74</v>
      </c>
      <c r="E29" s="333"/>
      <c r="F29" s="306">
        <v>0</v>
      </c>
      <c r="G29" s="306">
        <v>1196530</v>
      </c>
      <c r="H29" s="118">
        <f t="shared" si="0"/>
        <v>0.1298783121093015</v>
      </c>
      <c r="J29" s="312" t="s">
        <v>1296</v>
      </c>
      <c r="K29" s="335">
        <v>4</v>
      </c>
      <c r="L29" s="314" t="s">
        <v>1297</v>
      </c>
      <c r="M29" s="315" t="s">
        <v>32</v>
      </c>
      <c r="N29" s="260">
        <v>59410</v>
      </c>
      <c r="O29" s="260">
        <v>22963</v>
      </c>
      <c r="P29" s="107">
        <f t="shared" si="1"/>
        <v>0.002390830825716587</v>
      </c>
    </row>
    <row r="30" spans="1:16" ht="19.5" customHeight="1">
      <c r="A30" s="99"/>
      <c r="B30" s="296" t="s">
        <v>75</v>
      </c>
      <c r="C30" s="330">
        <v>1</v>
      </c>
      <c r="D30" s="116" t="s">
        <v>76</v>
      </c>
      <c r="E30" s="170"/>
      <c r="F30" s="298">
        <v>0</v>
      </c>
      <c r="G30" s="298">
        <v>17604</v>
      </c>
      <c r="H30" s="109">
        <f t="shared" si="0"/>
        <v>0.0019108403519946377</v>
      </c>
      <c r="J30" s="312" t="s">
        <v>59</v>
      </c>
      <c r="K30" s="335">
        <v>3</v>
      </c>
      <c r="L30" s="314" t="s">
        <v>60</v>
      </c>
      <c r="M30" s="315" t="s">
        <v>32</v>
      </c>
      <c r="N30" s="260">
        <v>84805</v>
      </c>
      <c r="O30" s="260">
        <v>221039</v>
      </c>
      <c r="P30" s="107">
        <f t="shared" si="1"/>
        <v>0.023013842045271467</v>
      </c>
    </row>
    <row r="31" spans="1:16" ht="19.5" customHeight="1">
      <c r="A31" s="99"/>
      <c r="B31" s="304" t="s">
        <v>77</v>
      </c>
      <c r="C31" s="332">
        <v>2</v>
      </c>
      <c r="D31" s="117" t="s">
        <v>78</v>
      </c>
      <c r="E31" s="333" t="s">
        <v>79</v>
      </c>
      <c r="F31" s="306">
        <v>1</v>
      </c>
      <c r="G31" s="306">
        <v>17604</v>
      </c>
      <c r="H31" s="118">
        <f t="shared" si="0"/>
        <v>0.0019108403519946377</v>
      </c>
      <c r="J31" s="312" t="s">
        <v>61</v>
      </c>
      <c r="K31" s="335">
        <v>4</v>
      </c>
      <c r="L31" s="314" t="s">
        <v>892</v>
      </c>
      <c r="M31" s="315" t="s">
        <v>15</v>
      </c>
      <c r="N31" s="260">
        <v>61</v>
      </c>
      <c r="O31" s="260">
        <v>187332</v>
      </c>
      <c r="P31" s="107">
        <f t="shared" si="1"/>
        <v>0.019504381842230533</v>
      </c>
    </row>
    <row r="32" spans="1:16" ht="19.5" customHeight="1">
      <c r="A32" s="99"/>
      <c r="B32" s="296" t="s">
        <v>84</v>
      </c>
      <c r="C32" s="330">
        <v>1</v>
      </c>
      <c r="D32" s="116" t="s">
        <v>1324</v>
      </c>
      <c r="E32" s="170"/>
      <c r="F32" s="298">
        <v>0</v>
      </c>
      <c r="G32" s="298">
        <v>992007</v>
      </c>
      <c r="H32" s="109">
        <f t="shared" si="0"/>
        <v>0.10767819842428679</v>
      </c>
      <c r="J32" s="312" t="s">
        <v>893</v>
      </c>
      <c r="K32" s="335">
        <v>4</v>
      </c>
      <c r="L32" s="314" t="s">
        <v>894</v>
      </c>
      <c r="M32" s="315" t="s">
        <v>32</v>
      </c>
      <c r="N32" s="260">
        <v>160</v>
      </c>
      <c r="O32" s="260">
        <v>212</v>
      </c>
      <c r="P32" s="107">
        <f t="shared" si="1"/>
        <v>2.2072731570435766E-05</v>
      </c>
    </row>
    <row r="33" spans="1:16" ht="19.5" customHeight="1">
      <c r="A33" s="99"/>
      <c r="B33" s="304" t="s">
        <v>88</v>
      </c>
      <c r="C33" s="332">
        <v>2</v>
      </c>
      <c r="D33" s="117" t="s">
        <v>89</v>
      </c>
      <c r="E33" s="333" t="s">
        <v>15</v>
      </c>
      <c r="F33" s="306">
        <v>0</v>
      </c>
      <c r="G33" s="306">
        <v>952</v>
      </c>
      <c r="H33" s="118">
        <f t="shared" si="0"/>
        <v>0.00010333560640189135</v>
      </c>
      <c r="J33" s="312" t="s">
        <v>895</v>
      </c>
      <c r="K33" s="335">
        <v>4</v>
      </c>
      <c r="L33" s="314" t="s">
        <v>896</v>
      </c>
      <c r="M33" s="315" t="s">
        <v>15</v>
      </c>
      <c r="N33" s="260">
        <v>3</v>
      </c>
      <c r="O33" s="260">
        <v>2382</v>
      </c>
      <c r="P33" s="107">
        <f t="shared" si="1"/>
        <v>0.000248005880192349</v>
      </c>
    </row>
    <row r="34" spans="1:16" ht="19.5" customHeight="1">
      <c r="A34" s="99"/>
      <c r="B34" s="304" t="s">
        <v>90</v>
      </c>
      <c r="C34" s="332">
        <v>2</v>
      </c>
      <c r="D34" s="117" t="s">
        <v>91</v>
      </c>
      <c r="E34" s="333" t="s">
        <v>15</v>
      </c>
      <c r="F34" s="306">
        <v>36</v>
      </c>
      <c r="G34" s="306">
        <v>26915</v>
      </c>
      <c r="H34" s="118">
        <f t="shared" si="0"/>
        <v>0.0029215103427593543</v>
      </c>
      <c r="J34" s="307" t="s">
        <v>63</v>
      </c>
      <c r="K34" s="334">
        <v>2</v>
      </c>
      <c r="L34" s="309" t="s">
        <v>64</v>
      </c>
      <c r="M34" s="310" t="s">
        <v>15</v>
      </c>
      <c r="N34" s="256">
        <v>50</v>
      </c>
      <c r="O34" s="256">
        <v>91205</v>
      </c>
      <c r="P34" s="118">
        <f t="shared" si="1"/>
        <v>0.00949595982491318</v>
      </c>
    </row>
    <row r="35" spans="1:16" ht="19.5" customHeight="1">
      <c r="A35" s="99"/>
      <c r="B35" s="317" t="s">
        <v>92</v>
      </c>
      <c r="C35" s="336">
        <v>3</v>
      </c>
      <c r="D35" s="120" t="s">
        <v>93</v>
      </c>
      <c r="E35" s="171" t="s">
        <v>15</v>
      </c>
      <c r="F35" s="319">
        <v>36</v>
      </c>
      <c r="G35" s="319">
        <v>26915</v>
      </c>
      <c r="H35" s="107">
        <f t="shared" si="0"/>
        <v>0.0029215103427593543</v>
      </c>
      <c r="J35" s="312" t="s">
        <v>903</v>
      </c>
      <c r="K35" s="335">
        <v>3</v>
      </c>
      <c r="L35" s="314" t="s">
        <v>904</v>
      </c>
      <c r="M35" s="315" t="s">
        <v>15</v>
      </c>
      <c r="N35" s="260">
        <v>11</v>
      </c>
      <c r="O35" s="260">
        <v>7206</v>
      </c>
      <c r="P35" s="107">
        <f t="shared" si="1"/>
        <v>0.0007502646400781138</v>
      </c>
    </row>
    <row r="36" spans="1:16" ht="19.5" customHeight="1">
      <c r="A36" s="99"/>
      <c r="B36" s="304" t="s">
        <v>94</v>
      </c>
      <c r="C36" s="332">
        <v>2</v>
      </c>
      <c r="D36" s="117" t="s">
        <v>95</v>
      </c>
      <c r="E36" s="333"/>
      <c r="F36" s="306">
        <v>0</v>
      </c>
      <c r="G36" s="306">
        <v>7338</v>
      </c>
      <c r="H36" s="118">
        <f t="shared" si="0"/>
        <v>0.0007965091174128977</v>
      </c>
      <c r="J36" s="307" t="s">
        <v>65</v>
      </c>
      <c r="K36" s="334">
        <v>2</v>
      </c>
      <c r="L36" s="309" t="s">
        <v>66</v>
      </c>
      <c r="M36" s="310" t="s">
        <v>15</v>
      </c>
      <c r="N36" s="256">
        <v>49</v>
      </c>
      <c r="O36" s="256">
        <v>149265</v>
      </c>
      <c r="P36" s="118">
        <f t="shared" si="1"/>
        <v>0.015540973008778746</v>
      </c>
    </row>
    <row r="37" spans="1:16" ht="19.5" customHeight="1">
      <c r="A37" s="99"/>
      <c r="B37" s="317" t="s">
        <v>96</v>
      </c>
      <c r="C37" s="336">
        <v>3</v>
      </c>
      <c r="D37" s="120" t="s">
        <v>97</v>
      </c>
      <c r="E37" s="171"/>
      <c r="F37" s="319">
        <v>0</v>
      </c>
      <c r="G37" s="319">
        <v>7338</v>
      </c>
      <c r="H37" s="107">
        <f t="shared" si="0"/>
        <v>0.0007965091174128977</v>
      </c>
      <c r="J37" s="312" t="s">
        <v>67</v>
      </c>
      <c r="K37" s="335">
        <v>3</v>
      </c>
      <c r="L37" s="314" t="s">
        <v>905</v>
      </c>
      <c r="M37" s="315" t="s">
        <v>32</v>
      </c>
      <c r="N37" s="260">
        <v>35263</v>
      </c>
      <c r="O37" s="260">
        <v>55506</v>
      </c>
      <c r="P37" s="107">
        <f t="shared" si="1"/>
        <v>0.005779099238436829</v>
      </c>
    </row>
    <row r="38" spans="1:16" ht="19.5" customHeight="1">
      <c r="A38" s="99"/>
      <c r="B38" s="317" t="s">
        <v>98</v>
      </c>
      <c r="C38" s="336">
        <v>4</v>
      </c>
      <c r="D38" s="120" t="s">
        <v>99</v>
      </c>
      <c r="E38" s="171"/>
      <c r="F38" s="319">
        <v>0</v>
      </c>
      <c r="G38" s="319">
        <v>7338</v>
      </c>
      <c r="H38" s="107">
        <f t="shared" si="0"/>
        <v>0.0007965091174128977</v>
      </c>
      <c r="J38" s="312" t="s">
        <v>906</v>
      </c>
      <c r="K38" s="335">
        <v>4</v>
      </c>
      <c r="L38" s="314" t="s">
        <v>907</v>
      </c>
      <c r="M38" s="315" t="s">
        <v>32</v>
      </c>
      <c r="N38" s="260">
        <v>6561</v>
      </c>
      <c r="O38" s="260">
        <v>6614</v>
      </c>
      <c r="P38" s="107">
        <f t="shared" si="1"/>
        <v>0.0006886275783342555</v>
      </c>
    </row>
    <row r="39" spans="1:16" ht="19.5" customHeight="1">
      <c r="A39" s="99"/>
      <c r="B39" s="304" t="s">
        <v>100</v>
      </c>
      <c r="C39" s="332">
        <v>2</v>
      </c>
      <c r="D39" s="117" t="s">
        <v>101</v>
      </c>
      <c r="E39" s="333" t="s">
        <v>15</v>
      </c>
      <c r="F39" s="306">
        <v>0</v>
      </c>
      <c r="G39" s="306">
        <v>246</v>
      </c>
      <c r="H39" s="118">
        <f t="shared" si="0"/>
        <v>2.6702268040824866E-05</v>
      </c>
      <c r="J39" s="312" t="s">
        <v>910</v>
      </c>
      <c r="K39" s="335">
        <v>3</v>
      </c>
      <c r="L39" s="314" t="s">
        <v>911</v>
      </c>
      <c r="M39" s="315" t="s">
        <v>32</v>
      </c>
      <c r="N39" s="260">
        <v>1440</v>
      </c>
      <c r="O39" s="260">
        <v>1358</v>
      </c>
      <c r="P39" s="107">
        <f t="shared" si="1"/>
        <v>0.00014139042204081023</v>
      </c>
    </row>
    <row r="40" spans="1:16" ht="19.5" customHeight="1">
      <c r="A40" s="99"/>
      <c r="B40" s="304" t="s">
        <v>102</v>
      </c>
      <c r="C40" s="332">
        <v>2</v>
      </c>
      <c r="D40" s="117" t="s">
        <v>103</v>
      </c>
      <c r="E40" s="333" t="s">
        <v>15</v>
      </c>
      <c r="F40" s="306">
        <v>2</v>
      </c>
      <c r="G40" s="306">
        <v>10455</v>
      </c>
      <c r="H40" s="118">
        <f t="shared" si="0"/>
        <v>0.0011348463917350566</v>
      </c>
      <c r="J40" s="312" t="s">
        <v>912</v>
      </c>
      <c r="K40" s="335">
        <v>4</v>
      </c>
      <c r="L40" s="314" t="s">
        <v>913</v>
      </c>
      <c r="M40" s="315" t="s">
        <v>32</v>
      </c>
      <c r="N40" s="260">
        <v>540</v>
      </c>
      <c r="O40" s="260">
        <v>587</v>
      </c>
      <c r="P40" s="107">
        <f t="shared" si="1"/>
        <v>6.111647845210281E-05</v>
      </c>
    </row>
    <row r="41" spans="1:16" ht="19.5" customHeight="1">
      <c r="A41" s="99"/>
      <c r="B41" s="317" t="s">
        <v>104</v>
      </c>
      <c r="C41" s="336">
        <v>3</v>
      </c>
      <c r="D41" s="120" t="s">
        <v>105</v>
      </c>
      <c r="E41" s="171" t="s">
        <v>15</v>
      </c>
      <c r="F41" s="319">
        <v>2</v>
      </c>
      <c r="G41" s="319">
        <v>5745</v>
      </c>
      <c r="H41" s="107">
        <f t="shared" si="0"/>
        <v>0.0006235956499778001</v>
      </c>
      <c r="J41" s="312" t="s">
        <v>916</v>
      </c>
      <c r="K41" s="335">
        <v>3</v>
      </c>
      <c r="L41" s="314" t="s">
        <v>917</v>
      </c>
      <c r="M41" s="315" t="s">
        <v>15</v>
      </c>
      <c r="N41" s="260">
        <v>9</v>
      </c>
      <c r="O41" s="260">
        <v>31493</v>
      </c>
      <c r="P41" s="107">
        <f t="shared" si="1"/>
        <v>0.003278945921451573</v>
      </c>
    </row>
    <row r="42" spans="1:16" ht="19.5" customHeight="1">
      <c r="A42" s="99"/>
      <c r="B42" s="317" t="s">
        <v>106</v>
      </c>
      <c r="C42" s="336">
        <v>4</v>
      </c>
      <c r="D42" s="120" t="s">
        <v>107</v>
      </c>
      <c r="E42" s="171" t="s">
        <v>32</v>
      </c>
      <c r="F42" s="319">
        <v>2755</v>
      </c>
      <c r="G42" s="319">
        <v>5745</v>
      </c>
      <c r="H42" s="107">
        <f t="shared" si="0"/>
        <v>0.0006235956499778001</v>
      </c>
      <c r="J42" s="312" t="s">
        <v>918</v>
      </c>
      <c r="K42" s="335">
        <v>4</v>
      </c>
      <c r="L42" s="314" t="s">
        <v>919</v>
      </c>
      <c r="M42" s="315" t="s">
        <v>32</v>
      </c>
      <c r="N42" s="260">
        <v>10044</v>
      </c>
      <c r="O42" s="260">
        <v>23919</v>
      </c>
      <c r="P42" s="107">
        <f t="shared" si="1"/>
        <v>0.0024903663511002504</v>
      </c>
    </row>
    <row r="43" spans="1:16" ht="19.5" customHeight="1">
      <c r="A43" s="99"/>
      <c r="B43" s="304" t="s">
        <v>110</v>
      </c>
      <c r="C43" s="332">
        <v>2</v>
      </c>
      <c r="D43" s="117" t="s">
        <v>111</v>
      </c>
      <c r="E43" s="333" t="s">
        <v>15</v>
      </c>
      <c r="F43" s="306">
        <v>26</v>
      </c>
      <c r="G43" s="306">
        <v>154863</v>
      </c>
      <c r="H43" s="118">
        <f t="shared" si="0"/>
        <v>0.016809729006529515</v>
      </c>
      <c r="J43" s="312" t="s">
        <v>920</v>
      </c>
      <c r="K43" s="335">
        <v>4</v>
      </c>
      <c r="L43" s="314" t="s">
        <v>921</v>
      </c>
      <c r="M43" s="315" t="s">
        <v>32</v>
      </c>
      <c r="N43" s="260">
        <v>1000</v>
      </c>
      <c r="O43" s="260">
        <v>3838</v>
      </c>
      <c r="P43" s="107">
        <f t="shared" si="1"/>
        <v>0.00039959973475156823</v>
      </c>
    </row>
    <row r="44" spans="1:16" ht="19.5" customHeight="1">
      <c r="A44" s="99"/>
      <c r="B44" s="317" t="s">
        <v>112</v>
      </c>
      <c r="C44" s="336">
        <v>3</v>
      </c>
      <c r="D44" s="120" t="s">
        <v>113</v>
      </c>
      <c r="E44" s="171" t="s">
        <v>15</v>
      </c>
      <c r="F44" s="319">
        <v>0</v>
      </c>
      <c r="G44" s="319">
        <v>5490</v>
      </c>
      <c r="H44" s="107">
        <f t="shared" si="0"/>
        <v>0.0005959164696915793</v>
      </c>
      <c r="J44" s="312" t="s">
        <v>922</v>
      </c>
      <c r="K44" s="335">
        <v>4</v>
      </c>
      <c r="L44" s="314" t="s">
        <v>923</v>
      </c>
      <c r="M44" s="315" t="s">
        <v>32</v>
      </c>
      <c r="N44" s="260">
        <v>1383</v>
      </c>
      <c r="O44" s="260">
        <v>3736</v>
      </c>
      <c r="P44" s="107">
        <f t="shared" si="1"/>
        <v>0.00038897983559975477</v>
      </c>
    </row>
    <row r="45" spans="1:16" ht="19.5" customHeight="1">
      <c r="A45" s="99"/>
      <c r="B45" s="304" t="s">
        <v>118</v>
      </c>
      <c r="C45" s="332">
        <v>2</v>
      </c>
      <c r="D45" s="117" t="s">
        <v>119</v>
      </c>
      <c r="E45" s="333"/>
      <c r="F45" s="306">
        <v>0</v>
      </c>
      <c r="G45" s="306">
        <v>791238</v>
      </c>
      <c r="H45" s="118">
        <f t="shared" si="0"/>
        <v>0.08588556569140725</v>
      </c>
      <c r="J45" s="307" t="s">
        <v>69</v>
      </c>
      <c r="K45" s="334">
        <v>2</v>
      </c>
      <c r="L45" s="309" t="s">
        <v>70</v>
      </c>
      <c r="M45" s="310" t="s">
        <v>15</v>
      </c>
      <c r="N45" s="256">
        <v>139</v>
      </c>
      <c r="O45" s="256">
        <v>305517</v>
      </c>
      <c r="P45" s="118">
        <f t="shared" si="1"/>
        <v>0.03180940910945672</v>
      </c>
    </row>
    <row r="46" spans="1:16" ht="19.5" customHeight="1">
      <c r="A46" s="99"/>
      <c r="B46" s="317" t="s">
        <v>120</v>
      </c>
      <c r="C46" s="336">
        <v>3</v>
      </c>
      <c r="D46" s="120" t="s">
        <v>121</v>
      </c>
      <c r="E46" s="171" t="s">
        <v>15</v>
      </c>
      <c r="F46" s="319">
        <v>0</v>
      </c>
      <c r="G46" s="319">
        <v>3648</v>
      </c>
      <c r="H46" s="107">
        <f t="shared" si="0"/>
        <v>0.0003959750968005248</v>
      </c>
      <c r="J46" s="307" t="s">
        <v>73</v>
      </c>
      <c r="K46" s="334">
        <v>2</v>
      </c>
      <c r="L46" s="309" t="s">
        <v>74</v>
      </c>
      <c r="M46" s="310"/>
      <c r="N46" s="256">
        <v>0</v>
      </c>
      <c r="O46" s="256">
        <v>467902</v>
      </c>
      <c r="P46" s="118">
        <f t="shared" si="1"/>
        <v>0.04871639267580206</v>
      </c>
    </row>
    <row r="47" spans="1:16" ht="19.5" customHeight="1">
      <c r="A47" s="99"/>
      <c r="B47" s="296" t="s">
        <v>122</v>
      </c>
      <c r="C47" s="330">
        <v>1</v>
      </c>
      <c r="D47" s="116" t="s">
        <v>123</v>
      </c>
      <c r="E47" s="170"/>
      <c r="F47" s="298">
        <v>0</v>
      </c>
      <c r="G47" s="298">
        <v>341574</v>
      </c>
      <c r="H47" s="109">
        <f t="shared" si="0"/>
        <v>0.03707642481210045</v>
      </c>
      <c r="J47" s="299" t="s">
        <v>75</v>
      </c>
      <c r="K47" s="331">
        <v>1</v>
      </c>
      <c r="L47" s="301" t="s">
        <v>76</v>
      </c>
      <c r="M47" s="302"/>
      <c r="N47" s="251">
        <v>0</v>
      </c>
      <c r="O47" s="251">
        <v>197531</v>
      </c>
      <c r="P47" s="109">
        <f t="shared" si="1"/>
        <v>0.020566267640753526</v>
      </c>
    </row>
    <row r="48" spans="1:16" ht="19.5" customHeight="1">
      <c r="A48" s="99"/>
      <c r="B48" s="304" t="s">
        <v>128</v>
      </c>
      <c r="C48" s="332">
        <v>2</v>
      </c>
      <c r="D48" s="117" t="s">
        <v>129</v>
      </c>
      <c r="E48" s="333"/>
      <c r="F48" s="306">
        <v>0</v>
      </c>
      <c r="G48" s="306">
        <v>341574</v>
      </c>
      <c r="H48" s="118">
        <f t="shared" si="0"/>
        <v>0.03707642481210045</v>
      </c>
      <c r="J48" s="307" t="s">
        <v>77</v>
      </c>
      <c r="K48" s="334">
        <v>2</v>
      </c>
      <c r="L48" s="309" t="s">
        <v>78</v>
      </c>
      <c r="M48" s="310" t="s">
        <v>79</v>
      </c>
      <c r="N48" s="256">
        <v>153</v>
      </c>
      <c r="O48" s="256">
        <v>190610</v>
      </c>
      <c r="P48" s="118">
        <f t="shared" si="1"/>
        <v>0.01984567624830548</v>
      </c>
    </row>
    <row r="49" spans="1:16" ht="19.5" customHeight="1">
      <c r="A49" s="99"/>
      <c r="B49" s="317" t="s">
        <v>130</v>
      </c>
      <c r="C49" s="336">
        <v>3</v>
      </c>
      <c r="D49" s="120" t="s">
        <v>131</v>
      </c>
      <c r="E49" s="171"/>
      <c r="F49" s="319">
        <v>0</v>
      </c>
      <c r="G49" s="319">
        <v>339412</v>
      </c>
      <c r="H49" s="107">
        <f t="shared" si="0"/>
        <v>0.03684174878159532</v>
      </c>
      <c r="J49" s="312" t="s">
        <v>931</v>
      </c>
      <c r="K49" s="335">
        <v>3</v>
      </c>
      <c r="L49" s="314" t="s">
        <v>932</v>
      </c>
      <c r="M49" s="315" t="s">
        <v>933</v>
      </c>
      <c r="N49" s="260">
        <v>160308</v>
      </c>
      <c r="O49" s="260">
        <v>190610</v>
      </c>
      <c r="P49" s="107">
        <f t="shared" si="1"/>
        <v>0.01984567624830548</v>
      </c>
    </row>
    <row r="50" spans="1:16" ht="19.5" customHeight="1">
      <c r="A50" s="99"/>
      <c r="B50" s="317" t="s">
        <v>138</v>
      </c>
      <c r="C50" s="336">
        <v>4</v>
      </c>
      <c r="D50" s="120" t="s">
        <v>139</v>
      </c>
      <c r="E50" s="171" t="s">
        <v>32</v>
      </c>
      <c r="F50" s="319">
        <v>289812</v>
      </c>
      <c r="G50" s="319">
        <v>316866</v>
      </c>
      <c r="H50" s="107">
        <f t="shared" si="0"/>
        <v>0.03439447506107322</v>
      </c>
      <c r="J50" s="312" t="s">
        <v>934</v>
      </c>
      <c r="K50" s="335">
        <v>4</v>
      </c>
      <c r="L50" s="314" t="s">
        <v>935</v>
      </c>
      <c r="M50" s="315" t="s">
        <v>933</v>
      </c>
      <c r="N50" s="260">
        <v>1829</v>
      </c>
      <c r="O50" s="260">
        <v>8827</v>
      </c>
      <c r="P50" s="107">
        <f t="shared" si="1"/>
        <v>0.0009190377432652665</v>
      </c>
    </row>
    <row r="51" spans="1:16" ht="19.5" customHeight="1">
      <c r="A51" s="99"/>
      <c r="B51" s="296" t="s">
        <v>142</v>
      </c>
      <c r="C51" s="330">
        <v>1</v>
      </c>
      <c r="D51" s="116" t="s">
        <v>143</v>
      </c>
      <c r="E51" s="170" t="s">
        <v>15</v>
      </c>
      <c r="F51" s="298">
        <v>1</v>
      </c>
      <c r="G51" s="298">
        <v>26260</v>
      </c>
      <c r="H51" s="109">
        <f t="shared" si="0"/>
        <v>0.0028504128404555325</v>
      </c>
      <c r="J51" s="312" t="s">
        <v>936</v>
      </c>
      <c r="K51" s="335">
        <v>5</v>
      </c>
      <c r="L51" s="314" t="s">
        <v>937</v>
      </c>
      <c r="M51" s="315" t="s">
        <v>933</v>
      </c>
      <c r="N51" s="260">
        <v>1363</v>
      </c>
      <c r="O51" s="260">
        <v>6896</v>
      </c>
      <c r="P51" s="107">
        <f t="shared" si="1"/>
        <v>0.0007179884759892691</v>
      </c>
    </row>
    <row r="52" spans="1:16" ht="19.5" customHeight="1">
      <c r="A52" s="99"/>
      <c r="B52" s="304" t="s">
        <v>144</v>
      </c>
      <c r="C52" s="332">
        <v>2</v>
      </c>
      <c r="D52" s="117" t="s">
        <v>145</v>
      </c>
      <c r="E52" s="333" t="s">
        <v>15</v>
      </c>
      <c r="F52" s="306">
        <v>0</v>
      </c>
      <c r="G52" s="306">
        <v>14514</v>
      </c>
      <c r="H52" s="118">
        <f t="shared" si="0"/>
        <v>0.001575433814408667</v>
      </c>
      <c r="J52" s="312" t="s">
        <v>938</v>
      </c>
      <c r="K52" s="335">
        <v>5</v>
      </c>
      <c r="L52" s="314" t="s">
        <v>939</v>
      </c>
      <c r="M52" s="315" t="s">
        <v>933</v>
      </c>
      <c r="N52" s="260">
        <v>109</v>
      </c>
      <c r="O52" s="260">
        <v>1085</v>
      </c>
      <c r="P52" s="107">
        <f t="shared" si="1"/>
        <v>0.00011296657431095664</v>
      </c>
    </row>
    <row r="53" spans="1:16" ht="19.5" customHeight="1">
      <c r="A53" s="99"/>
      <c r="B53" s="304" t="s">
        <v>146</v>
      </c>
      <c r="C53" s="332">
        <v>2</v>
      </c>
      <c r="D53" s="117" t="s">
        <v>147</v>
      </c>
      <c r="E53" s="333" t="s">
        <v>15</v>
      </c>
      <c r="F53" s="306">
        <v>1</v>
      </c>
      <c r="G53" s="306">
        <v>7846</v>
      </c>
      <c r="H53" s="118">
        <f t="shared" si="0"/>
        <v>0.0008516503863752516</v>
      </c>
      <c r="J53" s="312" t="s">
        <v>940</v>
      </c>
      <c r="K53" s="335">
        <v>4</v>
      </c>
      <c r="L53" s="314" t="s">
        <v>941</v>
      </c>
      <c r="M53" s="315" t="s">
        <v>933</v>
      </c>
      <c r="N53" s="260">
        <v>156478</v>
      </c>
      <c r="O53" s="260">
        <v>178999</v>
      </c>
      <c r="P53" s="107">
        <f t="shared" si="1"/>
        <v>0.018636777728190716</v>
      </c>
    </row>
    <row r="54" spans="1:16" ht="19.5" customHeight="1">
      <c r="A54" s="99"/>
      <c r="B54" s="304" t="s">
        <v>148</v>
      </c>
      <c r="C54" s="332">
        <v>2</v>
      </c>
      <c r="D54" s="117" t="s">
        <v>149</v>
      </c>
      <c r="E54" s="333" t="s">
        <v>15</v>
      </c>
      <c r="F54" s="306">
        <v>0</v>
      </c>
      <c r="G54" s="306">
        <v>3900</v>
      </c>
      <c r="H54" s="118">
        <f t="shared" si="0"/>
        <v>0.0004233286396716137</v>
      </c>
      <c r="J54" s="312" t="s">
        <v>942</v>
      </c>
      <c r="K54" s="335">
        <v>4</v>
      </c>
      <c r="L54" s="314" t="s">
        <v>943</v>
      </c>
      <c r="M54" s="315" t="s">
        <v>933</v>
      </c>
      <c r="N54" s="260">
        <v>1182</v>
      </c>
      <c r="O54" s="260">
        <v>1586</v>
      </c>
      <c r="P54" s="107">
        <f t="shared" si="1"/>
        <v>0.00016512902014486377</v>
      </c>
    </row>
    <row r="55" spans="1:16" ht="19.5" customHeight="1">
      <c r="A55" s="99"/>
      <c r="B55" s="296" t="s">
        <v>150</v>
      </c>
      <c r="C55" s="330">
        <v>1</v>
      </c>
      <c r="D55" s="116" t="s">
        <v>151</v>
      </c>
      <c r="E55" s="170"/>
      <c r="F55" s="298">
        <v>0</v>
      </c>
      <c r="G55" s="298">
        <v>59487739</v>
      </c>
      <c r="H55" s="109">
        <f t="shared" si="0"/>
        <v>6.457144520002564</v>
      </c>
      <c r="J55" s="307" t="s">
        <v>80</v>
      </c>
      <c r="K55" s="334">
        <v>2</v>
      </c>
      <c r="L55" s="309" t="s">
        <v>81</v>
      </c>
      <c r="M55" s="310"/>
      <c r="N55" s="256">
        <v>0</v>
      </c>
      <c r="O55" s="256">
        <v>6921</v>
      </c>
      <c r="P55" s="118">
        <f t="shared" si="1"/>
        <v>0.0007205913924480469</v>
      </c>
    </row>
    <row r="56" spans="1:16" ht="19.5" customHeight="1">
      <c r="A56" s="99"/>
      <c r="B56" s="304" t="s">
        <v>152</v>
      </c>
      <c r="C56" s="332">
        <v>2</v>
      </c>
      <c r="D56" s="117" t="s">
        <v>153</v>
      </c>
      <c r="E56" s="333"/>
      <c r="F56" s="306">
        <v>0</v>
      </c>
      <c r="G56" s="306">
        <v>2814960</v>
      </c>
      <c r="H56" s="118">
        <f t="shared" si="0"/>
        <v>0.3055520993666681</v>
      </c>
      <c r="J56" s="312" t="s">
        <v>944</v>
      </c>
      <c r="K56" s="335">
        <v>3</v>
      </c>
      <c r="L56" s="314" t="s">
        <v>945</v>
      </c>
      <c r="M56" s="315"/>
      <c r="N56" s="260">
        <v>0</v>
      </c>
      <c r="O56" s="260">
        <v>6921</v>
      </c>
      <c r="P56" s="107">
        <f t="shared" si="1"/>
        <v>0.0007205913924480469</v>
      </c>
    </row>
    <row r="57" spans="1:16" ht="19.5" customHeight="1">
      <c r="A57" s="99"/>
      <c r="B57" s="317" t="s">
        <v>154</v>
      </c>
      <c r="C57" s="336">
        <v>3</v>
      </c>
      <c r="D57" s="120" t="s">
        <v>155</v>
      </c>
      <c r="E57" s="171"/>
      <c r="F57" s="319">
        <v>0</v>
      </c>
      <c r="G57" s="319">
        <v>791724</v>
      </c>
      <c r="H57" s="107">
        <f t="shared" si="0"/>
        <v>0.08593831895265863</v>
      </c>
      <c r="J57" s="299" t="s">
        <v>84</v>
      </c>
      <c r="K57" s="331">
        <v>1</v>
      </c>
      <c r="L57" s="301" t="s">
        <v>1324</v>
      </c>
      <c r="M57" s="302"/>
      <c r="N57" s="251">
        <v>0</v>
      </c>
      <c r="O57" s="251">
        <v>4127779</v>
      </c>
      <c r="P57" s="109">
        <f t="shared" si="1"/>
        <v>0.42977055589189517</v>
      </c>
    </row>
    <row r="58" spans="1:16" ht="19.5" customHeight="1">
      <c r="A58" s="99"/>
      <c r="B58" s="317" t="s">
        <v>158</v>
      </c>
      <c r="C58" s="336">
        <v>4</v>
      </c>
      <c r="D58" s="120" t="s">
        <v>159</v>
      </c>
      <c r="E58" s="171" t="s">
        <v>15</v>
      </c>
      <c r="F58" s="319">
        <v>0</v>
      </c>
      <c r="G58" s="319">
        <v>3837</v>
      </c>
      <c r="H58" s="107">
        <f t="shared" si="0"/>
        <v>0.00041649025395384145</v>
      </c>
      <c r="J58" s="307" t="s">
        <v>86</v>
      </c>
      <c r="K58" s="334">
        <v>2</v>
      </c>
      <c r="L58" s="309" t="s">
        <v>87</v>
      </c>
      <c r="M58" s="310" t="s">
        <v>15</v>
      </c>
      <c r="N58" s="256">
        <v>1</v>
      </c>
      <c r="O58" s="256">
        <v>28420</v>
      </c>
      <c r="P58" s="118">
        <f t="shared" si="1"/>
        <v>0.002958995430338606</v>
      </c>
    </row>
    <row r="59" spans="1:16" ht="19.5" customHeight="1">
      <c r="A59" s="99"/>
      <c r="B59" s="317" t="s">
        <v>162</v>
      </c>
      <c r="C59" s="336">
        <v>3</v>
      </c>
      <c r="D59" s="120" t="s">
        <v>163</v>
      </c>
      <c r="E59" s="171" t="s">
        <v>15</v>
      </c>
      <c r="F59" s="319">
        <v>491</v>
      </c>
      <c r="G59" s="319">
        <v>1531214</v>
      </c>
      <c r="H59" s="107">
        <f t="shared" si="0"/>
        <v>0.1662068563246488</v>
      </c>
      <c r="J59" s="312" t="s">
        <v>948</v>
      </c>
      <c r="K59" s="335">
        <v>3</v>
      </c>
      <c r="L59" s="314" t="s">
        <v>949</v>
      </c>
      <c r="M59" s="315" t="s">
        <v>32</v>
      </c>
      <c r="N59" s="260">
        <v>2256</v>
      </c>
      <c r="O59" s="260">
        <v>28420</v>
      </c>
      <c r="P59" s="107">
        <f t="shared" si="1"/>
        <v>0.002958995430338606</v>
      </c>
    </row>
    <row r="60" spans="1:16" ht="19.5" customHeight="1">
      <c r="A60" s="99"/>
      <c r="B60" s="317" t="s">
        <v>164</v>
      </c>
      <c r="C60" s="336">
        <v>4</v>
      </c>
      <c r="D60" s="120" t="s">
        <v>165</v>
      </c>
      <c r="E60" s="171" t="s">
        <v>15</v>
      </c>
      <c r="F60" s="319">
        <v>1</v>
      </c>
      <c r="G60" s="319">
        <v>4782</v>
      </c>
      <c r="H60" s="107">
        <f t="shared" si="0"/>
        <v>0.0005190660397204248</v>
      </c>
      <c r="J60" s="307" t="s">
        <v>88</v>
      </c>
      <c r="K60" s="334">
        <v>2</v>
      </c>
      <c r="L60" s="309" t="s">
        <v>89</v>
      </c>
      <c r="M60" s="310" t="s">
        <v>15</v>
      </c>
      <c r="N60" s="256">
        <v>0</v>
      </c>
      <c r="O60" s="256">
        <v>22153</v>
      </c>
      <c r="P60" s="118">
        <f t="shared" si="1"/>
        <v>0.0023064963324521863</v>
      </c>
    </row>
    <row r="61" spans="1:16" ht="19.5" customHeight="1">
      <c r="A61" s="99"/>
      <c r="B61" s="317" t="s">
        <v>168</v>
      </c>
      <c r="C61" s="336">
        <v>4</v>
      </c>
      <c r="D61" s="120" t="s">
        <v>169</v>
      </c>
      <c r="E61" s="171" t="s">
        <v>15</v>
      </c>
      <c r="F61" s="319">
        <v>269</v>
      </c>
      <c r="G61" s="319">
        <v>489481</v>
      </c>
      <c r="H61" s="107">
        <f t="shared" si="0"/>
        <v>0.053131109198743885</v>
      </c>
      <c r="J61" s="312" t="s">
        <v>954</v>
      </c>
      <c r="K61" s="335">
        <v>3</v>
      </c>
      <c r="L61" s="314" t="s">
        <v>955</v>
      </c>
      <c r="M61" s="315" t="s">
        <v>15</v>
      </c>
      <c r="N61" s="260">
        <v>0</v>
      </c>
      <c r="O61" s="260">
        <v>22153</v>
      </c>
      <c r="P61" s="107">
        <f t="shared" si="1"/>
        <v>0.0023064963324521863</v>
      </c>
    </row>
    <row r="62" spans="1:16" ht="19.5" customHeight="1">
      <c r="A62" s="99"/>
      <c r="B62" s="304" t="s">
        <v>170</v>
      </c>
      <c r="C62" s="332">
        <v>2</v>
      </c>
      <c r="D62" s="117" t="s">
        <v>171</v>
      </c>
      <c r="E62" s="333" t="s">
        <v>15</v>
      </c>
      <c r="F62" s="306">
        <v>0</v>
      </c>
      <c r="G62" s="306">
        <v>204</v>
      </c>
      <c r="H62" s="118">
        <f t="shared" si="0"/>
        <v>2.2143344228976715E-05</v>
      </c>
      <c r="J62" s="312" t="s">
        <v>962</v>
      </c>
      <c r="K62" s="335">
        <v>4</v>
      </c>
      <c r="L62" s="314" t="s">
        <v>963</v>
      </c>
      <c r="M62" s="315" t="s">
        <v>15</v>
      </c>
      <c r="N62" s="260">
        <v>0</v>
      </c>
      <c r="O62" s="260">
        <v>490</v>
      </c>
      <c r="P62" s="107">
        <f t="shared" si="1"/>
        <v>5.101716259204493E-05</v>
      </c>
    </row>
    <row r="63" spans="1:16" ht="19.5" customHeight="1">
      <c r="A63" s="99"/>
      <c r="B63" s="304" t="s">
        <v>172</v>
      </c>
      <c r="C63" s="332">
        <v>2</v>
      </c>
      <c r="D63" s="117" t="s">
        <v>173</v>
      </c>
      <c r="E63" s="333" t="s">
        <v>15</v>
      </c>
      <c r="F63" s="306">
        <v>419</v>
      </c>
      <c r="G63" s="306">
        <v>4913675</v>
      </c>
      <c r="H63" s="118">
        <f t="shared" si="0"/>
        <v>0.533358808599594</v>
      </c>
      <c r="J63" s="307" t="s">
        <v>90</v>
      </c>
      <c r="K63" s="334">
        <v>2</v>
      </c>
      <c r="L63" s="309" t="s">
        <v>91</v>
      </c>
      <c r="M63" s="310" t="s">
        <v>15</v>
      </c>
      <c r="N63" s="256">
        <v>12</v>
      </c>
      <c r="O63" s="256">
        <v>11515</v>
      </c>
      <c r="P63" s="118">
        <f t="shared" si="1"/>
        <v>0.0011989033209130558</v>
      </c>
    </row>
    <row r="64" spans="1:16" ht="19.5" customHeight="1">
      <c r="A64" s="99"/>
      <c r="B64" s="317" t="s">
        <v>174</v>
      </c>
      <c r="C64" s="336">
        <v>3</v>
      </c>
      <c r="D64" s="120" t="s">
        <v>175</v>
      </c>
      <c r="E64" s="171" t="s">
        <v>15</v>
      </c>
      <c r="F64" s="319">
        <v>3</v>
      </c>
      <c r="G64" s="319">
        <v>21739</v>
      </c>
      <c r="H64" s="107">
        <f t="shared" si="0"/>
        <v>0.002359677255851592</v>
      </c>
      <c r="J64" s="312" t="s">
        <v>92</v>
      </c>
      <c r="K64" s="335">
        <v>3</v>
      </c>
      <c r="L64" s="314" t="s">
        <v>966</v>
      </c>
      <c r="M64" s="315" t="s">
        <v>15</v>
      </c>
      <c r="N64" s="260">
        <v>1</v>
      </c>
      <c r="O64" s="260">
        <v>654</v>
      </c>
      <c r="P64" s="107">
        <f t="shared" si="1"/>
        <v>6.809229456162731E-05</v>
      </c>
    </row>
    <row r="65" spans="1:16" ht="19.5" customHeight="1">
      <c r="A65" s="99"/>
      <c r="B65" s="317" t="s">
        <v>176</v>
      </c>
      <c r="C65" s="336">
        <v>3</v>
      </c>
      <c r="D65" s="120" t="s">
        <v>177</v>
      </c>
      <c r="E65" s="171" t="s">
        <v>15</v>
      </c>
      <c r="F65" s="319">
        <v>322</v>
      </c>
      <c r="G65" s="319">
        <v>4230412</v>
      </c>
      <c r="H65" s="107">
        <f t="shared" si="0"/>
        <v>0.459193476207813</v>
      </c>
      <c r="J65" s="312" t="s">
        <v>969</v>
      </c>
      <c r="K65" s="335">
        <v>3</v>
      </c>
      <c r="L65" s="314" t="s">
        <v>93</v>
      </c>
      <c r="M65" s="315" t="s">
        <v>15</v>
      </c>
      <c r="N65" s="260">
        <v>11</v>
      </c>
      <c r="O65" s="260">
        <v>10861</v>
      </c>
      <c r="P65" s="107">
        <f t="shared" si="1"/>
        <v>0.0011308110263514286</v>
      </c>
    </row>
    <row r="66" spans="1:16" ht="19.5" customHeight="1">
      <c r="A66" s="99"/>
      <c r="B66" s="304" t="s">
        <v>178</v>
      </c>
      <c r="C66" s="332">
        <v>2</v>
      </c>
      <c r="D66" s="117" t="s">
        <v>179</v>
      </c>
      <c r="E66" s="333" t="s">
        <v>32</v>
      </c>
      <c r="F66" s="306">
        <v>137410</v>
      </c>
      <c r="G66" s="306">
        <v>15870413</v>
      </c>
      <c r="H66" s="118">
        <f t="shared" si="0"/>
        <v>1.7226667554658188</v>
      </c>
      <c r="J66" s="312" t="s">
        <v>970</v>
      </c>
      <c r="K66" s="335">
        <v>4</v>
      </c>
      <c r="L66" s="314" t="s">
        <v>971</v>
      </c>
      <c r="M66" s="315" t="s">
        <v>15</v>
      </c>
      <c r="N66" s="260">
        <v>1</v>
      </c>
      <c r="O66" s="260">
        <v>230</v>
      </c>
      <c r="P66" s="107">
        <f t="shared" si="1"/>
        <v>2.3946831420755784E-05</v>
      </c>
    </row>
    <row r="67" spans="1:16" ht="19.5" customHeight="1">
      <c r="A67" s="99"/>
      <c r="B67" s="317" t="s">
        <v>180</v>
      </c>
      <c r="C67" s="336">
        <v>3</v>
      </c>
      <c r="D67" s="120" t="s">
        <v>181</v>
      </c>
      <c r="E67" s="171" t="s">
        <v>32</v>
      </c>
      <c r="F67" s="319">
        <v>247</v>
      </c>
      <c r="G67" s="319">
        <v>4138</v>
      </c>
      <c r="H67" s="107">
        <f t="shared" si="0"/>
        <v>0.0004491625412720865</v>
      </c>
      <c r="J67" s="312" t="s">
        <v>972</v>
      </c>
      <c r="K67" s="335">
        <v>4</v>
      </c>
      <c r="L67" s="314" t="s">
        <v>973</v>
      </c>
      <c r="M67" s="315" t="s">
        <v>15</v>
      </c>
      <c r="N67" s="260">
        <v>10</v>
      </c>
      <c r="O67" s="260">
        <v>10631</v>
      </c>
      <c r="P67" s="107">
        <f t="shared" si="1"/>
        <v>0.0011068641949306727</v>
      </c>
    </row>
    <row r="68" spans="1:16" ht="19.5" customHeight="1">
      <c r="A68" s="99"/>
      <c r="B68" s="317" t="s">
        <v>182</v>
      </c>
      <c r="C68" s="336">
        <v>3</v>
      </c>
      <c r="D68" s="120" t="s">
        <v>183</v>
      </c>
      <c r="E68" s="171" t="s">
        <v>32</v>
      </c>
      <c r="F68" s="319">
        <v>344</v>
      </c>
      <c r="G68" s="319">
        <v>5188</v>
      </c>
      <c r="H68" s="107">
        <f t="shared" si="0"/>
        <v>0.0005631356365682901</v>
      </c>
      <c r="J68" s="312" t="s">
        <v>978</v>
      </c>
      <c r="K68" s="335">
        <v>5</v>
      </c>
      <c r="L68" s="314" t="s">
        <v>979</v>
      </c>
      <c r="M68" s="315" t="s">
        <v>15</v>
      </c>
      <c r="N68" s="260">
        <v>0</v>
      </c>
      <c r="O68" s="260">
        <v>1276</v>
      </c>
      <c r="P68" s="107">
        <f t="shared" si="1"/>
        <v>0.00013285285605601905</v>
      </c>
    </row>
    <row r="69" spans="1:16" ht="19.5" customHeight="1">
      <c r="A69" s="99"/>
      <c r="B69" s="317" t="s">
        <v>184</v>
      </c>
      <c r="C69" s="336">
        <v>3</v>
      </c>
      <c r="D69" s="120" t="s">
        <v>185</v>
      </c>
      <c r="E69" s="171" t="s">
        <v>32</v>
      </c>
      <c r="F69" s="319">
        <v>45228</v>
      </c>
      <c r="G69" s="319">
        <v>8105291</v>
      </c>
      <c r="H69" s="107">
        <f t="shared" si="0"/>
        <v>0.8797953367109164</v>
      </c>
      <c r="J69" s="307" t="s">
        <v>94</v>
      </c>
      <c r="K69" s="334">
        <v>2</v>
      </c>
      <c r="L69" s="309" t="s">
        <v>95</v>
      </c>
      <c r="M69" s="310"/>
      <c r="N69" s="256">
        <v>0</v>
      </c>
      <c r="O69" s="256">
        <v>52133</v>
      </c>
      <c r="P69" s="118">
        <f t="shared" si="1"/>
        <v>0.005427913749818528</v>
      </c>
    </row>
    <row r="70" spans="1:16" ht="19.5" customHeight="1">
      <c r="A70" s="99"/>
      <c r="B70" s="317" t="s">
        <v>186</v>
      </c>
      <c r="C70" s="336">
        <v>3</v>
      </c>
      <c r="D70" s="120" t="s">
        <v>187</v>
      </c>
      <c r="E70" s="171" t="s">
        <v>32</v>
      </c>
      <c r="F70" s="319">
        <v>54865</v>
      </c>
      <c r="G70" s="319">
        <v>4863390</v>
      </c>
      <c r="H70" s="107">
        <f t="shared" si="0"/>
        <v>0.5279005827929563</v>
      </c>
      <c r="J70" s="312" t="s">
        <v>96</v>
      </c>
      <c r="K70" s="335">
        <v>3</v>
      </c>
      <c r="L70" s="314" t="s">
        <v>97</v>
      </c>
      <c r="M70" s="315"/>
      <c r="N70" s="260">
        <v>0</v>
      </c>
      <c r="O70" s="260">
        <v>51843</v>
      </c>
      <c r="P70" s="107">
        <f t="shared" si="1"/>
        <v>0.005397719918896705</v>
      </c>
    </row>
    <row r="71" spans="1:16" ht="19.5" customHeight="1">
      <c r="A71" s="99"/>
      <c r="B71" s="304" t="s">
        <v>188</v>
      </c>
      <c r="C71" s="332">
        <v>2</v>
      </c>
      <c r="D71" s="117" t="s">
        <v>189</v>
      </c>
      <c r="E71" s="333" t="s">
        <v>15</v>
      </c>
      <c r="F71" s="306">
        <v>393</v>
      </c>
      <c r="G71" s="306">
        <v>1216974</v>
      </c>
      <c r="H71" s="118">
        <f t="shared" si="0"/>
        <v>0.1320974225476211</v>
      </c>
      <c r="J71" s="312" t="s">
        <v>994</v>
      </c>
      <c r="K71" s="335">
        <v>4</v>
      </c>
      <c r="L71" s="314" t="s">
        <v>99</v>
      </c>
      <c r="M71" s="315"/>
      <c r="N71" s="260">
        <v>0</v>
      </c>
      <c r="O71" s="260">
        <v>51843</v>
      </c>
      <c r="P71" s="107">
        <f t="shared" si="1"/>
        <v>0.005397719918896705</v>
      </c>
    </row>
    <row r="72" spans="1:16" ht="19.5" customHeight="1">
      <c r="A72" s="99"/>
      <c r="B72" s="317" t="s">
        <v>190</v>
      </c>
      <c r="C72" s="336">
        <v>3</v>
      </c>
      <c r="D72" s="120" t="s">
        <v>191</v>
      </c>
      <c r="E72" s="171" t="s">
        <v>15</v>
      </c>
      <c r="F72" s="319">
        <v>254</v>
      </c>
      <c r="G72" s="319">
        <v>989984</v>
      </c>
      <c r="H72" s="107">
        <f t="shared" si="0"/>
        <v>0.10745861026068278</v>
      </c>
      <c r="J72" s="312" t="s">
        <v>1301</v>
      </c>
      <c r="K72" s="335">
        <v>5</v>
      </c>
      <c r="L72" s="314" t="s">
        <v>985</v>
      </c>
      <c r="M72" s="315" t="s">
        <v>981</v>
      </c>
      <c r="N72" s="260">
        <v>0</v>
      </c>
      <c r="O72" s="260">
        <v>1082</v>
      </c>
      <c r="P72" s="107">
        <f t="shared" si="1"/>
        <v>0.00011265422433590328</v>
      </c>
    </row>
    <row r="73" spans="1:16" ht="19.5" customHeight="1">
      <c r="A73" s="99"/>
      <c r="B73" s="317" t="s">
        <v>192</v>
      </c>
      <c r="C73" s="336">
        <v>3</v>
      </c>
      <c r="D73" s="120" t="s">
        <v>193</v>
      </c>
      <c r="E73" s="171" t="s">
        <v>15</v>
      </c>
      <c r="F73" s="319">
        <v>62</v>
      </c>
      <c r="G73" s="319">
        <v>94158</v>
      </c>
      <c r="H73" s="107">
        <f aca="true" t="shared" si="2" ref="H73:H136">G73/921270057*100</f>
        <v>0.010220455911333281</v>
      </c>
      <c r="J73" s="307" t="s">
        <v>102</v>
      </c>
      <c r="K73" s="334">
        <v>2</v>
      </c>
      <c r="L73" s="309" t="s">
        <v>103</v>
      </c>
      <c r="M73" s="310" t="s">
        <v>15</v>
      </c>
      <c r="N73" s="256">
        <v>42</v>
      </c>
      <c r="O73" s="256">
        <v>85927</v>
      </c>
      <c r="P73" s="118">
        <f aca="true" t="shared" si="3" ref="P73:P136">O73/960461098*100</f>
        <v>0.00894643210213601</v>
      </c>
    </row>
    <row r="74" spans="1:16" ht="19.5" customHeight="1">
      <c r="A74" s="99"/>
      <c r="B74" s="304" t="s">
        <v>204</v>
      </c>
      <c r="C74" s="332">
        <v>2</v>
      </c>
      <c r="D74" s="117" t="s">
        <v>205</v>
      </c>
      <c r="E74" s="333" t="s">
        <v>15</v>
      </c>
      <c r="F74" s="306">
        <v>4264</v>
      </c>
      <c r="G74" s="306">
        <v>20186791</v>
      </c>
      <c r="H74" s="118">
        <f t="shared" si="2"/>
        <v>2.191191480350045</v>
      </c>
      <c r="J74" s="312" t="s">
        <v>1009</v>
      </c>
      <c r="K74" s="335">
        <v>3</v>
      </c>
      <c r="L74" s="314" t="s">
        <v>1010</v>
      </c>
      <c r="M74" s="315" t="s">
        <v>15</v>
      </c>
      <c r="N74" s="260">
        <v>9</v>
      </c>
      <c r="O74" s="260">
        <v>12681</v>
      </c>
      <c r="P74" s="107">
        <f t="shared" si="3"/>
        <v>0.0013203033445504527</v>
      </c>
    </row>
    <row r="75" spans="1:16" ht="19.5" customHeight="1">
      <c r="A75" s="99"/>
      <c r="B75" s="317" t="s">
        <v>206</v>
      </c>
      <c r="C75" s="336">
        <v>3</v>
      </c>
      <c r="D75" s="120" t="s">
        <v>207</v>
      </c>
      <c r="E75" s="171" t="s">
        <v>15</v>
      </c>
      <c r="F75" s="319">
        <v>0</v>
      </c>
      <c r="G75" s="319">
        <v>1511</v>
      </c>
      <c r="H75" s="107">
        <f t="shared" si="2"/>
        <v>0.0001640127114214893</v>
      </c>
      <c r="J75" s="312" t="s">
        <v>1011</v>
      </c>
      <c r="K75" s="335">
        <v>4</v>
      </c>
      <c r="L75" s="314" t="s">
        <v>1012</v>
      </c>
      <c r="M75" s="315" t="s">
        <v>15</v>
      </c>
      <c r="N75" s="260">
        <v>1</v>
      </c>
      <c r="O75" s="260">
        <v>678</v>
      </c>
      <c r="P75" s="107">
        <f t="shared" si="3"/>
        <v>7.059109436205401E-05</v>
      </c>
    </row>
    <row r="76" spans="1:16" ht="19.5" customHeight="1">
      <c r="A76" s="99"/>
      <c r="B76" s="317" t="s">
        <v>208</v>
      </c>
      <c r="C76" s="336">
        <v>3</v>
      </c>
      <c r="D76" s="120" t="s">
        <v>209</v>
      </c>
      <c r="E76" s="171" t="s">
        <v>15</v>
      </c>
      <c r="F76" s="319">
        <v>829</v>
      </c>
      <c r="G76" s="319">
        <v>6597272</v>
      </c>
      <c r="H76" s="107">
        <f t="shared" si="2"/>
        <v>0.7161062003342631</v>
      </c>
      <c r="J76" s="312" t="s">
        <v>104</v>
      </c>
      <c r="K76" s="335">
        <v>3</v>
      </c>
      <c r="L76" s="314" t="s">
        <v>1013</v>
      </c>
      <c r="M76" s="315" t="s">
        <v>15</v>
      </c>
      <c r="N76" s="260">
        <v>0</v>
      </c>
      <c r="O76" s="260">
        <v>313</v>
      </c>
      <c r="P76" s="107">
        <f t="shared" si="3"/>
        <v>3.2588514063898085E-05</v>
      </c>
    </row>
    <row r="77" spans="1:16" ht="19.5" customHeight="1">
      <c r="A77" s="99"/>
      <c r="B77" s="317" t="s">
        <v>210</v>
      </c>
      <c r="C77" s="336">
        <v>4</v>
      </c>
      <c r="D77" s="120" t="s">
        <v>211</v>
      </c>
      <c r="E77" s="171" t="s">
        <v>15</v>
      </c>
      <c r="F77" s="319">
        <v>17</v>
      </c>
      <c r="G77" s="319">
        <v>5724</v>
      </c>
      <c r="H77" s="107">
        <f t="shared" si="2"/>
        <v>0.0006213161880718761</v>
      </c>
      <c r="J77" s="312" t="s">
        <v>1014</v>
      </c>
      <c r="K77" s="335">
        <v>3</v>
      </c>
      <c r="L77" s="314" t="s">
        <v>1015</v>
      </c>
      <c r="M77" s="315" t="s">
        <v>15</v>
      </c>
      <c r="N77" s="260">
        <v>1</v>
      </c>
      <c r="O77" s="260">
        <v>5082</v>
      </c>
      <c r="P77" s="107">
        <f t="shared" si="3"/>
        <v>0.0005291208577403516</v>
      </c>
    </row>
    <row r="78" spans="1:16" ht="19.5" customHeight="1">
      <c r="A78" s="99"/>
      <c r="B78" s="317" t="s">
        <v>212</v>
      </c>
      <c r="C78" s="336">
        <v>4</v>
      </c>
      <c r="D78" s="120" t="s">
        <v>213</v>
      </c>
      <c r="E78" s="171" t="s">
        <v>15</v>
      </c>
      <c r="F78" s="319">
        <v>812</v>
      </c>
      <c r="G78" s="319">
        <v>6591548</v>
      </c>
      <c r="H78" s="107">
        <f t="shared" si="2"/>
        <v>0.7154848841461913</v>
      </c>
      <c r="J78" s="312" t="s">
        <v>1016</v>
      </c>
      <c r="K78" s="335">
        <v>3</v>
      </c>
      <c r="L78" s="314" t="s">
        <v>1017</v>
      </c>
      <c r="M78" s="315" t="s">
        <v>15</v>
      </c>
      <c r="N78" s="260">
        <v>5</v>
      </c>
      <c r="O78" s="260">
        <v>4509</v>
      </c>
      <c r="P78" s="107">
        <f t="shared" si="3"/>
        <v>0.00046946201250516446</v>
      </c>
    </row>
    <row r="79" spans="1:16" ht="19.5" customHeight="1">
      <c r="A79" s="99"/>
      <c r="B79" s="317" t="s">
        <v>214</v>
      </c>
      <c r="C79" s="336">
        <v>3</v>
      </c>
      <c r="D79" s="120" t="s">
        <v>215</v>
      </c>
      <c r="E79" s="171" t="s">
        <v>15</v>
      </c>
      <c r="F79" s="319">
        <v>36</v>
      </c>
      <c r="G79" s="319">
        <v>73446</v>
      </c>
      <c r="H79" s="107">
        <f t="shared" si="2"/>
        <v>0.007972255197261881</v>
      </c>
      <c r="J79" s="312" t="s">
        <v>1018</v>
      </c>
      <c r="K79" s="335">
        <v>4</v>
      </c>
      <c r="L79" s="314" t="s">
        <v>1019</v>
      </c>
      <c r="M79" s="315" t="s">
        <v>15</v>
      </c>
      <c r="N79" s="260">
        <v>2</v>
      </c>
      <c r="O79" s="260">
        <v>1547</v>
      </c>
      <c r="P79" s="107">
        <f t="shared" si="3"/>
        <v>0.0001610684704691704</v>
      </c>
    </row>
    <row r="80" spans="1:16" ht="19.5" customHeight="1">
      <c r="A80" s="99"/>
      <c r="B80" s="317" t="s">
        <v>216</v>
      </c>
      <c r="C80" s="336">
        <v>3</v>
      </c>
      <c r="D80" s="120" t="s">
        <v>217</v>
      </c>
      <c r="E80" s="171" t="s">
        <v>32</v>
      </c>
      <c r="F80" s="319">
        <v>2576</v>
      </c>
      <c r="G80" s="319">
        <v>6571</v>
      </c>
      <c r="H80" s="107">
        <f t="shared" si="2"/>
        <v>0.0007132544849441471</v>
      </c>
      <c r="J80" s="312" t="s">
        <v>1022</v>
      </c>
      <c r="K80" s="335">
        <v>4</v>
      </c>
      <c r="L80" s="314" t="s">
        <v>1023</v>
      </c>
      <c r="M80" s="315" t="s">
        <v>15</v>
      </c>
      <c r="N80" s="260">
        <v>0</v>
      </c>
      <c r="O80" s="260">
        <v>661</v>
      </c>
      <c r="P80" s="107">
        <f t="shared" si="3"/>
        <v>6.882111117008511E-05</v>
      </c>
    </row>
    <row r="81" spans="1:16" ht="19.5" customHeight="1">
      <c r="A81" s="99"/>
      <c r="B81" s="304" t="s">
        <v>218</v>
      </c>
      <c r="C81" s="332">
        <v>2</v>
      </c>
      <c r="D81" s="117" t="s">
        <v>219</v>
      </c>
      <c r="E81" s="333" t="s">
        <v>15</v>
      </c>
      <c r="F81" s="306">
        <v>1030</v>
      </c>
      <c r="G81" s="306">
        <v>14484722</v>
      </c>
      <c r="H81" s="118">
        <f t="shared" si="2"/>
        <v>1.5722558103285884</v>
      </c>
      <c r="J81" s="312" t="s">
        <v>1024</v>
      </c>
      <c r="K81" s="335">
        <v>3</v>
      </c>
      <c r="L81" s="314" t="s">
        <v>1025</v>
      </c>
      <c r="M81" s="315" t="s">
        <v>15</v>
      </c>
      <c r="N81" s="260">
        <v>2</v>
      </c>
      <c r="O81" s="260">
        <v>2144</v>
      </c>
      <c r="P81" s="107">
        <f t="shared" si="3"/>
        <v>0.00022322611550478435</v>
      </c>
    </row>
    <row r="82" spans="1:16" ht="19.5" customHeight="1">
      <c r="A82" s="99"/>
      <c r="B82" s="296" t="s">
        <v>220</v>
      </c>
      <c r="C82" s="330">
        <v>1</v>
      </c>
      <c r="D82" s="116" t="s">
        <v>221</v>
      </c>
      <c r="E82" s="170"/>
      <c r="F82" s="298">
        <v>0</v>
      </c>
      <c r="G82" s="298">
        <v>72048063</v>
      </c>
      <c r="H82" s="109">
        <f t="shared" si="2"/>
        <v>7.820515000196082</v>
      </c>
      <c r="J82" s="312" t="s">
        <v>1026</v>
      </c>
      <c r="K82" s="335">
        <v>4</v>
      </c>
      <c r="L82" s="314" t="s">
        <v>1027</v>
      </c>
      <c r="M82" s="315" t="s">
        <v>15</v>
      </c>
      <c r="N82" s="260">
        <v>0</v>
      </c>
      <c r="O82" s="260">
        <v>1566</v>
      </c>
      <c r="P82" s="107">
        <f t="shared" si="3"/>
        <v>0.00016304668697784155</v>
      </c>
    </row>
    <row r="83" spans="1:16" ht="19.5" customHeight="1">
      <c r="A83" s="99"/>
      <c r="B83" s="304" t="s">
        <v>222</v>
      </c>
      <c r="C83" s="332">
        <v>2</v>
      </c>
      <c r="D83" s="117" t="s">
        <v>223</v>
      </c>
      <c r="E83" s="333" t="s">
        <v>15</v>
      </c>
      <c r="F83" s="306">
        <v>4</v>
      </c>
      <c r="G83" s="306">
        <v>25914</v>
      </c>
      <c r="H83" s="118">
        <f t="shared" si="2"/>
        <v>0.002812855991910307</v>
      </c>
      <c r="J83" s="307" t="s">
        <v>110</v>
      </c>
      <c r="K83" s="334">
        <v>2</v>
      </c>
      <c r="L83" s="309" t="s">
        <v>111</v>
      </c>
      <c r="M83" s="310" t="s">
        <v>15</v>
      </c>
      <c r="N83" s="256">
        <v>44</v>
      </c>
      <c r="O83" s="256">
        <v>71255</v>
      </c>
      <c r="P83" s="118">
        <f t="shared" si="3"/>
        <v>0.007418832490808494</v>
      </c>
    </row>
    <row r="84" spans="1:16" ht="19.5" customHeight="1">
      <c r="A84" s="99"/>
      <c r="B84" s="304" t="s">
        <v>224</v>
      </c>
      <c r="C84" s="332">
        <v>2</v>
      </c>
      <c r="D84" s="117" t="s">
        <v>225</v>
      </c>
      <c r="E84" s="333" t="s">
        <v>15</v>
      </c>
      <c r="F84" s="306">
        <v>560</v>
      </c>
      <c r="G84" s="306">
        <v>3868351</v>
      </c>
      <c r="H84" s="118">
        <f t="shared" si="2"/>
        <v>0.419893273487776</v>
      </c>
      <c r="J84" s="312" t="s">
        <v>1028</v>
      </c>
      <c r="K84" s="335">
        <v>3</v>
      </c>
      <c r="L84" s="314" t="s">
        <v>1029</v>
      </c>
      <c r="M84" s="315" t="s">
        <v>15</v>
      </c>
      <c r="N84" s="260">
        <v>44</v>
      </c>
      <c r="O84" s="260">
        <v>71255</v>
      </c>
      <c r="P84" s="107">
        <f t="shared" si="3"/>
        <v>0.007418832490808494</v>
      </c>
    </row>
    <row r="85" spans="1:16" ht="19.5" customHeight="1">
      <c r="A85" s="99"/>
      <c r="B85" s="317" t="s">
        <v>226</v>
      </c>
      <c r="C85" s="336">
        <v>3</v>
      </c>
      <c r="D85" s="120" t="s">
        <v>227</v>
      </c>
      <c r="E85" s="171" t="s">
        <v>15</v>
      </c>
      <c r="F85" s="319">
        <v>89</v>
      </c>
      <c r="G85" s="319">
        <v>354139</v>
      </c>
      <c r="H85" s="107">
        <f t="shared" si="2"/>
        <v>0.038440302852478354</v>
      </c>
      <c r="J85" s="312" t="s">
        <v>1030</v>
      </c>
      <c r="K85" s="335">
        <v>4</v>
      </c>
      <c r="L85" s="314" t="s">
        <v>1031</v>
      </c>
      <c r="M85" s="315" t="s">
        <v>15</v>
      </c>
      <c r="N85" s="260">
        <v>2</v>
      </c>
      <c r="O85" s="260">
        <v>1481</v>
      </c>
      <c r="P85" s="107">
        <f t="shared" si="3"/>
        <v>0.00015419677101799703</v>
      </c>
    </row>
    <row r="86" spans="1:16" ht="19.5" customHeight="1">
      <c r="A86" s="99"/>
      <c r="B86" s="317" t="s">
        <v>228</v>
      </c>
      <c r="C86" s="336">
        <v>3</v>
      </c>
      <c r="D86" s="120" t="s">
        <v>229</v>
      </c>
      <c r="E86" s="171" t="s">
        <v>32</v>
      </c>
      <c r="F86" s="319">
        <v>157352</v>
      </c>
      <c r="G86" s="319">
        <v>113276</v>
      </c>
      <c r="H86" s="107">
        <f t="shared" si="2"/>
        <v>0.012295634612164541</v>
      </c>
      <c r="J86" s="312" t="s">
        <v>1034</v>
      </c>
      <c r="K86" s="335">
        <v>5</v>
      </c>
      <c r="L86" s="314" t="s">
        <v>1035</v>
      </c>
      <c r="M86" s="315" t="s">
        <v>15</v>
      </c>
      <c r="N86" s="260">
        <v>0</v>
      </c>
      <c r="O86" s="260">
        <v>344</v>
      </c>
      <c r="P86" s="107">
        <f t="shared" si="3"/>
        <v>3.5816130472782566E-05</v>
      </c>
    </row>
    <row r="87" spans="1:16" ht="19.5" customHeight="1">
      <c r="A87" s="99"/>
      <c r="B87" s="317" t="s">
        <v>230</v>
      </c>
      <c r="C87" s="336">
        <v>4</v>
      </c>
      <c r="D87" s="120" t="s">
        <v>231</v>
      </c>
      <c r="E87" s="171" t="s">
        <v>32</v>
      </c>
      <c r="F87" s="319">
        <v>149436</v>
      </c>
      <c r="G87" s="319">
        <v>92440</v>
      </c>
      <c r="H87" s="107">
        <f t="shared" si="2"/>
        <v>0.010033974218267685</v>
      </c>
      <c r="J87" s="312" t="s">
        <v>1036</v>
      </c>
      <c r="K87" s="335">
        <v>4</v>
      </c>
      <c r="L87" s="314" t="s">
        <v>1037</v>
      </c>
      <c r="M87" s="315" t="s">
        <v>344</v>
      </c>
      <c r="N87" s="260">
        <v>172500</v>
      </c>
      <c r="O87" s="260">
        <v>52333</v>
      </c>
      <c r="P87" s="107">
        <f t="shared" si="3"/>
        <v>0.00544873708148875</v>
      </c>
    </row>
    <row r="88" spans="1:16" ht="19.5" customHeight="1">
      <c r="A88" s="99"/>
      <c r="B88" s="317" t="s">
        <v>232</v>
      </c>
      <c r="C88" s="336">
        <v>4</v>
      </c>
      <c r="D88" s="120" t="s">
        <v>233</v>
      </c>
      <c r="E88" s="171" t="s">
        <v>32</v>
      </c>
      <c r="F88" s="319">
        <v>1022</v>
      </c>
      <c r="G88" s="319">
        <v>4589</v>
      </c>
      <c r="H88" s="107">
        <f t="shared" si="2"/>
        <v>0.0004981166993469321</v>
      </c>
      <c r="J88" s="312" t="s">
        <v>1038</v>
      </c>
      <c r="K88" s="335">
        <v>4</v>
      </c>
      <c r="L88" s="314" t="s">
        <v>1039</v>
      </c>
      <c r="M88" s="315" t="s">
        <v>15</v>
      </c>
      <c r="N88" s="260">
        <v>5</v>
      </c>
      <c r="O88" s="260">
        <v>3321</v>
      </c>
      <c r="P88" s="107">
        <f t="shared" si="3"/>
        <v>0.0003457714223840433</v>
      </c>
    </row>
    <row r="89" spans="1:16" ht="19.5" customHeight="1">
      <c r="A89" s="99"/>
      <c r="B89" s="317" t="s">
        <v>234</v>
      </c>
      <c r="C89" s="336">
        <v>3</v>
      </c>
      <c r="D89" s="120" t="s">
        <v>235</v>
      </c>
      <c r="E89" s="171" t="s">
        <v>32</v>
      </c>
      <c r="F89" s="319">
        <v>28052</v>
      </c>
      <c r="G89" s="319">
        <v>482440</v>
      </c>
      <c r="H89" s="107">
        <f t="shared" si="2"/>
        <v>0.05236683818542905</v>
      </c>
      <c r="J89" s="312" t="s">
        <v>1042</v>
      </c>
      <c r="K89" s="335">
        <v>4</v>
      </c>
      <c r="L89" s="314" t="s">
        <v>1043</v>
      </c>
      <c r="M89" s="315" t="s">
        <v>15</v>
      </c>
      <c r="N89" s="260">
        <v>1</v>
      </c>
      <c r="O89" s="260">
        <v>531</v>
      </c>
      <c r="P89" s="107">
        <f t="shared" si="3"/>
        <v>5.5285945584440525E-05</v>
      </c>
    </row>
    <row r="90" spans="1:16" ht="19.5" customHeight="1">
      <c r="A90" s="99"/>
      <c r="B90" s="304" t="s">
        <v>236</v>
      </c>
      <c r="C90" s="332">
        <v>2</v>
      </c>
      <c r="D90" s="117" t="s">
        <v>237</v>
      </c>
      <c r="E90" s="333"/>
      <c r="F90" s="306">
        <v>0</v>
      </c>
      <c r="G90" s="306">
        <v>71705</v>
      </c>
      <c r="H90" s="118">
        <f t="shared" si="2"/>
        <v>0.007783276950680272</v>
      </c>
      <c r="J90" s="312" t="s">
        <v>1044</v>
      </c>
      <c r="K90" s="335">
        <v>4</v>
      </c>
      <c r="L90" s="314" t="s">
        <v>1045</v>
      </c>
      <c r="M90" s="315" t="s">
        <v>15</v>
      </c>
      <c r="N90" s="260">
        <v>0</v>
      </c>
      <c r="O90" s="260">
        <v>405</v>
      </c>
      <c r="P90" s="107">
        <f t="shared" si="3"/>
        <v>4.21672466322004E-05</v>
      </c>
    </row>
    <row r="91" spans="1:16" ht="19.5" customHeight="1">
      <c r="A91" s="99"/>
      <c r="B91" s="317" t="s">
        <v>238</v>
      </c>
      <c r="C91" s="336">
        <v>3</v>
      </c>
      <c r="D91" s="120" t="s">
        <v>239</v>
      </c>
      <c r="E91" s="171"/>
      <c r="F91" s="319">
        <v>0</v>
      </c>
      <c r="G91" s="319">
        <v>682</v>
      </c>
      <c r="H91" s="107">
        <f t="shared" si="2"/>
        <v>7.402823904001039E-05</v>
      </c>
      <c r="J91" s="307" t="s">
        <v>114</v>
      </c>
      <c r="K91" s="334">
        <v>2</v>
      </c>
      <c r="L91" s="309" t="s">
        <v>115</v>
      </c>
      <c r="M91" s="310" t="s">
        <v>15</v>
      </c>
      <c r="N91" s="256">
        <v>10</v>
      </c>
      <c r="O91" s="256">
        <v>71298</v>
      </c>
      <c r="P91" s="118">
        <f t="shared" si="3"/>
        <v>0.007423309507117591</v>
      </c>
    </row>
    <row r="92" spans="1:16" ht="19.5" customHeight="1">
      <c r="A92" s="99"/>
      <c r="B92" s="317" t="s">
        <v>243</v>
      </c>
      <c r="C92" s="336">
        <v>4</v>
      </c>
      <c r="D92" s="120" t="s">
        <v>244</v>
      </c>
      <c r="E92" s="171"/>
      <c r="F92" s="319">
        <v>0</v>
      </c>
      <c r="G92" s="319">
        <v>682</v>
      </c>
      <c r="H92" s="107">
        <f t="shared" si="2"/>
        <v>7.402823904001039E-05</v>
      </c>
      <c r="J92" s="312" t="s">
        <v>116</v>
      </c>
      <c r="K92" s="335">
        <v>3</v>
      </c>
      <c r="L92" s="314" t="s">
        <v>1046</v>
      </c>
      <c r="M92" s="315" t="s">
        <v>15</v>
      </c>
      <c r="N92" s="260">
        <v>0</v>
      </c>
      <c r="O92" s="260">
        <v>407</v>
      </c>
      <c r="P92" s="107">
        <f t="shared" si="3"/>
        <v>4.237547994890263E-05</v>
      </c>
    </row>
    <row r="93" spans="1:16" ht="19.5" customHeight="1">
      <c r="A93" s="99"/>
      <c r="B93" s="317" t="s">
        <v>245</v>
      </c>
      <c r="C93" s="336">
        <v>3</v>
      </c>
      <c r="D93" s="120" t="s">
        <v>246</v>
      </c>
      <c r="E93" s="171" t="s">
        <v>15</v>
      </c>
      <c r="F93" s="319">
        <v>6</v>
      </c>
      <c r="G93" s="319">
        <v>69033</v>
      </c>
      <c r="H93" s="107">
        <f t="shared" si="2"/>
        <v>0.007493242559602695</v>
      </c>
      <c r="J93" s="312" t="s">
        <v>1047</v>
      </c>
      <c r="K93" s="335">
        <v>3</v>
      </c>
      <c r="L93" s="314" t="s">
        <v>1048</v>
      </c>
      <c r="M93" s="315" t="s">
        <v>15</v>
      </c>
      <c r="N93" s="260">
        <v>7</v>
      </c>
      <c r="O93" s="260">
        <v>3756</v>
      </c>
      <c r="P93" s="107">
        <f t="shared" si="3"/>
        <v>0.0003910621687667771</v>
      </c>
    </row>
    <row r="94" spans="1:16" ht="19.5" customHeight="1">
      <c r="A94" s="99"/>
      <c r="B94" s="317" t="s">
        <v>247</v>
      </c>
      <c r="C94" s="336">
        <v>4</v>
      </c>
      <c r="D94" s="120" t="s">
        <v>248</v>
      </c>
      <c r="E94" s="171" t="s">
        <v>15</v>
      </c>
      <c r="F94" s="319">
        <v>0</v>
      </c>
      <c r="G94" s="319">
        <v>20627</v>
      </c>
      <c r="H94" s="107">
        <f t="shared" si="2"/>
        <v>0.0022389743206426603</v>
      </c>
      <c r="J94" s="312" t="s">
        <v>1049</v>
      </c>
      <c r="K94" s="335">
        <v>3</v>
      </c>
      <c r="L94" s="314" t="s">
        <v>1050</v>
      </c>
      <c r="M94" s="315" t="s">
        <v>15</v>
      </c>
      <c r="N94" s="260">
        <v>2</v>
      </c>
      <c r="O94" s="260">
        <v>3671</v>
      </c>
      <c r="P94" s="107">
        <f t="shared" si="3"/>
        <v>0.0003822122528069325</v>
      </c>
    </row>
    <row r="95" spans="1:16" ht="19.5" customHeight="1">
      <c r="A95" s="99"/>
      <c r="B95" s="304" t="s">
        <v>249</v>
      </c>
      <c r="C95" s="332">
        <v>2</v>
      </c>
      <c r="D95" s="117" t="s">
        <v>250</v>
      </c>
      <c r="E95" s="333" t="s">
        <v>15</v>
      </c>
      <c r="F95" s="306">
        <v>185</v>
      </c>
      <c r="G95" s="306">
        <v>495822</v>
      </c>
      <c r="H95" s="118">
        <f t="shared" si="2"/>
        <v>0.05381939814852791</v>
      </c>
      <c r="J95" s="307" t="s">
        <v>118</v>
      </c>
      <c r="K95" s="334">
        <v>2</v>
      </c>
      <c r="L95" s="309" t="s">
        <v>119</v>
      </c>
      <c r="M95" s="310"/>
      <c r="N95" s="256">
        <v>0</v>
      </c>
      <c r="O95" s="256">
        <v>3785078</v>
      </c>
      <c r="P95" s="118">
        <f t="shared" si="3"/>
        <v>0.39408967295831066</v>
      </c>
    </row>
    <row r="96" spans="1:16" ht="19.5" customHeight="1">
      <c r="A96" s="99"/>
      <c r="B96" s="317" t="s">
        <v>251</v>
      </c>
      <c r="C96" s="336">
        <v>3</v>
      </c>
      <c r="D96" s="120" t="s">
        <v>252</v>
      </c>
      <c r="E96" s="171" t="s">
        <v>15</v>
      </c>
      <c r="F96" s="319">
        <v>82</v>
      </c>
      <c r="G96" s="319">
        <v>165549</v>
      </c>
      <c r="H96" s="107">
        <f t="shared" si="2"/>
        <v>0.017969649479229736</v>
      </c>
      <c r="J96" s="312" t="s">
        <v>120</v>
      </c>
      <c r="K96" s="335">
        <v>3</v>
      </c>
      <c r="L96" s="314" t="s">
        <v>1071</v>
      </c>
      <c r="M96" s="315" t="s">
        <v>15</v>
      </c>
      <c r="N96" s="260">
        <v>22</v>
      </c>
      <c r="O96" s="260">
        <v>339982</v>
      </c>
      <c r="P96" s="107">
        <f t="shared" si="3"/>
        <v>0.03539778973952779</v>
      </c>
    </row>
    <row r="97" spans="1:16" ht="19.5" customHeight="1">
      <c r="A97" s="99"/>
      <c r="B97" s="317" t="s">
        <v>253</v>
      </c>
      <c r="C97" s="336">
        <v>4</v>
      </c>
      <c r="D97" s="120" t="s">
        <v>254</v>
      </c>
      <c r="E97" s="171" t="s">
        <v>32</v>
      </c>
      <c r="F97" s="319">
        <v>765</v>
      </c>
      <c r="G97" s="319">
        <v>249</v>
      </c>
      <c r="H97" s="107">
        <f t="shared" si="2"/>
        <v>2.7027905455956873E-05</v>
      </c>
      <c r="J97" s="312" t="s">
        <v>1074</v>
      </c>
      <c r="K97" s="335">
        <v>3</v>
      </c>
      <c r="L97" s="314" t="s">
        <v>1075</v>
      </c>
      <c r="M97" s="315"/>
      <c r="N97" s="260">
        <v>0</v>
      </c>
      <c r="O97" s="260">
        <v>3436243</v>
      </c>
      <c r="P97" s="107">
        <f t="shared" si="3"/>
        <v>0.3577701384424005</v>
      </c>
    </row>
    <row r="98" spans="1:16" ht="19.5" customHeight="1">
      <c r="A98" s="99"/>
      <c r="B98" s="317" t="s">
        <v>255</v>
      </c>
      <c r="C98" s="336">
        <v>4</v>
      </c>
      <c r="D98" s="120" t="s">
        <v>256</v>
      </c>
      <c r="E98" s="171" t="s">
        <v>15</v>
      </c>
      <c r="F98" s="319">
        <v>13</v>
      </c>
      <c r="G98" s="319">
        <v>8350</v>
      </c>
      <c r="H98" s="107">
        <f t="shared" si="2"/>
        <v>0.0009063574721174293</v>
      </c>
      <c r="J98" s="312" t="s">
        <v>1076</v>
      </c>
      <c r="K98" s="335">
        <v>4</v>
      </c>
      <c r="L98" s="314" t="s">
        <v>1077</v>
      </c>
      <c r="M98" s="315" t="s">
        <v>15</v>
      </c>
      <c r="N98" s="260">
        <v>32</v>
      </c>
      <c r="O98" s="260">
        <v>204289</v>
      </c>
      <c r="P98" s="107">
        <f t="shared" si="3"/>
        <v>0.021269888017890343</v>
      </c>
    </row>
    <row r="99" spans="1:16" ht="19.5" customHeight="1">
      <c r="A99" s="99"/>
      <c r="B99" s="317" t="s">
        <v>257</v>
      </c>
      <c r="C99" s="336">
        <v>5</v>
      </c>
      <c r="D99" s="120" t="s">
        <v>258</v>
      </c>
      <c r="E99" s="171" t="s">
        <v>15</v>
      </c>
      <c r="F99" s="319">
        <v>13</v>
      </c>
      <c r="G99" s="319">
        <v>8350</v>
      </c>
      <c r="H99" s="107">
        <f t="shared" si="2"/>
        <v>0.0009063574721174293</v>
      </c>
      <c r="J99" s="299" t="s">
        <v>122</v>
      </c>
      <c r="K99" s="331">
        <v>1</v>
      </c>
      <c r="L99" s="301" t="s">
        <v>123</v>
      </c>
      <c r="M99" s="302"/>
      <c r="N99" s="251">
        <v>0</v>
      </c>
      <c r="O99" s="251">
        <v>301104</v>
      </c>
      <c r="P99" s="109">
        <f t="shared" si="3"/>
        <v>0.03134994229615325</v>
      </c>
    </row>
    <row r="100" spans="1:16" ht="19.5" customHeight="1">
      <c r="A100" s="99"/>
      <c r="B100" s="317" t="s">
        <v>259</v>
      </c>
      <c r="C100" s="336">
        <v>4</v>
      </c>
      <c r="D100" s="120" t="s">
        <v>260</v>
      </c>
      <c r="E100" s="171" t="s">
        <v>15</v>
      </c>
      <c r="F100" s="319">
        <v>3</v>
      </c>
      <c r="G100" s="319">
        <v>547</v>
      </c>
      <c r="H100" s="107">
        <f t="shared" si="2"/>
        <v>5.937455535906992E-05</v>
      </c>
      <c r="J100" s="307" t="s">
        <v>128</v>
      </c>
      <c r="K100" s="334">
        <v>2</v>
      </c>
      <c r="L100" s="309" t="s">
        <v>129</v>
      </c>
      <c r="M100" s="310"/>
      <c r="N100" s="256">
        <v>0</v>
      </c>
      <c r="O100" s="256">
        <v>301104</v>
      </c>
      <c r="P100" s="118">
        <f t="shared" si="3"/>
        <v>0.03134994229615325</v>
      </c>
    </row>
    <row r="101" spans="1:16" ht="19.5" customHeight="1">
      <c r="A101" s="99"/>
      <c r="B101" s="317" t="s">
        <v>261</v>
      </c>
      <c r="C101" s="336">
        <v>4</v>
      </c>
      <c r="D101" s="120" t="s">
        <v>262</v>
      </c>
      <c r="E101" s="171" t="s">
        <v>15</v>
      </c>
      <c r="F101" s="319">
        <v>0</v>
      </c>
      <c r="G101" s="319">
        <v>1523</v>
      </c>
      <c r="H101" s="107">
        <f t="shared" si="2"/>
        <v>0.00016531526108201736</v>
      </c>
      <c r="J101" s="312" t="s">
        <v>1093</v>
      </c>
      <c r="K101" s="335">
        <v>3</v>
      </c>
      <c r="L101" s="314" t="s">
        <v>131</v>
      </c>
      <c r="M101" s="315"/>
      <c r="N101" s="260">
        <v>0</v>
      </c>
      <c r="O101" s="260">
        <v>301104</v>
      </c>
      <c r="P101" s="107">
        <f t="shared" si="3"/>
        <v>0.03134994229615325</v>
      </c>
    </row>
    <row r="102" spans="1:16" ht="19.5" customHeight="1">
      <c r="A102" s="99"/>
      <c r="B102" s="317" t="s">
        <v>263</v>
      </c>
      <c r="C102" s="336">
        <v>5</v>
      </c>
      <c r="D102" s="120" t="s">
        <v>258</v>
      </c>
      <c r="E102" s="171" t="s">
        <v>15</v>
      </c>
      <c r="F102" s="319">
        <v>0</v>
      </c>
      <c r="G102" s="319">
        <v>1523</v>
      </c>
      <c r="H102" s="107">
        <f t="shared" si="2"/>
        <v>0.00016531526108201736</v>
      </c>
      <c r="J102" s="312" t="s">
        <v>1094</v>
      </c>
      <c r="K102" s="335">
        <v>4</v>
      </c>
      <c r="L102" s="314" t="s">
        <v>133</v>
      </c>
      <c r="M102" s="315" t="s">
        <v>79</v>
      </c>
      <c r="N102" s="260">
        <v>2</v>
      </c>
      <c r="O102" s="260">
        <v>2987</v>
      </c>
      <c r="P102" s="107">
        <f t="shared" si="3"/>
        <v>0.00031099645849477184</v>
      </c>
    </row>
    <row r="103" spans="1:16" ht="19.5" customHeight="1">
      <c r="A103" s="99"/>
      <c r="B103" s="317" t="s">
        <v>264</v>
      </c>
      <c r="C103" s="336">
        <v>4</v>
      </c>
      <c r="D103" s="120" t="s">
        <v>265</v>
      </c>
      <c r="E103" s="171" t="s">
        <v>15</v>
      </c>
      <c r="F103" s="319">
        <v>27</v>
      </c>
      <c r="G103" s="319">
        <v>71775</v>
      </c>
      <c r="H103" s="107">
        <f t="shared" si="2"/>
        <v>0.007790875157033352</v>
      </c>
      <c r="J103" s="312" t="s">
        <v>1095</v>
      </c>
      <c r="K103" s="335">
        <v>4</v>
      </c>
      <c r="L103" s="314" t="s">
        <v>135</v>
      </c>
      <c r="M103" s="315" t="s">
        <v>79</v>
      </c>
      <c r="N103" s="260">
        <v>940</v>
      </c>
      <c r="O103" s="260">
        <v>126149</v>
      </c>
      <c r="P103" s="107">
        <f t="shared" si="3"/>
        <v>0.013134212334334441</v>
      </c>
    </row>
    <row r="104" spans="1:16" ht="19.5" customHeight="1">
      <c r="A104" s="99"/>
      <c r="B104" s="317" t="s">
        <v>266</v>
      </c>
      <c r="C104" s="336">
        <v>3</v>
      </c>
      <c r="D104" s="120" t="s">
        <v>267</v>
      </c>
      <c r="E104" s="171" t="s">
        <v>32</v>
      </c>
      <c r="F104" s="319">
        <v>5266</v>
      </c>
      <c r="G104" s="319">
        <v>9428</v>
      </c>
      <c r="H104" s="107">
        <f t="shared" si="2"/>
        <v>0.001023369849954865</v>
      </c>
      <c r="J104" s="312" t="s">
        <v>1096</v>
      </c>
      <c r="K104" s="335">
        <v>4</v>
      </c>
      <c r="L104" s="314" t="s">
        <v>137</v>
      </c>
      <c r="M104" s="315" t="s">
        <v>79</v>
      </c>
      <c r="N104" s="260">
        <v>0</v>
      </c>
      <c r="O104" s="260">
        <v>1035</v>
      </c>
      <c r="P104" s="107">
        <f t="shared" si="3"/>
        <v>0.00010776074139340103</v>
      </c>
    </row>
    <row r="105" spans="1:16" ht="19.5" customHeight="1">
      <c r="A105" s="99"/>
      <c r="B105" s="317" t="s">
        <v>268</v>
      </c>
      <c r="C105" s="336">
        <v>3</v>
      </c>
      <c r="D105" s="120" t="s">
        <v>269</v>
      </c>
      <c r="E105" s="171" t="s">
        <v>32</v>
      </c>
      <c r="F105" s="319">
        <v>38730</v>
      </c>
      <c r="G105" s="319">
        <v>54192</v>
      </c>
      <c r="H105" s="107">
        <f t="shared" si="2"/>
        <v>0.005882314266944638</v>
      </c>
      <c r="J105" s="312" t="s">
        <v>1099</v>
      </c>
      <c r="K105" s="335">
        <v>4</v>
      </c>
      <c r="L105" s="314" t="s">
        <v>1100</v>
      </c>
      <c r="M105" s="315" t="s">
        <v>32</v>
      </c>
      <c r="N105" s="260">
        <v>89301</v>
      </c>
      <c r="O105" s="260">
        <v>170933</v>
      </c>
      <c r="P105" s="107">
        <f t="shared" si="3"/>
        <v>0.017796972761930645</v>
      </c>
    </row>
    <row r="106" spans="1:16" ht="19.5" customHeight="1">
      <c r="A106" s="99"/>
      <c r="B106" s="304" t="s">
        <v>270</v>
      </c>
      <c r="C106" s="332">
        <v>2</v>
      </c>
      <c r="D106" s="117" t="s">
        <v>271</v>
      </c>
      <c r="E106" s="333"/>
      <c r="F106" s="306">
        <v>0</v>
      </c>
      <c r="G106" s="306">
        <v>8614104</v>
      </c>
      <c r="H106" s="118">
        <f t="shared" si="2"/>
        <v>0.9350248534127708</v>
      </c>
      <c r="J106" s="299" t="s">
        <v>142</v>
      </c>
      <c r="K106" s="331">
        <v>1</v>
      </c>
      <c r="L106" s="301" t="s">
        <v>143</v>
      </c>
      <c r="M106" s="302" t="s">
        <v>15</v>
      </c>
      <c r="N106" s="251">
        <v>25</v>
      </c>
      <c r="O106" s="251">
        <v>57612</v>
      </c>
      <c r="P106" s="109">
        <f t="shared" si="3"/>
        <v>0.0059983689209242705</v>
      </c>
    </row>
    <row r="107" spans="1:16" ht="19.5" customHeight="1">
      <c r="A107" s="99"/>
      <c r="B107" s="317" t="s">
        <v>272</v>
      </c>
      <c r="C107" s="336">
        <v>3</v>
      </c>
      <c r="D107" s="120" t="s">
        <v>273</v>
      </c>
      <c r="E107" s="171" t="s">
        <v>15</v>
      </c>
      <c r="F107" s="319">
        <v>174</v>
      </c>
      <c r="G107" s="319">
        <v>517279</v>
      </c>
      <c r="H107" s="107">
        <f t="shared" si="2"/>
        <v>0.056148465487357094</v>
      </c>
      <c r="J107" s="307" t="s">
        <v>146</v>
      </c>
      <c r="K107" s="334">
        <v>2</v>
      </c>
      <c r="L107" s="309" t="s">
        <v>147</v>
      </c>
      <c r="M107" s="310" t="s">
        <v>15</v>
      </c>
      <c r="N107" s="256">
        <v>10</v>
      </c>
      <c r="O107" s="256">
        <v>41719</v>
      </c>
      <c r="P107" s="118">
        <f t="shared" si="3"/>
        <v>0.004343642869750046</v>
      </c>
    </row>
    <row r="108" spans="1:16" ht="19.5" customHeight="1">
      <c r="A108" s="99"/>
      <c r="B108" s="317" t="s">
        <v>274</v>
      </c>
      <c r="C108" s="336">
        <v>4</v>
      </c>
      <c r="D108" s="120" t="s">
        <v>275</v>
      </c>
      <c r="E108" s="171" t="s">
        <v>32</v>
      </c>
      <c r="F108" s="319">
        <v>7235</v>
      </c>
      <c r="G108" s="319">
        <v>40171</v>
      </c>
      <c r="H108" s="107">
        <f t="shared" si="2"/>
        <v>0.004360393534422665</v>
      </c>
      <c r="J108" s="307" t="s">
        <v>148</v>
      </c>
      <c r="K108" s="334">
        <v>2</v>
      </c>
      <c r="L108" s="309" t="s">
        <v>149</v>
      </c>
      <c r="M108" s="310" t="s">
        <v>15</v>
      </c>
      <c r="N108" s="256">
        <v>15</v>
      </c>
      <c r="O108" s="256">
        <v>15893</v>
      </c>
      <c r="P108" s="118">
        <f t="shared" si="3"/>
        <v>0.0016547260511742246</v>
      </c>
    </row>
    <row r="109" spans="1:16" ht="19.5" customHeight="1">
      <c r="A109" s="99"/>
      <c r="B109" s="317" t="s">
        <v>276</v>
      </c>
      <c r="C109" s="336">
        <v>4</v>
      </c>
      <c r="D109" s="120" t="s">
        <v>277</v>
      </c>
      <c r="E109" s="171" t="s">
        <v>15</v>
      </c>
      <c r="F109" s="319">
        <v>10</v>
      </c>
      <c r="G109" s="319">
        <v>55302</v>
      </c>
      <c r="H109" s="107">
        <f t="shared" si="2"/>
        <v>0.0060028001105434815</v>
      </c>
      <c r="J109" s="312" t="s">
        <v>1113</v>
      </c>
      <c r="K109" s="335">
        <v>3</v>
      </c>
      <c r="L109" s="314" t="s">
        <v>1114</v>
      </c>
      <c r="M109" s="315" t="s">
        <v>15</v>
      </c>
      <c r="N109" s="260">
        <v>1</v>
      </c>
      <c r="O109" s="260">
        <v>2753</v>
      </c>
      <c r="P109" s="107">
        <f t="shared" si="3"/>
        <v>0.0002866331604406116</v>
      </c>
    </row>
    <row r="110" spans="1:16" ht="19.5" customHeight="1">
      <c r="A110" s="99"/>
      <c r="B110" s="317" t="s">
        <v>278</v>
      </c>
      <c r="C110" s="336">
        <v>4</v>
      </c>
      <c r="D110" s="120" t="s">
        <v>279</v>
      </c>
      <c r="E110" s="171" t="s">
        <v>15</v>
      </c>
      <c r="F110" s="319">
        <v>137</v>
      </c>
      <c r="G110" s="319">
        <v>365055</v>
      </c>
      <c r="H110" s="107">
        <f t="shared" si="2"/>
        <v>0.0396251888603387</v>
      </c>
      <c r="J110" s="299" t="s">
        <v>150</v>
      </c>
      <c r="K110" s="331">
        <v>1</v>
      </c>
      <c r="L110" s="301" t="s">
        <v>151</v>
      </c>
      <c r="M110" s="302"/>
      <c r="N110" s="251">
        <v>0</v>
      </c>
      <c r="O110" s="251">
        <v>246489711</v>
      </c>
      <c r="P110" s="109">
        <f t="shared" si="3"/>
        <v>25.66368502725136</v>
      </c>
    </row>
    <row r="111" spans="1:16" ht="19.5" customHeight="1">
      <c r="A111" s="99"/>
      <c r="B111" s="317" t="s">
        <v>280</v>
      </c>
      <c r="C111" s="336">
        <v>4</v>
      </c>
      <c r="D111" s="120" t="s">
        <v>281</v>
      </c>
      <c r="E111" s="171" t="s">
        <v>15</v>
      </c>
      <c r="F111" s="319">
        <v>3</v>
      </c>
      <c r="G111" s="319">
        <v>13463</v>
      </c>
      <c r="H111" s="107">
        <f t="shared" si="2"/>
        <v>0.0014613521733074192</v>
      </c>
      <c r="J111" s="307" t="s">
        <v>152</v>
      </c>
      <c r="K111" s="334">
        <v>2</v>
      </c>
      <c r="L111" s="309" t="s">
        <v>153</v>
      </c>
      <c r="M111" s="310"/>
      <c r="N111" s="256">
        <v>0</v>
      </c>
      <c r="O111" s="256">
        <v>87292562</v>
      </c>
      <c r="P111" s="118">
        <f t="shared" si="3"/>
        <v>9.08860985434727</v>
      </c>
    </row>
    <row r="112" spans="1:16" ht="19.5" customHeight="1">
      <c r="A112" s="99"/>
      <c r="B112" s="317" t="s">
        <v>282</v>
      </c>
      <c r="C112" s="336">
        <v>3</v>
      </c>
      <c r="D112" s="120" t="s">
        <v>283</v>
      </c>
      <c r="E112" s="171"/>
      <c r="F112" s="319">
        <v>0</v>
      </c>
      <c r="G112" s="319">
        <v>5491572</v>
      </c>
      <c r="H112" s="107">
        <f t="shared" si="2"/>
        <v>0.5960871036971085</v>
      </c>
      <c r="J112" s="312" t="s">
        <v>154</v>
      </c>
      <c r="K112" s="335">
        <v>3</v>
      </c>
      <c r="L112" s="314" t="s">
        <v>155</v>
      </c>
      <c r="M112" s="315"/>
      <c r="N112" s="260">
        <v>0</v>
      </c>
      <c r="O112" s="260">
        <v>86555085</v>
      </c>
      <c r="P112" s="107">
        <f t="shared" si="3"/>
        <v>9.011826213496468</v>
      </c>
    </row>
    <row r="113" spans="1:16" ht="19.5" customHeight="1">
      <c r="A113" s="99"/>
      <c r="B113" s="317" t="s">
        <v>284</v>
      </c>
      <c r="C113" s="336">
        <v>4</v>
      </c>
      <c r="D113" s="120" t="s">
        <v>285</v>
      </c>
      <c r="E113" s="171" t="s">
        <v>242</v>
      </c>
      <c r="F113" s="319">
        <v>1123699</v>
      </c>
      <c r="G113" s="319">
        <v>1037806</v>
      </c>
      <c r="H113" s="107">
        <f t="shared" si="2"/>
        <v>0.1126494877494971</v>
      </c>
      <c r="J113" s="312" t="s">
        <v>1115</v>
      </c>
      <c r="K113" s="335">
        <v>4</v>
      </c>
      <c r="L113" s="314" t="s">
        <v>157</v>
      </c>
      <c r="M113" s="315" t="s">
        <v>32</v>
      </c>
      <c r="N113" s="260">
        <v>749</v>
      </c>
      <c r="O113" s="260">
        <v>35189</v>
      </c>
      <c r="P113" s="107">
        <f t="shared" si="3"/>
        <v>0.003663761090717284</v>
      </c>
    </row>
    <row r="114" spans="1:16" ht="19.5" customHeight="1">
      <c r="A114" s="99"/>
      <c r="B114" s="317" t="s">
        <v>286</v>
      </c>
      <c r="C114" s="336">
        <v>4</v>
      </c>
      <c r="D114" s="120" t="s">
        <v>287</v>
      </c>
      <c r="E114" s="171" t="s">
        <v>242</v>
      </c>
      <c r="F114" s="319">
        <v>13594</v>
      </c>
      <c r="G114" s="319">
        <v>51459</v>
      </c>
      <c r="H114" s="107">
        <f t="shared" si="2"/>
        <v>0.005585658581759376</v>
      </c>
      <c r="J114" s="312" t="s">
        <v>162</v>
      </c>
      <c r="K114" s="335">
        <v>3</v>
      </c>
      <c r="L114" s="314" t="s">
        <v>163</v>
      </c>
      <c r="M114" s="315" t="s">
        <v>15</v>
      </c>
      <c r="N114" s="260">
        <v>180</v>
      </c>
      <c r="O114" s="260">
        <v>594639</v>
      </c>
      <c r="P114" s="107">
        <f t="shared" si="3"/>
        <v>0.061911825605246947</v>
      </c>
    </row>
    <row r="115" spans="1:16" ht="19.5" customHeight="1">
      <c r="A115" s="99"/>
      <c r="B115" s="317" t="s">
        <v>288</v>
      </c>
      <c r="C115" s="336">
        <v>4</v>
      </c>
      <c r="D115" s="120" t="s">
        <v>289</v>
      </c>
      <c r="E115" s="171" t="s">
        <v>242</v>
      </c>
      <c r="F115" s="319">
        <v>432215</v>
      </c>
      <c r="G115" s="319">
        <v>652635</v>
      </c>
      <c r="H115" s="107">
        <f t="shared" si="2"/>
        <v>0.07084079147489322</v>
      </c>
      <c r="J115" s="307" t="s">
        <v>170</v>
      </c>
      <c r="K115" s="334">
        <v>2</v>
      </c>
      <c r="L115" s="309" t="s">
        <v>171</v>
      </c>
      <c r="M115" s="310" t="s">
        <v>15</v>
      </c>
      <c r="N115" s="256">
        <v>0</v>
      </c>
      <c r="O115" s="256">
        <v>1086</v>
      </c>
      <c r="P115" s="118">
        <f t="shared" si="3"/>
        <v>0.00011307069096930776</v>
      </c>
    </row>
    <row r="116" spans="1:16" ht="19.5" customHeight="1">
      <c r="A116" s="99"/>
      <c r="B116" s="317" t="s">
        <v>290</v>
      </c>
      <c r="C116" s="336">
        <v>4</v>
      </c>
      <c r="D116" s="120" t="s">
        <v>291</v>
      </c>
      <c r="E116" s="171" t="s">
        <v>242</v>
      </c>
      <c r="F116" s="319">
        <v>4435683</v>
      </c>
      <c r="G116" s="319">
        <v>2181409</v>
      </c>
      <c r="H116" s="107">
        <f t="shared" si="2"/>
        <v>0.23678279603523467</v>
      </c>
      <c r="J116" s="307" t="s">
        <v>172</v>
      </c>
      <c r="K116" s="334">
        <v>2</v>
      </c>
      <c r="L116" s="309" t="s">
        <v>173</v>
      </c>
      <c r="M116" s="310" t="s">
        <v>32</v>
      </c>
      <c r="N116" s="256">
        <v>388320</v>
      </c>
      <c r="O116" s="256">
        <v>2798126</v>
      </c>
      <c r="P116" s="118">
        <f t="shared" si="3"/>
        <v>0.2913315287653639</v>
      </c>
    </row>
    <row r="117" spans="1:16" ht="19.5" customHeight="1">
      <c r="A117" s="99"/>
      <c r="B117" s="317" t="s">
        <v>292</v>
      </c>
      <c r="C117" s="336">
        <v>4</v>
      </c>
      <c r="D117" s="120" t="s">
        <v>293</v>
      </c>
      <c r="E117" s="171" t="s">
        <v>32</v>
      </c>
      <c r="F117" s="319">
        <v>265259</v>
      </c>
      <c r="G117" s="319">
        <v>922661</v>
      </c>
      <c r="H117" s="107">
        <f t="shared" si="2"/>
        <v>0.10015098102770531</v>
      </c>
      <c r="J117" s="312" t="s">
        <v>174</v>
      </c>
      <c r="K117" s="335">
        <v>3</v>
      </c>
      <c r="L117" s="314" t="s">
        <v>175</v>
      </c>
      <c r="M117" s="315" t="s">
        <v>32</v>
      </c>
      <c r="N117" s="260">
        <v>25186</v>
      </c>
      <c r="O117" s="260">
        <v>73995</v>
      </c>
      <c r="P117" s="107">
        <f t="shared" si="3"/>
        <v>0.007704112134690541</v>
      </c>
    </row>
    <row r="118" spans="1:16" ht="19.5" customHeight="1">
      <c r="A118" s="99"/>
      <c r="B118" s="317" t="s">
        <v>294</v>
      </c>
      <c r="C118" s="336">
        <v>3</v>
      </c>
      <c r="D118" s="120" t="s">
        <v>295</v>
      </c>
      <c r="E118" s="171"/>
      <c r="F118" s="319">
        <v>0</v>
      </c>
      <c r="G118" s="319">
        <v>2605253</v>
      </c>
      <c r="H118" s="107">
        <f t="shared" si="2"/>
        <v>0.28278928422830524</v>
      </c>
      <c r="J118" s="312" t="s">
        <v>1116</v>
      </c>
      <c r="K118" s="335">
        <v>4</v>
      </c>
      <c r="L118" s="314" t="s">
        <v>1117</v>
      </c>
      <c r="M118" s="315" t="s">
        <v>32</v>
      </c>
      <c r="N118" s="260">
        <v>7329</v>
      </c>
      <c r="O118" s="260">
        <v>5105</v>
      </c>
      <c r="P118" s="107">
        <f t="shared" si="3"/>
        <v>0.0005315155408824273</v>
      </c>
    </row>
    <row r="119" spans="1:16" ht="19.5" customHeight="1">
      <c r="A119" s="99"/>
      <c r="B119" s="317" t="s">
        <v>296</v>
      </c>
      <c r="C119" s="336">
        <v>4</v>
      </c>
      <c r="D119" s="120" t="s">
        <v>297</v>
      </c>
      <c r="E119" s="171" t="s">
        <v>15</v>
      </c>
      <c r="F119" s="319">
        <v>45</v>
      </c>
      <c r="G119" s="319">
        <v>817296</v>
      </c>
      <c r="H119" s="107">
        <f t="shared" si="2"/>
        <v>0.0887140522792439</v>
      </c>
      <c r="J119" s="312" t="s">
        <v>1118</v>
      </c>
      <c r="K119" s="335">
        <v>4</v>
      </c>
      <c r="L119" s="314" t="s">
        <v>1119</v>
      </c>
      <c r="M119" s="315" t="s">
        <v>32</v>
      </c>
      <c r="N119" s="260">
        <v>190</v>
      </c>
      <c r="O119" s="260">
        <v>1311</v>
      </c>
      <c r="P119" s="107">
        <f t="shared" si="3"/>
        <v>0.00013649693909830796</v>
      </c>
    </row>
    <row r="120" spans="1:16" ht="19.5" customHeight="1">
      <c r="A120" s="99"/>
      <c r="B120" s="317" t="s">
        <v>298</v>
      </c>
      <c r="C120" s="336">
        <v>5</v>
      </c>
      <c r="D120" s="120" t="s">
        <v>299</v>
      </c>
      <c r="E120" s="171" t="s">
        <v>15</v>
      </c>
      <c r="F120" s="319">
        <v>0</v>
      </c>
      <c r="G120" s="319">
        <v>9764</v>
      </c>
      <c r="H120" s="107">
        <f t="shared" si="2"/>
        <v>0.0010598412404496502</v>
      </c>
      <c r="J120" s="312" t="s">
        <v>1120</v>
      </c>
      <c r="K120" s="335">
        <v>4</v>
      </c>
      <c r="L120" s="314" t="s">
        <v>1121</v>
      </c>
      <c r="M120" s="315" t="s">
        <v>32</v>
      </c>
      <c r="N120" s="260">
        <v>1704</v>
      </c>
      <c r="O120" s="260">
        <v>3630</v>
      </c>
      <c r="P120" s="107">
        <f t="shared" si="3"/>
        <v>0.00037794346981453693</v>
      </c>
    </row>
    <row r="121" spans="1:16" ht="19.5" customHeight="1">
      <c r="A121" s="99"/>
      <c r="B121" s="317" t="s">
        <v>302</v>
      </c>
      <c r="C121" s="336">
        <v>4</v>
      </c>
      <c r="D121" s="120" t="s">
        <v>303</v>
      </c>
      <c r="E121" s="171" t="s">
        <v>12</v>
      </c>
      <c r="F121" s="319">
        <v>986</v>
      </c>
      <c r="G121" s="319">
        <v>2338</v>
      </c>
      <c r="H121" s="107">
        <f t="shared" si="2"/>
        <v>0.00025378009219288023</v>
      </c>
      <c r="J121" s="312" t="s">
        <v>176</v>
      </c>
      <c r="K121" s="335">
        <v>3</v>
      </c>
      <c r="L121" s="314" t="s">
        <v>1122</v>
      </c>
      <c r="M121" s="315" t="s">
        <v>32</v>
      </c>
      <c r="N121" s="260">
        <v>110</v>
      </c>
      <c r="O121" s="260">
        <v>4051</v>
      </c>
      <c r="P121" s="107">
        <f t="shared" si="3"/>
        <v>0.00042177658298035513</v>
      </c>
    </row>
    <row r="122" spans="1:16" ht="19.5" customHeight="1">
      <c r="A122" s="99"/>
      <c r="B122" s="317" t="s">
        <v>304</v>
      </c>
      <c r="C122" s="336">
        <v>4</v>
      </c>
      <c r="D122" s="120" t="s">
        <v>305</v>
      </c>
      <c r="E122" s="171" t="s">
        <v>242</v>
      </c>
      <c r="F122" s="319">
        <v>16143</v>
      </c>
      <c r="G122" s="319">
        <v>28478</v>
      </c>
      <c r="H122" s="107">
        <f t="shared" si="2"/>
        <v>0.0030911674360431314</v>
      </c>
      <c r="J122" s="312" t="s">
        <v>1125</v>
      </c>
      <c r="K122" s="335">
        <v>3</v>
      </c>
      <c r="L122" s="314" t="s">
        <v>177</v>
      </c>
      <c r="M122" s="315" t="s">
        <v>32</v>
      </c>
      <c r="N122" s="260">
        <v>335577</v>
      </c>
      <c r="O122" s="260">
        <v>1660974</v>
      </c>
      <c r="P122" s="107">
        <f t="shared" si="3"/>
        <v>0.17293506248808008</v>
      </c>
    </row>
    <row r="123" spans="1:16" ht="19.5" customHeight="1">
      <c r="A123" s="99"/>
      <c r="B123" s="317" t="s">
        <v>306</v>
      </c>
      <c r="C123" s="336">
        <v>5</v>
      </c>
      <c r="D123" s="120" t="s">
        <v>307</v>
      </c>
      <c r="E123" s="171" t="s">
        <v>242</v>
      </c>
      <c r="F123" s="319">
        <v>15540</v>
      </c>
      <c r="G123" s="319">
        <v>20910</v>
      </c>
      <c r="H123" s="107">
        <f t="shared" si="2"/>
        <v>0.0022696927834701132</v>
      </c>
      <c r="J123" s="307" t="s">
        <v>178</v>
      </c>
      <c r="K123" s="334">
        <v>2</v>
      </c>
      <c r="L123" s="309" t="s">
        <v>179</v>
      </c>
      <c r="M123" s="310" t="s">
        <v>32</v>
      </c>
      <c r="N123" s="256">
        <v>1124635</v>
      </c>
      <c r="O123" s="256">
        <v>138505909</v>
      </c>
      <c r="P123" s="118">
        <f t="shared" si="3"/>
        <v>14.420772406963223</v>
      </c>
    </row>
    <row r="124" spans="1:16" ht="19.5" customHeight="1">
      <c r="A124" s="99"/>
      <c r="B124" s="317" t="s">
        <v>308</v>
      </c>
      <c r="C124" s="336">
        <v>4</v>
      </c>
      <c r="D124" s="120" t="s">
        <v>309</v>
      </c>
      <c r="E124" s="171" t="s">
        <v>15</v>
      </c>
      <c r="F124" s="319">
        <v>425</v>
      </c>
      <c r="G124" s="319">
        <v>1757141</v>
      </c>
      <c r="H124" s="107">
        <f t="shared" si="2"/>
        <v>0.19073028442082537</v>
      </c>
      <c r="J124" s="312" t="s">
        <v>180</v>
      </c>
      <c r="K124" s="335">
        <v>3</v>
      </c>
      <c r="L124" s="314" t="s">
        <v>181</v>
      </c>
      <c r="M124" s="315" t="s">
        <v>32</v>
      </c>
      <c r="N124" s="260">
        <v>425</v>
      </c>
      <c r="O124" s="260">
        <v>53889</v>
      </c>
      <c r="P124" s="107">
        <f t="shared" si="3"/>
        <v>0.00561074260188308</v>
      </c>
    </row>
    <row r="125" spans="1:16" ht="19.5" customHeight="1">
      <c r="A125" s="99"/>
      <c r="B125" s="317" t="s">
        <v>310</v>
      </c>
      <c r="C125" s="336">
        <v>5</v>
      </c>
      <c r="D125" s="120" t="s">
        <v>311</v>
      </c>
      <c r="E125" s="171" t="s">
        <v>15</v>
      </c>
      <c r="F125" s="319">
        <v>0</v>
      </c>
      <c r="G125" s="319">
        <v>8447</v>
      </c>
      <c r="H125" s="107">
        <f t="shared" si="2"/>
        <v>0.0009168864152066976</v>
      </c>
      <c r="J125" s="312" t="s">
        <v>182</v>
      </c>
      <c r="K125" s="335">
        <v>3</v>
      </c>
      <c r="L125" s="314" t="s">
        <v>185</v>
      </c>
      <c r="M125" s="315" t="s">
        <v>344</v>
      </c>
      <c r="N125" s="260">
        <v>51509000</v>
      </c>
      <c r="O125" s="260">
        <v>8516236</v>
      </c>
      <c r="P125" s="107">
        <f t="shared" si="3"/>
        <v>0.8866820340494415</v>
      </c>
    </row>
    <row r="126" spans="1:16" ht="19.5" customHeight="1">
      <c r="A126" s="99"/>
      <c r="B126" s="317" t="s">
        <v>312</v>
      </c>
      <c r="C126" s="336">
        <v>5</v>
      </c>
      <c r="D126" s="120" t="s">
        <v>313</v>
      </c>
      <c r="E126" s="171" t="s">
        <v>32</v>
      </c>
      <c r="F126" s="319">
        <v>8876</v>
      </c>
      <c r="G126" s="319">
        <v>23079</v>
      </c>
      <c r="H126" s="107">
        <f t="shared" si="2"/>
        <v>0.002505128634610557</v>
      </c>
      <c r="J126" s="312" t="s">
        <v>184</v>
      </c>
      <c r="K126" s="335">
        <v>3</v>
      </c>
      <c r="L126" s="314" t="s">
        <v>1126</v>
      </c>
      <c r="M126" s="315" t="s">
        <v>32</v>
      </c>
      <c r="N126" s="260">
        <v>2275</v>
      </c>
      <c r="O126" s="260">
        <v>441797</v>
      </c>
      <c r="P126" s="107">
        <f t="shared" si="3"/>
        <v>0.04599842730954627</v>
      </c>
    </row>
    <row r="127" spans="1:16" ht="19.5" customHeight="1">
      <c r="A127" s="99"/>
      <c r="B127" s="304" t="s">
        <v>314</v>
      </c>
      <c r="C127" s="332">
        <v>2</v>
      </c>
      <c r="D127" s="117" t="s">
        <v>315</v>
      </c>
      <c r="E127" s="333"/>
      <c r="F127" s="306">
        <v>0</v>
      </c>
      <c r="G127" s="306">
        <v>23988499</v>
      </c>
      <c r="H127" s="118">
        <f t="shared" si="2"/>
        <v>2.603850935752273</v>
      </c>
      <c r="J127" s="312" t="s">
        <v>1127</v>
      </c>
      <c r="K127" s="335">
        <v>3</v>
      </c>
      <c r="L127" s="314" t="s">
        <v>187</v>
      </c>
      <c r="M127" s="315" t="s">
        <v>32</v>
      </c>
      <c r="N127" s="260">
        <v>337847</v>
      </c>
      <c r="O127" s="260">
        <v>5795618</v>
      </c>
      <c r="P127" s="107">
        <f t="shared" si="3"/>
        <v>0.6034203792395556</v>
      </c>
    </row>
    <row r="128" spans="1:16" ht="19.5" customHeight="1">
      <c r="A128" s="99"/>
      <c r="B128" s="317" t="s">
        <v>318</v>
      </c>
      <c r="C128" s="336">
        <v>3</v>
      </c>
      <c r="D128" s="120" t="s">
        <v>319</v>
      </c>
      <c r="E128" s="171" t="s">
        <v>242</v>
      </c>
      <c r="F128" s="319">
        <v>8360</v>
      </c>
      <c r="G128" s="319">
        <v>179857</v>
      </c>
      <c r="H128" s="107">
        <f t="shared" si="2"/>
        <v>0.019522722857799338</v>
      </c>
      <c r="J128" s="307" t="s">
        <v>188</v>
      </c>
      <c r="K128" s="334">
        <v>2</v>
      </c>
      <c r="L128" s="309" t="s">
        <v>189</v>
      </c>
      <c r="M128" s="310" t="s">
        <v>15</v>
      </c>
      <c r="N128" s="256">
        <v>350</v>
      </c>
      <c r="O128" s="256">
        <v>3023835</v>
      </c>
      <c r="P128" s="118">
        <f t="shared" si="3"/>
        <v>0.3148315956051351</v>
      </c>
    </row>
    <row r="129" spans="1:16" ht="19.5" customHeight="1">
      <c r="A129" s="99"/>
      <c r="B129" s="317" t="s">
        <v>320</v>
      </c>
      <c r="C129" s="336">
        <v>3</v>
      </c>
      <c r="D129" s="120" t="s">
        <v>321</v>
      </c>
      <c r="E129" s="171"/>
      <c r="F129" s="319">
        <v>0</v>
      </c>
      <c r="G129" s="319">
        <v>2468937</v>
      </c>
      <c r="H129" s="107">
        <f t="shared" si="2"/>
        <v>0.2679927542679269</v>
      </c>
      <c r="J129" s="312" t="s">
        <v>190</v>
      </c>
      <c r="K129" s="335">
        <v>3</v>
      </c>
      <c r="L129" s="314" t="s">
        <v>1128</v>
      </c>
      <c r="M129" s="315" t="s">
        <v>15</v>
      </c>
      <c r="N129" s="260">
        <v>5</v>
      </c>
      <c r="O129" s="260">
        <v>156478</v>
      </c>
      <c r="P129" s="107">
        <f t="shared" si="3"/>
        <v>0.01629196646546532</v>
      </c>
    </row>
    <row r="130" spans="1:16" ht="19.5" customHeight="1">
      <c r="A130" s="99"/>
      <c r="B130" s="317" t="s">
        <v>322</v>
      </c>
      <c r="C130" s="336">
        <v>4</v>
      </c>
      <c r="D130" s="120" t="s">
        <v>323</v>
      </c>
      <c r="E130" s="171" t="s">
        <v>242</v>
      </c>
      <c r="F130" s="319">
        <v>3248</v>
      </c>
      <c r="G130" s="319">
        <v>20293</v>
      </c>
      <c r="H130" s="107">
        <f t="shared" si="2"/>
        <v>0.002202720021757963</v>
      </c>
      <c r="J130" s="312" t="s">
        <v>192</v>
      </c>
      <c r="K130" s="335">
        <v>3</v>
      </c>
      <c r="L130" s="314" t="s">
        <v>1129</v>
      </c>
      <c r="M130" s="315" t="s">
        <v>15</v>
      </c>
      <c r="N130" s="260">
        <v>18</v>
      </c>
      <c r="O130" s="260">
        <v>45780</v>
      </c>
      <c r="P130" s="107">
        <f t="shared" si="3"/>
        <v>0.004766460619313912</v>
      </c>
    </row>
    <row r="131" spans="1:16" ht="19.5" customHeight="1">
      <c r="A131" s="99"/>
      <c r="B131" s="317" t="s">
        <v>326</v>
      </c>
      <c r="C131" s="336">
        <v>5</v>
      </c>
      <c r="D131" s="120" t="s">
        <v>327</v>
      </c>
      <c r="E131" s="171" t="s">
        <v>242</v>
      </c>
      <c r="F131" s="319">
        <v>3204</v>
      </c>
      <c r="G131" s="319">
        <v>13609</v>
      </c>
      <c r="H131" s="107">
        <f t="shared" si="2"/>
        <v>0.001477199860843844</v>
      </c>
      <c r="J131" s="307" t="s">
        <v>194</v>
      </c>
      <c r="K131" s="334">
        <v>2</v>
      </c>
      <c r="L131" s="309" t="s">
        <v>195</v>
      </c>
      <c r="M131" s="310" t="s">
        <v>15</v>
      </c>
      <c r="N131" s="256">
        <v>7</v>
      </c>
      <c r="O131" s="256">
        <v>1299</v>
      </c>
      <c r="P131" s="118">
        <f t="shared" si="3"/>
        <v>0.00013524753919809464</v>
      </c>
    </row>
    <row r="132" spans="1:16" ht="19.5" customHeight="1">
      <c r="A132" s="99"/>
      <c r="B132" s="317" t="s">
        <v>328</v>
      </c>
      <c r="C132" s="336">
        <v>4</v>
      </c>
      <c r="D132" s="120" t="s">
        <v>329</v>
      </c>
      <c r="E132" s="171" t="s">
        <v>32</v>
      </c>
      <c r="F132" s="319">
        <v>4122</v>
      </c>
      <c r="G132" s="319">
        <v>29576</v>
      </c>
      <c r="H132" s="107">
        <f t="shared" si="2"/>
        <v>0.0032103507299814475</v>
      </c>
      <c r="J132" s="307" t="s">
        <v>204</v>
      </c>
      <c r="K132" s="334">
        <v>2</v>
      </c>
      <c r="L132" s="309" t="s">
        <v>205</v>
      </c>
      <c r="M132" s="310" t="s">
        <v>15</v>
      </c>
      <c r="N132" s="256">
        <v>2229</v>
      </c>
      <c r="O132" s="256">
        <v>8623141</v>
      </c>
      <c r="P132" s="118">
        <f t="shared" si="3"/>
        <v>0.8978126254104672</v>
      </c>
    </row>
    <row r="133" spans="1:16" ht="19.5" customHeight="1">
      <c r="A133" s="99"/>
      <c r="B133" s="317" t="s">
        <v>330</v>
      </c>
      <c r="C133" s="336">
        <v>4</v>
      </c>
      <c r="D133" s="120" t="s">
        <v>331</v>
      </c>
      <c r="E133" s="171" t="s">
        <v>32</v>
      </c>
      <c r="F133" s="319">
        <v>64274</v>
      </c>
      <c r="G133" s="319">
        <v>1613810</v>
      </c>
      <c r="H133" s="107">
        <f t="shared" si="2"/>
        <v>0.1751723056380633</v>
      </c>
      <c r="J133" s="312" t="s">
        <v>206</v>
      </c>
      <c r="K133" s="335">
        <v>3</v>
      </c>
      <c r="L133" s="314" t="s">
        <v>1133</v>
      </c>
      <c r="M133" s="315" t="s">
        <v>15</v>
      </c>
      <c r="N133" s="260">
        <v>9</v>
      </c>
      <c r="O133" s="260">
        <v>37760</v>
      </c>
      <c r="P133" s="107">
        <f t="shared" si="3"/>
        <v>0.003931445019337993</v>
      </c>
    </row>
    <row r="134" spans="1:16" ht="19.5" customHeight="1">
      <c r="A134" s="99"/>
      <c r="B134" s="317" t="s">
        <v>332</v>
      </c>
      <c r="C134" s="336">
        <v>5</v>
      </c>
      <c r="D134" s="120" t="s">
        <v>333</v>
      </c>
      <c r="E134" s="171" t="s">
        <v>32</v>
      </c>
      <c r="F134" s="319">
        <v>43830</v>
      </c>
      <c r="G134" s="319">
        <v>25886</v>
      </c>
      <c r="H134" s="107">
        <f t="shared" si="2"/>
        <v>0.002809816709369075</v>
      </c>
      <c r="J134" s="312" t="s">
        <v>208</v>
      </c>
      <c r="K134" s="335">
        <v>3</v>
      </c>
      <c r="L134" s="314" t="s">
        <v>209</v>
      </c>
      <c r="M134" s="315" t="s">
        <v>15</v>
      </c>
      <c r="N134" s="260">
        <v>74</v>
      </c>
      <c r="O134" s="260">
        <v>157258</v>
      </c>
      <c r="P134" s="107">
        <f t="shared" si="3"/>
        <v>0.016373177458979187</v>
      </c>
    </row>
    <row r="135" spans="1:16" ht="19.5" customHeight="1">
      <c r="A135" s="99"/>
      <c r="B135" s="317" t="s">
        <v>334</v>
      </c>
      <c r="C135" s="336">
        <v>5</v>
      </c>
      <c r="D135" s="120" t="s">
        <v>335</v>
      </c>
      <c r="E135" s="171" t="s">
        <v>32</v>
      </c>
      <c r="F135" s="319">
        <v>18</v>
      </c>
      <c r="G135" s="319">
        <v>649</v>
      </c>
      <c r="H135" s="107">
        <f t="shared" si="2"/>
        <v>7.044622747355827E-05</v>
      </c>
      <c r="J135" s="312" t="s">
        <v>214</v>
      </c>
      <c r="K135" s="335">
        <v>3</v>
      </c>
      <c r="L135" s="314" t="s">
        <v>215</v>
      </c>
      <c r="M135" s="315" t="s">
        <v>15</v>
      </c>
      <c r="N135" s="260">
        <v>127</v>
      </c>
      <c r="O135" s="260">
        <v>212911</v>
      </c>
      <c r="P135" s="107">
        <f t="shared" si="3"/>
        <v>0.022167581846193628</v>
      </c>
    </row>
    <row r="136" spans="1:16" ht="19.5" customHeight="1">
      <c r="A136" s="99"/>
      <c r="B136" s="317" t="s">
        <v>336</v>
      </c>
      <c r="C136" s="336">
        <v>3</v>
      </c>
      <c r="D136" s="120" t="s">
        <v>337</v>
      </c>
      <c r="E136" s="171" t="s">
        <v>15</v>
      </c>
      <c r="F136" s="319">
        <v>106</v>
      </c>
      <c r="G136" s="319">
        <v>270704</v>
      </c>
      <c r="H136" s="107">
        <f t="shared" si="2"/>
        <v>0.029383783608631923</v>
      </c>
      <c r="J136" s="312" t="s">
        <v>216</v>
      </c>
      <c r="K136" s="335">
        <v>3</v>
      </c>
      <c r="L136" s="314" t="s">
        <v>217</v>
      </c>
      <c r="M136" s="315" t="s">
        <v>15</v>
      </c>
      <c r="N136" s="260">
        <v>11</v>
      </c>
      <c r="O136" s="260">
        <v>22654</v>
      </c>
      <c r="P136" s="107">
        <f t="shared" si="3"/>
        <v>0.0023586587782860936</v>
      </c>
    </row>
    <row r="137" spans="1:16" ht="19.5" customHeight="1">
      <c r="A137" s="99"/>
      <c r="B137" s="317" t="s">
        <v>338</v>
      </c>
      <c r="C137" s="336">
        <v>4</v>
      </c>
      <c r="D137" s="120" t="s">
        <v>339</v>
      </c>
      <c r="E137" s="171" t="s">
        <v>15</v>
      </c>
      <c r="F137" s="319">
        <v>93</v>
      </c>
      <c r="G137" s="319">
        <v>211391</v>
      </c>
      <c r="H137" s="107">
        <f aca="true" t="shared" si="4" ref="H137:H200">G137/921270057*100</f>
        <v>0.022945606274056944</v>
      </c>
      <c r="J137" s="312" t="s">
        <v>1134</v>
      </c>
      <c r="K137" s="335">
        <v>3</v>
      </c>
      <c r="L137" s="314" t="s">
        <v>1135</v>
      </c>
      <c r="M137" s="315" t="s">
        <v>15</v>
      </c>
      <c r="N137" s="260">
        <v>488</v>
      </c>
      <c r="O137" s="260">
        <v>3970726</v>
      </c>
      <c r="P137" s="107">
        <f aca="true" t="shared" si="5" ref="P137:P200">O137/960461098*100</f>
        <v>0.41341872234787796</v>
      </c>
    </row>
    <row r="138" spans="1:16" ht="19.5" customHeight="1">
      <c r="A138" s="99"/>
      <c r="B138" s="317" t="s">
        <v>340</v>
      </c>
      <c r="C138" s="336">
        <v>4</v>
      </c>
      <c r="D138" s="120" t="s">
        <v>341</v>
      </c>
      <c r="E138" s="171" t="s">
        <v>15</v>
      </c>
      <c r="F138" s="319">
        <v>11</v>
      </c>
      <c r="G138" s="319">
        <v>59313</v>
      </c>
      <c r="H138" s="107">
        <f t="shared" si="4"/>
        <v>0.00643817733457498</v>
      </c>
      <c r="J138" s="307" t="s">
        <v>218</v>
      </c>
      <c r="K138" s="334">
        <v>2</v>
      </c>
      <c r="L138" s="309" t="s">
        <v>219</v>
      </c>
      <c r="M138" s="310" t="s">
        <v>15</v>
      </c>
      <c r="N138" s="256">
        <v>510</v>
      </c>
      <c r="O138" s="256">
        <v>6243753</v>
      </c>
      <c r="P138" s="118">
        <f t="shared" si="5"/>
        <v>0.6500786979297313</v>
      </c>
    </row>
    <row r="139" spans="1:16" ht="19.5" customHeight="1">
      <c r="A139" s="99"/>
      <c r="B139" s="317" t="s">
        <v>342</v>
      </c>
      <c r="C139" s="336">
        <v>3</v>
      </c>
      <c r="D139" s="120" t="s">
        <v>343</v>
      </c>
      <c r="E139" s="171" t="s">
        <v>344</v>
      </c>
      <c r="F139" s="319">
        <v>40204</v>
      </c>
      <c r="G139" s="319">
        <v>120617</v>
      </c>
      <c r="H139" s="107">
        <f t="shared" si="4"/>
        <v>0.01309246936699257</v>
      </c>
      <c r="J139" s="312" t="s">
        <v>1136</v>
      </c>
      <c r="K139" s="335">
        <v>3</v>
      </c>
      <c r="L139" s="314" t="s">
        <v>1137</v>
      </c>
      <c r="M139" s="315" t="s">
        <v>15</v>
      </c>
      <c r="N139" s="260">
        <v>2</v>
      </c>
      <c r="O139" s="260">
        <v>91785</v>
      </c>
      <c r="P139" s="107">
        <f t="shared" si="5"/>
        <v>0.009556347486756826</v>
      </c>
    </row>
    <row r="140" spans="1:16" ht="19.5" customHeight="1">
      <c r="A140" s="99"/>
      <c r="B140" s="304" t="s">
        <v>345</v>
      </c>
      <c r="C140" s="332">
        <v>2</v>
      </c>
      <c r="D140" s="117" t="s">
        <v>346</v>
      </c>
      <c r="E140" s="333" t="s">
        <v>15</v>
      </c>
      <c r="F140" s="306">
        <v>2357</v>
      </c>
      <c r="G140" s="306">
        <v>2053678</v>
      </c>
      <c r="H140" s="118">
        <f t="shared" si="4"/>
        <v>0.22291813181115902</v>
      </c>
      <c r="J140" s="312" t="s">
        <v>1138</v>
      </c>
      <c r="K140" s="335">
        <v>3</v>
      </c>
      <c r="L140" s="314" t="s">
        <v>1139</v>
      </c>
      <c r="M140" s="315" t="s">
        <v>15</v>
      </c>
      <c r="N140" s="260">
        <v>15</v>
      </c>
      <c r="O140" s="260">
        <v>11016</v>
      </c>
      <c r="P140" s="107">
        <f t="shared" si="5"/>
        <v>0.001146949108395851</v>
      </c>
    </row>
    <row r="141" spans="1:16" ht="19.5" customHeight="1">
      <c r="A141" s="99"/>
      <c r="B141" s="317" t="s">
        <v>347</v>
      </c>
      <c r="C141" s="336">
        <v>3</v>
      </c>
      <c r="D141" s="120" t="s">
        <v>348</v>
      </c>
      <c r="E141" s="171" t="s">
        <v>15</v>
      </c>
      <c r="F141" s="319">
        <v>24</v>
      </c>
      <c r="G141" s="319">
        <v>43587</v>
      </c>
      <c r="H141" s="107">
        <f t="shared" si="4"/>
        <v>0.0047311860044529815</v>
      </c>
      <c r="J141" s="312" t="s">
        <v>1142</v>
      </c>
      <c r="K141" s="335">
        <v>3</v>
      </c>
      <c r="L141" s="314" t="s">
        <v>1143</v>
      </c>
      <c r="M141" s="315" t="s">
        <v>15</v>
      </c>
      <c r="N141" s="260">
        <v>11</v>
      </c>
      <c r="O141" s="260">
        <v>11826</v>
      </c>
      <c r="P141" s="107">
        <f t="shared" si="5"/>
        <v>0.0012312836016602517</v>
      </c>
    </row>
    <row r="142" spans="1:16" ht="19.5" customHeight="1">
      <c r="A142" s="99"/>
      <c r="B142" s="317" t="s">
        <v>349</v>
      </c>
      <c r="C142" s="336">
        <v>4</v>
      </c>
      <c r="D142" s="120" t="s">
        <v>350</v>
      </c>
      <c r="E142" s="171" t="s">
        <v>15</v>
      </c>
      <c r="F142" s="319">
        <v>2</v>
      </c>
      <c r="G142" s="319">
        <v>5184</v>
      </c>
      <c r="H142" s="107">
        <f t="shared" si="4"/>
        <v>0.0005627014533481141</v>
      </c>
      <c r="J142" s="312" t="s">
        <v>1144</v>
      </c>
      <c r="K142" s="335">
        <v>3</v>
      </c>
      <c r="L142" s="314" t="s">
        <v>1145</v>
      </c>
      <c r="M142" s="315" t="s">
        <v>15</v>
      </c>
      <c r="N142" s="260">
        <v>107</v>
      </c>
      <c r="O142" s="260">
        <v>1944345</v>
      </c>
      <c r="P142" s="107">
        <f t="shared" si="5"/>
        <v>0.20243870408169304</v>
      </c>
    </row>
    <row r="143" spans="1:16" ht="19.5" customHeight="1">
      <c r="A143" s="99"/>
      <c r="B143" s="317" t="s">
        <v>351</v>
      </c>
      <c r="C143" s="336">
        <v>3</v>
      </c>
      <c r="D143" s="120" t="s">
        <v>352</v>
      </c>
      <c r="E143" s="171" t="s">
        <v>15</v>
      </c>
      <c r="F143" s="319">
        <v>0</v>
      </c>
      <c r="G143" s="319">
        <v>355</v>
      </c>
      <c r="H143" s="107">
        <f t="shared" si="4"/>
        <v>3.853376079062125E-05</v>
      </c>
      <c r="J143" s="299" t="s">
        <v>220</v>
      </c>
      <c r="K143" s="331">
        <v>1</v>
      </c>
      <c r="L143" s="301" t="s">
        <v>221</v>
      </c>
      <c r="M143" s="302"/>
      <c r="N143" s="251">
        <v>0</v>
      </c>
      <c r="O143" s="251">
        <v>70855339</v>
      </c>
      <c r="P143" s="109">
        <f t="shared" si="5"/>
        <v>7.377221123015229</v>
      </c>
    </row>
    <row r="144" spans="1:16" ht="19.5" customHeight="1">
      <c r="A144" s="99"/>
      <c r="B144" s="317" t="s">
        <v>355</v>
      </c>
      <c r="C144" s="336">
        <v>3</v>
      </c>
      <c r="D144" s="120" t="s">
        <v>356</v>
      </c>
      <c r="E144" s="171" t="s">
        <v>15</v>
      </c>
      <c r="F144" s="319">
        <v>645</v>
      </c>
      <c r="G144" s="319">
        <v>607104</v>
      </c>
      <c r="H144" s="107">
        <f t="shared" si="4"/>
        <v>0.06589859242543471</v>
      </c>
      <c r="J144" s="307" t="s">
        <v>222</v>
      </c>
      <c r="K144" s="334">
        <v>2</v>
      </c>
      <c r="L144" s="309" t="s">
        <v>223</v>
      </c>
      <c r="M144" s="310" t="s">
        <v>32</v>
      </c>
      <c r="N144" s="256">
        <v>81946</v>
      </c>
      <c r="O144" s="256">
        <v>450381</v>
      </c>
      <c r="P144" s="118">
        <f t="shared" si="5"/>
        <v>0.04689216470483222</v>
      </c>
    </row>
    <row r="145" spans="1:16" ht="19.5" customHeight="1">
      <c r="A145" s="99"/>
      <c r="B145" s="317" t="s">
        <v>357</v>
      </c>
      <c r="C145" s="336">
        <v>4</v>
      </c>
      <c r="D145" s="120" t="s">
        <v>358</v>
      </c>
      <c r="E145" s="171" t="s">
        <v>15</v>
      </c>
      <c r="F145" s="319">
        <v>341</v>
      </c>
      <c r="G145" s="319">
        <v>206018</v>
      </c>
      <c r="H145" s="107">
        <f t="shared" si="4"/>
        <v>0.022362389663555516</v>
      </c>
      <c r="J145" s="312" t="s">
        <v>1146</v>
      </c>
      <c r="K145" s="335">
        <v>3</v>
      </c>
      <c r="L145" s="314" t="s">
        <v>1147</v>
      </c>
      <c r="M145" s="315" t="s">
        <v>32</v>
      </c>
      <c r="N145" s="260">
        <v>1565</v>
      </c>
      <c r="O145" s="260">
        <v>11680</v>
      </c>
      <c r="P145" s="107">
        <f t="shared" si="5"/>
        <v>0.0012160825695409893</v>
      </c>
    </row>
    <row r="146" spans="1:16" ht="19.5" customHeight="1">
      <c r="A146" s="99"/>
      <c r="B146" s="317" t="s">
        <v>359</v>
      </c>
      <c r="C146" s="336">
        <v>4</v>
      </c>
      <c r="D146" s="120" t="s">
        <v>360</v>
      </c>
      <c r="E146" s="171" t="s">
        <v>15</v>
      </c>
      <c r="F146" s="319">
        <v>5</v>
      </c>
      <c r="G146" s="319">
        <v>7353</v>
      </c>
      <c r="H146" s="107">
        <f t="shared" si="4"/>
        <v>0.0007981373044885577</v>
      </c>
      <c r="J146" s="307" t="s">
        <v>224</v>
      </c>
      <c r="K146" s="334">
        <v>2</v>
      </c>
      <c r="L146" s="309" t="s">
        <v>225</v>
      </c>
      <c r="M146" s="310" t="s">
        <v>15</v>
      </c>
      <c r="N146" s="256">
        <v>721</v>
      </c>
      <c r="O146" s="256">
        <v>2796392</v>
      </c>
      <c r="P146" s="118">
        <f t="shared" si="5"/>
        <v>0.2911509904797831</v>
      </c>
    </row>
    <row r="147" spans="1:16" ht="19.5" customHeight="1">
      <c r="A147" s="99"/>
      <c r="B147" s="317" t="s">
        <v>361</v>
      </c>
      <c r="C147" s="336">
        <v>4</v>
      </c>
      <c r="D147" s="120" t="s">
        <v>362</v>
      </c>
      <c r="E147" s="171" t="s">
        <v>15</v>
      </c>
      <c r="F147" s="319">
        <v>298</v>
      </c>
      <c r="G147" s="319">
        <v>393733</v>
      </c>
      <c r="H147" s="107">
        <f t="shared" si="4"/>
        <v>0.04273806545739064</v>
      </c>
      <c r="J147" s="312" t="s">
        <v>226</v>
      </c>
      <c r="K147" s="335">
        <v>3</v>
      </c>
      <c r="L147" s="314" t="s">
        <v>227</v>
      </c>
      <c r="M147" s="315" t="s">
        <v>15</v>
      </c>
      <c r="N147" s="260">
        <v>66</v>
      </c>
      <c r="O147" s="260">
        <v>381050</v>
      </c>
      <c r="P147" s="107">
        <f t="shared" si="5"/>
        <v>0.039673652664691264</v>
      </c>
    </row>
    <row r="148" spans="1:16" ht="19.5" customHeight="1">
      <c r="A148" s="99"/>
      <c r="B148" s="317" t="s">
        <v>363</v>
      </c>
      <c r="C148" s="336">
        <v>3</v>
      </c>
      <c r="D148" s="120" t="s">
        <v>364</v>
      </c>
      <c r="E148" s="171" t="s">
        <v>15</v>
      </c>
      <c r="F148" s="319">
        <v>1529</v>
      </c>
      <c r="G148" s="319">
        <v>804308</v>
      </c>
      <c r="H148" s="107">
        <f t="shared" si="4"/>
        <v>0.08730425936333237</v>
      </c>
      <c r="J148" s="307" t="s">
        <v>236</v>
      </c>
      <c r="K148" s="334">
        <v>2</v>
      </c>
      <c r="L148" s="309" t="s">
        <v>237</v>
      </c>
      <c r="M148" s="310"/>
      <c r="N148" s="256">
        <v>0</v>
      </c>
      <c r="O148" s="256">
        <v>414326</v>
      </c>
      <c r="P148" s="118">
        <f t="shared" si="5"/>
        <v>0.04313823858798287</v>
      </c>
    </row>
    <row r="149" spans="1:16" ht="19.5" customHeight="1">
      <c r="A149" s="99"/>
      <c r="B149" s="317" t="s">
        <v>365</v>
      </c>
      <c r="C149" s="336">
        <v>4</v>
      </c>
      <c r="D149" s="120" t="s">
        <v>366</v>
      </c>
      <c r="E149" s="171" t="s">
        <v>15</v>
      </c>
      <c r="F149" s="319">
        <v>160</v>
      </c>
      <c r="G149" s="319">
        <v>166242</v>
      </c>
      <c r="H149" s="107">
        <f t="shared" si="4"/>
        <v>0.01804487172212523</v>
      </c>
      <c r="J149" s="312" t="s">
        <v>238</v>
      </c>
      <c r="K149" s="335">
        <v>3</v>
      </c>
      <c r="L149" s="314" t="s">
        <v>1148</v>
      </c>
      <c r="M149" s="315"/>
      <c r="N149" s="260">
        <v>0</v>
      </c>
      <c r="O149" s="260">
        <v>26113</v>
      </c>
      <c r="P149" s="107">
        <f t="shared" si="5"/>
        <v>0.0027187982995225905</v>
      </c>
    </row>
    <row r="150" spans="1:16" ht="19.5" customHeight="1">
      <c r="A150" s="99"/>
      <c r="B150" s="317" t="s">
        <v>367</v>
      </c>
      <c r="C150" s="336">
        <v>5</v>
      </c>
      <c r="D150" s="120" t="s">
        <v>368</v>
      </c>
      <c r="E150" s="171" t="s">
        <v>15</v>
      </c>
      <c r="F150" s="319">
        <v>101</v>
      </c>
      <c r="G150" s="319">
        <v>102214</v>
      </c>
      <c r="H150" s="107">
        <f t="shared" si="4"/>
        <v>0.011094900916767776</v>
      </c>
      <c r="J150" s="312" t="s">
        <v>240</v>
      </c>
      <c r="K150" s="335">
        <v>4</v>
      </c>
      <c r="L150" s="314" t="s">
        <v>1149</v>
      </c>
      <c r="M150" s="315"/>
      <c r="N150" s="260">
        <v>0</v>
      </c>
      <c r="O150" s="260">
        <v>26113</v>
      </c>
      <c r="P150" s="107">
        <f t="shared" si="5"/>
        <v>0.0027187982995225905</v>
      </c>
    </row>
    <row r="151" spans="1:16" ht="19.5" customHeight="1">
      <c r="A151" s="99"/>
      <c r="B151" s="317" t="s">
        <v>369</v>
      </c>
      <c r="C151" s="336">
        <v>4</v>
      </c>
      <c r="D151" s="120" t="s">
        <v>370</v>
      </c>
      <c r="E151" s="171" t="s">
        <v>15</v>
      </c>
      <c r="F151" s="319">
        <v>118</v>
      </c>
      <c r="G151" s="319">
        <v>72054</v>
      </c>
      <c r="H151" s="107">
        <f t="shared" si="4"/>
        <v>0.00782115943664063</v>
      </c>
      <c r="J151" s="312" t="s">
        <v>245</v>
      </c>
      <c r="K151" s="335">
        <v>3</v>
      </c>
      <c r="L151" s="314" t="s">
        <v>1150</v>
      </c>
      <c r="M151" s="315" t="s">
        <v>15</v>
      </c>
      <c r="N151" s="260">
        <v>0</v>
      </c>
      <c r="O151" s="260">
        <v>787</v>
      </c>
      <c r="P151" s="107">
        <f t="shared" si="5"/>
        <v>8.193981012232522E-05</v>
      </c>
    </row>
    <row r="152" spans="1:16" ht="19.5" customHeight="1">
      <c r="A152" s="99"/>
      <c r="B152" s="317" t="s">
        <v>371</v>
      </c>
      <c r="C152" s="336">
        <v>5</v>
      </c>
      <c r="D152" s="120" t="s">
        <v>372</v>
      </c>
      <c r="E152" s="171" t="s">
        <v>15</v>
      </c>
      <c r="F152" s="319">
        <v>0</v>
      </c>
      <c r="G152" s="319">
        <v>339</v>
      </c>
      <c r="H152" s="107">
        <f t="shared" si="4"/>
        <v>3.679702790991719E-05</v>
      </c>
      <c r="J152" s="312" t="s">
        <v>1152</v>
      </c>
      <c r="K152" s="335">
        <v>3</v>
      </c>
      <c r="L152" s="314" t="s">
        <v>1153</v>
      </c>
      <c r="M152" s="315" t="s">
        <v>32</v>
      </c>
      <c r="N152" s="260">
        <v>16171</v>
      </c>
      <c r="O152" s="260">
        <v>19271</v>
      </c>
      <c r="P152" s="107">
        <f t="shared" si="5"/>
        <v>0.0020064321230842813</v>
      </c>
    </row>
    <row r="153" spans="1:16" ht="19.5" customHeight="1">
      <c r="A153" s="99"/>
      <c r="B153" s="317" t="s">
        <v>373</v>
      </c>
      <c r="C153" s="336">
        <v>4</v>
      </c>
      <c r="D153" s="120" t="s">
        <v>374</v>
      </c>
      <c r="E153" s="171" t="s">
        <v>15</v>
      </c>
      <c r="F153" s="319">
        <v>1095</v>
      </c>
      <c r="G153" s="319">
        <v>508056</v>
      </c>
      <c r="H153" s="107">
        <f t="shared" si="4"/>
        <v>0.05514734752743624</v>
      </c>
      <c r="J153" s="307" t="s">
        <v>270</v>
      </c>
      <c r="K153" s="334">
        <v>2</v>
      </c>
      <c r="L153" s="309" t="s">
        <v>250</v>
      </c>
      <c r="M153" s="310" t="s">
        <v>15</v>
      </c>
      <c r="N153" s="256">
        <v>230</v>
      </c>
      <c r="O153" s="256">
        <v>490607</v>
      </c>
      <c r="P153" s="118">
        <f t="shared" si="5"/>
        <v>0.05108036140366405</v>
      </c>
    </row>
    <row r="154" spans="1:16" ht="19.5" customHeight="1">
      <c r="A154" s="99"/>
      <c r="B154" s="317" t="s">
        <v>375</v>
      </c>
      <c r="C154" s="336">
        <v>5</v>
      </c>
      <c r="D154" s="120" t="s">
        <v>376</v>
      </c>
      <c r="E154" s="171" t="s">
        <v>15</v>
      </c>
      <c r="F154" s="319">
        <v>60</v>
      </c>
      <c r="G154" s="319">
        <v>30166</v>
      </c>
      <c r="H154" s="107">
        <f t="shared" si="4"/>
        <v>0.0032743927549574096</v>
      </c>
      <c r="J154" s="312" t="s">
        <v>272</v>
      </c>
      <c r="K154" s="335">
        <v>3</v>
      </c>
      <c r="L154" s="314" t="s">
        <v>252</v>
      </c>
      <c r="M154" s="315" t="s">
        <v>15</v>
      </c>
      <c r="N154" s="260">
        <v>133</v>
      </c>
      <c r="O154" s="260">
        <v>247001</v>
      </c>
      <c r="P154" s="107">
        <f t="shared" si="5"/>
        <v>0.025716918729383042</v>
      </c>
    </row>
    <row r="155" spans="1:16" ht="19.5" customHeight="1">
      <c r="A155" s="99"/>
      <c r="B155" s="317" t="s">
        <v>377</v>
      </c>
      <c r="C155" s="336">
        <v>4</v>
      </c>
      <c r="D155" s="120" t="s">
        <v>378</v>
      </c>
      <c r="E155" s="171" t="s">
        <v>15</v>
      </c>
      <c r="F155" s="319">
        <v>155</v>
      </c>
      <c r="G155" s="319">
        <v>57956</v>
      </c>
      <c r="H155" s="107">
        <f t="shared" si="4"/>
        <v>0.006290880677130268</v>
      </c>
      <c r="J155" s="307" t="s">
        <v>314</v>
      </c>
      <c r="K155" s="334">
        <v>2</v>
      </c>
      <c r="L155" s="309" t="s">
        <v>271</v>
      </c>
      <c r="M155" s="310"/>
      <c r="N155" s="256">
        <v>0</v>
      </c>
      <c r="O155" s="256">
        <v>7515599</v>
      </c>
      <c r="P155" s="118">
        <f t="shared" si="5"/>
        <v>0.7824990533869598</v>
      </c>
    </row>
    <row r="156" spans="1:16" ht="19.5" customHeight="1">
      <c r="A156" s="99"/>
      <c r="B156" s="317" t="s">
        <v>379</v>
      </c>
      <c r="C156" s="336">
        <v>5</v>
      </c>
      <c r="D156" s="120" t="s">
        <v>380</v>
      </c>
      <c r="E156" s="171" t="s">
        <v>15</v>
      </c>
      <c r="F156" s="319">
        <v>58</v>
      </c>
      <c r="G156" s="319">
        <v>33541</v>
      </c>
      <c r="H156" s="107">
        <f t="shared" si="4"/>
        <v>0.0036407348469809212</v>
      </c>
      <c r="J156" s="312" t="s">
        <v>316</v>
      </c>
      <c r="K156" s="335">
        <v>3</v>
      </c>
      <c r="L156" s="314" t="s">
        <v>1154</v>
      </c>
      <c r="M156" s="315" t="s">
        <v>32</v>
      </c>
      <c r="N156" s="260">
        <v>257400</v>
      </c>
      <c r="O156" s="260">
        <v>399178</v>
      </c>
      <c r="P156" s="107">
        <f t="shared" si="5"/>
        <v>0.04156107944728023</v>
      </c>
    </row>
    <row r="157" spans="1:16" ht="19.5" customHeight="1">
      <c r="A157" s="99"/>
      <c r="B157" s="317" t="s">
        <v>381</v>
      </c>
      <c r="C157" s="336">
        <v>3</v>
      </c>
      <c r="D157" s="120" t="s">
        <v>382</v>
      </c>
      <c r="E157" s="171" t="s">
        <v>15</v>
      </c>
      <c r="F157" s="319">
        <v>0</v>
      </c>
      <c r="G157" s="319">
        <v>910</v>
      </c>
      <c r="H157" s="107">
        <f t="shared" si="4"/>
        <v>9.87766825900432E-05</v>
      </c>
      <c r="J157" s="312" t="s">
        <v>1155</v>
      </c>
      <c r="K157" s="335">
        <v>4</v>
      </c>
      <c r="L157" s="314" t="s">
        <v>1156</v>
      </c>
      <c r="M157" s="315" t="s">
        <v>32</v>
      </c>
      <c r="N157" s="260">
        <v>1548</v>
      </c>
      <c r="O157" s="260">
        <v>10497</v>
      </c>
      <c r="P157" s="107">
        <f t="shared" si="5"/>
        <v>0.0010929125627116237</v>
      </c>
    </row>
    <row r="158" spans="1:16" ht="19.5" customHeight="1">
      <c r="A158" s="99"/>
      <c r="B158" s="317" t="s">
        <v>385</v>
      </c>
      <c r="C158" s="336">
        <v>3</v>
      </c>
      <c r="D158" s="120" t="s">
        <v>386</v>
      </c>
      <c r="E158" s="171" t="s">
        <v>15</v>
      </c>
      <c r="F158" s="319">
        <v>143</v>
      </c>
      <c r="G158" s="319">
        <v>595832</v>
      </c>
      <c r="H158" s="107">
        <f t="shared" si="4"/>
        <v>0.0646750641109787</v>
      </c>
      <c r="J158" s="312" t="s">
        <v>1157</v>
      </c>
      <c r="K158" s="335">
        <v>4</v>
      </c>
      <c r="L158" s="314" t="s">
        <v>277</v>
      </c>
      <c r="M158" s="315" t="s">
        <v>32</v>
      </c>
      <c r="N158" s="260">
        <v>11381</v>
      </c>
      <c r="O158" s="260">
        <v>15072</v>
      </c>
      <c r="P158" s="107">
        <f t="shared" si="5"/>
        <v>0.0015692462746679616</v>
      </c>
    </row>
    <row r="159" spans="1:16" ht="19.5" customHeight="1">
      <c r="A159" s="99"/>
      <c r="B159" s="317" t="s">
        <v>387</v>
      </c>
      <c r="C159" s="336">
        <v>4</v>
      </c>
      <c r="D159" s="120" t="s">
        <v>388</v>
      </c>
      <c r="E159" s="171" t="s">
        <v>15</v>
      </c>
      <c r="F159" s="319">
        <v>56</v>
      </c>
      <c r="G159" s="319">
        <v>115896</v>
      </c>
      <c r="H159" s="107">
        <f t="shared" si="4"/>
        <v>0.012580024621379832</v>
      </c>
      <c r="J159" s="312" t="s">
        <v>1158</v>
      </c>
      <c r="K159" s="335">
        <v>4</v>
      </c>
      <c r="L159" s="314" t="s">
        <v>1159</v>
      </c>
      <c r="M159" s="315" t="s">
        <v>32</v>
      </c>
      <c r="N159" s="260">
        <v>177855</v>
      </c>
      <c r="O159" s="260">
        <v>185104</v>
      </c>
      <c r="P159" s="107">
        <f t="shared" si="5"/>
        <v>0.019272409927424256</v>
      </c>
    </row>
    <row r="160" spans="1:16" ht="19.5" customHeight="1">
      <c r="A160" s="99"/>
      <c r="B160" s="304" t="s">
        <v>389</v>
      </c>
      <c r="C160" s="332">
        <v>2</v>
      </c>
      <c r="D160" s="117" t="s">
        <v>390</v>
      </c>
      <c r="E160" s="333" t="s">
        <v>15</v>
      </c>
      <c r="F160" s="306">
        <v>830</v>
      </c>
      <c r="G160" s="306">
        <v>5193439</v>
      </c>
      <c r="H160" s="118">
        <f t="shared" si="4"/>
        <v>0.5637260172019245</v>
      </c>
      <c r="J160" s="312" t="s">
        <v>318</v>
      </c>
      <c r="K160" s="335">
        <v>3</v>
      </c>
      <c r="L160" s="314" t="s">
        <v>1160</v>
      </c>
      <c r="M160" s="315" t="s">
        <v>242</v>
      </c>
      <c r="N160" s="260">
        <v>805829</v>
      </c>
      <c r="O160" s="260">
        <v>631222</v>
      </c>
      <c r="P160" s="107">
        <f t="shared" si="5"/>
        <v>0.06572072531770569</v>
      </c>
    </row>
    <row r="161" spans="1:16" ht="19.5" customHeight="1">
      <c r="A161" s="99"/>
      <c r="B161" s="317" t="s">
        <v>391</v>
      </c>
      <c r="C161" s="336">
        <v>3</v>
      </c>
      <c r="D161" s="120" t="s">
        <v>392</v>
      </c>
      <c r="E161" s="171" t="s">
        <v>15</v>
      </c>
      <c r="F161" s="319">
        <v>449</v>
      </c>
      <c r="G161" s="319">
        <v>1218013</v>
      </c>
      <c r="H161" s="107">
        <f t="shared" si="4"/>
        <v>0.13221020163906183</v>
      </c>
      <c r="J161" s="312" t="s">
        <v>1161</v>
      </c>
      <c r="K161" s="335">
        <v>4</v>
      </c>
      <c r="L161" s="314" t="s">
        <v>1162</v>
      </c>
      <c r="M161" s="315" t="s">
        <v>242</v>
      </c>
      <c r="N161" s="260">
        <v>805829</v>
      </c>
      <c r="O161" s="260">
        <v>631222</v>
      </c>
      <c r="P161" s="107">
        <f t="shared" si="5"/>
        <v>0.06572072531770569</v>
      </c>
    </row>
    <row r="162" spans="1:16" ht="19.5" customHeight="1">
      <c r="A162" s="99"/>
      <c r="B162" s="317" t="s">
        <v>393</v>
      </c>
      <c r="C162" s="336">
        <v>4</v>
      </c>
      <c r="D162" s="120" t="s">
        <v>394</v>
      </c>
      <c r="E162" s="171" t="s">
        <v>15</v>
      </c>
      <c r="F162" s="319">
        <v>50</v>
      </c>
      <c r="G162" s="319">
        <v>89680</v>
      </c>
      <c r="H162" s="107">
        <f t="shared" si="4"/>
        <v>0.009734387796346234</v>
      </c>
      <c r="J162" s="312" t="s">
        <v>1163</v>
      </c>
      <c r="K162" s="335">
        <v>3</v>
      </c>
      <c r="L162" s="314" t="s">
        <v>1164</v>
      </c>
      <c r="M162" s="315" t="s">
        <v>242</v>
      </c>
      <c r="N162" s="260">
        <v>1923828</v>
      </c>
      <c r="O162" s="260">
        <v>3010306</v>
      </c>
      <c r="P162" s="107">
        <f t="shared" si="5"/>
        <v>0.31342300133430284</v>
      </c>
    </row>
    <row r="163" spans="1:16" ht="19.5" customHeight="1">
      <c r="A163" s="99"/>
      <c r="B163" s="317" t="s">
        <v>395</v>
      </c>
      <c r="C163" s="336">
        <v>4</v>
      </c>
      <c r="D163" s="120" t="s">
        <v>396</v>
      </c>
      <c r="E163" s="171" t="s">
        <v>15</v>
      </c>
      <c r="F163" s="319">
        <v>2</v>
      </c>
      <c r="G163" s="319">
        <v>4868</v>
      </c>
      <c r="H163" s="107">
        <f t="shared" si="4"/>
        <v>0.0005284009789542091</v>
      </c>
      <c r="J163" s="312" t="s">
        <v>1165</v>
      </c>
      <c r="K163" s="335">
        <v>4</v>
      </c>
      <c r="L163" s="314" t="s">
        <v>1166</v>
      </c>
      <c r="M163" s="315" t="s">
        <v>242</v>
      </c>
      <c r="N163" s="260">
        <v>1881603</v>
      </c>
      <c r="O163" s="260">
        <v>2917719</v>
      </c>
      <c r="P163" s="107">
        <f t="shared" si="5"/>
        <v>0.3037831522875485</v>
      </c>
    </row>
    <row r="164" spans="1:16" ht="19.5" customHeight="1">
      <c r="A164" s="99"/>
      <c r="B164" s="317" t="s">
        <v>397</v>
      </c>
      <c r="C164" s="336">
        <v>4</v>
      </c>
      <c r="D164" s="120" t="s">
        <v>398</v>
      </c>
      <c r="E164" s="171" t="s">
        <v>15</v>
      </c>
      <c r="F164" s="319">
        <v>183</v>
      </c>
      <c r="G164" s="319">
        <v>317051</v>
      </c>
      <c r="H164" s="107">
        <f t="shared" si="4"/>
        <v>0.03441455603500636</v>
      </c>
      <c r="J164" s="312" t="s">
        <v>320</v>
      </c>
      <c r="K164" s="335">
        <v>3</v>
      </c>
      <c r="L164" s="314" t="s">
        <v>1167</v>
      </c>
      <c r="M164" s="315" t="s">
        <v>242</v>
      </c>
      <c r="N164" s="260">
        <v>28309</v>
      </c>
      <c r="O164" s="260">
        <v>59130</v>
      </c>
      <c r="P164" s="107">
        <f t="shared" si="5"/>
        <v>0.006156418008301258</v>
      </c>
    </row>
    <row r="165" spans="1:16" ht="19.5" customHeight="1">
      <c r="A165" s="99"/>
      <c r="B165" s="317" t="s">
        <v>399</v>
      </c>
      <c r="C165" s="336">
        <v>4</v>
      </c>
      <c r="D165" s="120" t="s">
        <v>400</v>
      </c>
      <c r="E165" s="171" t="s">
        <v>15</v>
      </c>
      <c r="F165" s="319">
        <v>17</v>
      </c>
      <c r="G165" s="319">
        <v>19219</v>
      </c>
      <c r="H165" s="107">
        <f t="shared" si="4"/>
        <v>0.0020861418271407033</v>
      </c>
      <c r="J165" s="312" t="s">
        <v>336</v>
      </c>
      <c r="K165" s="335">
        <v>3</v>
      </c>
      <c r="L165" s="314" t="s">
        <v>1168</v>
      </c>
      <c r="M165" s="315" t="s">
        <v>32</v>
      </c>
      <c r="N165" s="260">
        <v>292056</v>
      </c>
      <c r="O165" s="260">
        <v>699483</v>
      </c>
      <c r="P165" s="107">
        <f t="shared" si="5"/>
        <v>0.07282783253341095</v>
      </c>
    </row>
    <row r="166" spans="1:16" ht="19.5" customHeight="1">
      <c r="A166" s="99"/>
      <c r="B166" s="317" t="s">
        <v>401</v>
      </c>
      <c r="C166" s="336">
        <v>3</v>
      </c>
      <c r="D166" s="120" t="s">
        <v>402</v>
      </c>
      <c r="E166" s="171" t="s">
        <v>15</v>
      </c>
      <c r="F166" s="319">
        <v>292</v>
      </c>
      <c r="G166" s="319">
        <v>393313</v>
      </c>
      <c r="H166" s="107">
        <f t="shared" si="4"/>
        <v>0.04269247621927215</v>
      </c>
      <c r="J166" s="312" t="s">
        <v>342</v>
      </c>
      <c r="K166" s="335">
        <v>3</v>
      </c>
      <c r="L166" s="314" t="s">
        <v>1169</v>
      </c>
      <c r="M166" s="315" t="s">
        <v>32</v>
      </c>
      <c r="N166" s="260">
        <v>31045</v>
      </c>
      <c r="O166" s="260">
        <v>164969</v>
      </c>
      <c r="P166" s="107">
        <f t="shared" si="5"/>
        <v>0.017176021011524614</v>
      </c>
    </row>
    <row r="167" spans="1:16" ht="19.5" customHeight="1">
      <c r="A167" s="99"/>
      <c r="B167" s="317" t="s">
        <v>403</v>
      </c>
      <c r="C167" s="336">
        <v>4</v>
      </c>
      <c r="D167" s="120" t="s">
        <v>404</v>
      </c>
      <c r="E167" s="171" t="s">
        <v>15</v>
      </c>
      <c r="F167" s="319">
        <v>31</v>
      </c>
      <c r="G167" s="319">
        <v>11086</v>
      </c>
      <c r="H167" s="107">
        <f t="shared" si="4"/>
        <v>0.0012033387947178228</v>
      </c>
      <c r="J167" s="312" t="s">
        <v>1170</v>
      </c>
      <c r="K167" s="335">
        <v>3</v>
      </c>
      <c r="L167" s="314" t="s">
        <v>1171</v>
      </c>
      <c r="M167" s="315" t="s">
        <v>15</v>
      </c>
      <c r="N167" s="260">
        <v>46</v>
      </c>
      <c r="O167" s="260">
        <v>137116</v>
      </c>
      <c r="P167" s="107">
        <f t="shared" si="5"/>
        <v>0.014276059726471089</v>
      </c>
    </row>
    <row r="168" spans="1:16" ht="19.5" customHeight="1">
      <c r="A168" s="99"/>
      <c r="B168" s="317" t="s">
        <v>405</v>
      </c>
      <c r="C168" s="336">
        <v>4</v>
      </c>
      <c r="D168" s="120" t="s">
        <v>406</v>
      </c>
      <c r="E168" s="171" t="s">
        <v>15</v>
      </c>
      <c r="F168" s="319">
        <v>68</v>
      </c>
      <c r="G168" s="319">
        <v>77009</v>
      </c>
      <c r="H168" s="107">
        <f t="shared" si="4"/>
        <v>0.008359003900633665</v>
      </c>
      <c r="J168" s="312" t="s">
        <v>1172</v>
      </c>
      <c r="K168" s="335">
        <v>3</v>
      </c>
      <c r="L168" s="314" t="s">
        <v>1173</v>
      </c>
      <c r="M168" s="315" t="s">
        <v>32</v>
      </c>
      <c r="N168" s="260">
        <v>115564</v>
      </c>
      <c r="O168" s="260">
        <v>217685</v>
      </c>
      <c r="P168" s="107">
        <f t="shared" si="5"/>
        <v>0.022664634773161836</v>
      </c>
    </row>
    <row r="169" spans="1:16" ht="19.5" customHeight="1">
      <c r="A169" s="99"/>
      <c r="B169" s="317" t="s">
        <v>407</v>
      </c>
      <c r="C169" s="336">
        <v>3</v>
      </c>
      <c r="D169" s="120" t="s">
        <v>408</v>
      </c>
      <c r="E169" s="171" t="s">
        <v>15</v>
      </c>
      <c r="F169" s="319">
        <v>1</v>
      </c>
      <c r="G169" s="319">
        <v>5412</v>
      </c>
      <c r="H169" s="107">
        <f t="shared" si="4"/>
        <v>0.000587449896898147</v>
      </c>
      <c r="J169" s="307" t="s">
        <v>345</v>
      </c>
      <c r="K169" s="334">
        <v>2</v>
      </c>
      <c r="L169" s="309" t="s">
        <v>315</v>
      </c>
      <c r="M169" s="310"/>
      <c r="N169" s="256">
        <v>0</v>
      </c>
      <c r="O169" s="256">
        <v>7224610</v>
      </c>
      <c r="P169" s="118">
        <f t="shared" si="5"/>
        <v>0.752202251090028</v>
      </c>
    </row>
    <row r="170" spans="1:16" ht="19.5" customHeight="1">
      <c r="A170" s="99"/>
      <c r="B170" s="317" t="s">
        <v>409</v>
      </c>
      <c r="C170" s="336">
        <v>4</v>
      </c>
      <c r="D170" s="120" t="s">
        <v>410</v>
      </c>
      <c r="E170" s="171" t="s">
        <v>15</v>
      </c>
      <c r="F170" s="319">
        <v>0</v>
      </c>
      <c r="G170" s="319">
        <v>228</v>
      </c>
      <c r="H170" s="107">
        <f t="shared" si="4"/>
        <v>2.47484435500328E-05</v>
      </c>
      <c r="J170" s="312" t="s">
        <v>347</v>
      </c>
      <c r="K170" s="335">
        <v>3</v>
      </c>
      <c r="L170" s="314" t="s">
        <v>321</v>
      </c>
      <c r="M170" s="315"/>
      <c r="N170" s="260">
        <v>0</v>
      </c>
      <c r="O170" s="260">
        <v>3048343</v>
      </c>
      <c r="P170" s="107">
        <f t="shared" si="5"/>
        <v>0.31738328666800414</v>
      </c>
    </row>
    <row r="171" spans="1:16" ht="19.5" customHeight="1">
      <c r="A171" s="99"/>
      <c r="B171" s="317" t="s">
        <v>411</v>
      </c>
      <c r="C171" s="336">
        <v>3</v>
      </c>
      <c r="D171" s="120" t="s">
        <v>412</v>
      </c>
      <c r="E171" s="171" t="s">
        <v>15</v>
      </c>
      <c r="F171" s="319">
        <v>38</v>
      </c>
      <c r="G171" s="319">
        <v>637618</v>
      </c>
      <c r="H171" s="107">
        <f t="shared" si="4"/>
        <v>0.06921075912054743</v>
      </c>
      <c r="J171" s="312" t="s">
        <v>351</v>
      </c>
      <c r="K171" s="335">
        <v>3</v>
      </c>
      <c r="L171" s="314" t="s">
        <v>1174</v>
      </c>
      <c r="M171" s="315" t="s">
        <v>344</v>
      </c>
      <c r="N171" s="260">
        <v>181</v>
      </c>
      <c r="O171" s="260">
        <v>149007</v>
      </c>
      <c r="P171" s="107">
        <f t="shared" si="5"/>
        <v>0.01551411091092416</v>
      </c>
    </row>
    <row r="172" spans="1:16" ht="19.5" customHeight="1">
      <c r="A172" s="99"/>
      <c r="B172" s="317" t="s">
        <v>413</v>
      </c>
      <c r="C172" s="336">
        <v>3</v>
      </c>
      <c r="D172" s="120" t="s">
        <v>414</v>
      </c>
      <c r="E172" s="171" t="s">
        <v>344</v>
      </c>
      <c r="F172" s="319">
        <v>512605</v>
      </c>
      <c r="G172" s="319">
        <v>2211196</v>
      </c>
      <c r="H172" s="107">
        <f t="shared" si="4"/>
        <v>0.2400160499300804</v>
      </c>
      <c r="J172" s="312" t="s">
        <v>355</v>
      </c>
      <c r="K172" s="335">
        <v>3</v>
      </c>
      <c r="L172" s="314" t="s">
        <v>1175</v>
      </c>
      <c r="M172" s="315" t="s">
        <v>32</v>
      </c>
      <c r="N172" s="260">
        <v>5289</v>
      </c>
      <c r="O172" s="260">
        <v>83937</v>
      </c>
      <c r="P172" s="107">
        <f t="shared" si="5"/>
        <v>0.008739239952017296</v>
      </c>
    </row>
    <row r="173" spans="1:16" ht="19.5" customHeight="1">
      <c r="A173" s="99"/>
      <c r="B173" s="304" t="s">
        <v>415</v>
      </c>
      <c r="C173" s="332">
        <v>2</v>
      </c>
      <c r="D173" s="117" t="s">
        <v>416</v>
      </c>
      <c r="E173" s="333"/>
      <c r="F173" s="306">
        <v>0</v>
      </c>
      <c r="G173" s="306">
        <v>27736551</v>
      </c>
      <c r="H173" s="118">
        <f t="shared" si="4"/>
        <v>3.0106862574390605</v>
      </c>
      <c r="J173" s="307" t="s">
        <v>389</v>
      </c>
      <c r="K173" s="334">
        <v>2</v>
      </c>
      <c r="L173" s="309" t="s">
        <v>346</v>
      </c>
      <c r="M173" s="310" t="s">
        <v>15</v>
      </c>
      <c r="N173" s="256">
        <v>1674</v>
      </c>
      <c r="O173" s="256">
        <v>2890950</v>
      </c>
      <c r="P173" s="118">
        <f t="shared" si="5"/>
        <v>0.3009960534601475</v>
      </c>
    </row>
    <row r="174" spans="1:16" ht="19.5" customHeight="1">
      <c r="A174" s="99"/>
      <c r="B174" s="317" t="s">
        <v>417</v>
      </c>
      <c r="C174" s="336">
        <v>3</v>
      </c>
      <c r="D174" s="120" t="s">
        <v>418</v>
      </c>
      <c r="E174" s="171" t="s">
        <v>15</v>
      </c>
      <c r="F174" s="319">
        <v>12</v>
      </c>
      <c r="G174" s="319">
        <v>42363</v>
      </c>
      <c r="H174" s="107">
        <f t="shared" si="4"/>
        <v>0.00459832593907912</v>
      </c>
      <c r="J174" s="312" t="s">
        <v>401</v>
      </c>
      <c r="K174" s="335">
        <v>3</v>
      </c>
      <c r="L174" s="314" t="s">
        <v>1176</v>
      </c>
      <c r="M174" s="315" t="s">
        <v>15</v>
      </c>
      <c r="N174" s="260">
        <v>10</v>
      </c>
      <c r="O174" s="260">
        <v>6040</v>
      </c>
      <c r="P174" s="107">
        <f t="shared" si="5"/>
        <v>0.0006288646164407171</v>
      </c>
    </row>
    <row r="175" spans="1:16" ht="19.5" customHeight="1">
      <c r="A175" s="99"/>
      <c r="B175" s="317" t="s">
        <v>419</v>
      </c>
      <c r="C175" s="336">
        <v>4</v>
      </c>
      <c r="D175" s="120" t="s">
        <v>420</v>
      </c>
      <c r="E175" s="171" t="s">
        <v>15</v>
      </c>
      <c r="F175" s="319">
        <v>7</v>
      </c>
      <c r="G175" s="319">
        <v>30637</v>
      </c>
      <c r="H175" s="107">
        <f t="shared" si="4"/>
        <v>0.003325517829133136</v>
      </c>
      <c r="J175" s="312" t="s">
        <v>407</v>
      </c>
      <c r="K175" s="335">
        <v>3</v>
      </c>
      <c r="L175" s="314" t="s">
        <v>356</v>
      </c>
      <c r="M175" s="315" t="s">
        <v>15</v>
      </c>
      <c r="N175" s="260">
        <v>142</v>
      </c>
      <c r="O175" s="260">
        <v>285600</v>
      </c>
      <c r="P175" s="107">
        <f t="shared" si="5"/>
        <v>0.029735717625077616</v>
      </c>
    </row>
    <row r="176" spans="1:16" ht="19.5" customHeight="1">
      <c r="A176" s="99"/>
      <c r="B176" s="317" t="s">
        <v>421</v>
      </c>
      <c r="C176" s="336">
        <v>3</v>
      </c>
      <c r="D176" s="120" t="s">
        <v>422</v>
      </c>
      <c r="E176" s="171" t="s">
        <v>15</v>
      </c>
      <c r="F176" s="319">
        <v>2</v>
      </c>
      <c r="G176" s="319">
        <v>30901</v>
      </c>
      <c r="H176" s="107">
        <f t="shared" si="4"/>
        <v>0.0033541739216647526</v>
      </c>
      <c r="J176" s="312" t="s">
        <v>411</v>
      </c>
      <c r="K176" s="335">
        <v>3</v>
      </c>
      <c r="L176" s="314" t="s">
        <v>364</v>
      </c>
      <c r="M176" s="315" t="s">
        <v>15</v>
      </c>
      <c r="N176" s="260">
        <v>1263</v>
      </c>
      <c r="O176" s="260">
        <v>767046</v>
      </c>
      <c r="P176" s="107">
        <f t="shared" si="5"/>
        <v>0.07986226632158713</v>
      </c>
    </row>
    <row r="177" spans="1:16" ht="19.5" customHeight="1">
      <c r="A177" s="99"/>
      <c r="B177" s="317" t="s">
        <v>423</v>
      </c>
      <c r="C177" s="336">
        <v>4</v>
      </c>
      <c r="D177" s="120" t="s">
        <v>424</v>
      </c>
      <c r="E177" s="171" t="s">
        <v>15</v>
      </c>
      <c r="F177" s="319">
        <v>1</v>
      </c>
      <c r="G177" s="319">
        <v>13206</v>
      </c>
      <c r="H177" s="107">
        <f t="shared" si="4"/>
        <v>0.0014334559014111104</v>
      </c>
      <c r="J177" s="312" t="s">
        <v>413</v>
      </c>
      <c r="K177" s="335">
        <v>3</v>
      </c>
      <c r="L177" s="314" t="s">
        <v>386</v>
      </c>
      <c r="M177" s="315" t="s">
        <v>15</v>
      </c>
      <c r="N177" s="260">
        <v>248</v>
      </c>
      <c r="O177" s="260">
        <v>1798642</v>
      </c>
      <c r="P177" s="107">
        <f t="shared" si="5"/>
        <v>0.18726859460996098</v>
      </c>
    </row>
    <row r="178" spans="1:16" ht="19.5" customHeight="1">
      <c r="A178" s="99"/>
      <c r="B178" s="317" t="s">
        <v>425</v>
      </c>
      <c r="C178" s="336">
        <v>5</v>
      </c>
      <c r="D178" s="120" t="s">
        <v>426</v>
      </c>
      <c r="E178" s="171" t="s">
        <v>15</v>
      </c>
      <c r="F178" s="319">
        <v>0</v>
      </c>
      <c r="G178" s="319">
        <v>4192</v>
      </c>
      <c r="H178" s="107">
        <f t="shared" si="4"/>
        <v>0.0004550240147444627</v>
      </c>
      <c r="J178" s="307" t="s">
        <v>415</v>
      </c>
      <c r="K178" s="334">
        <v>2</v>
      </c>
      <c r="L178" s="309" t="s">
        <v>390</v>
      </c>
      <c r="M178" s="310" t="s">
        <v>15</v>
      </c>
      <c r="N178" s="256">
        <v>1014</v>
      </c>
      <c r="O178" s="256">
        <v>14774018</v>
      </c>
      <c r="P178" s="118">
        <f t="shared" si="5"/>
        <v>1.5382213845791806</v>
      </c>
    </row>
    <row r="179" spans="1:16" ht="19.5" customHeight="1">
      <c r="A179" s="99"/>
      <c r="B179" s="317" t="s">
        <v>427</v>
      </c>
      <c r="C179" s="336">
        <v>3</v>
      </c>
      <c r="D179" s="120" t="s">
        <v>428</v>
      </c>
      <c r="E179" s="171" t="s">
        <v>15</v>
      </c>
      <c r="F179" s="319">
        <v>50</v>
      </c>
      <c r="G179" s="319">
        <v>417399</v>
      </c>
      <c r="H179" s="107">
        <f t="shared" si="4"/>
        <v>0.04530691047956202</v>
      </c>
      <c r="J179" s="312" t="s">
        <v>417</v>
      </c>
      <c r="K179" s="335">
        <v>3</v>
      </c>
      <c r="L179" s="314" t="s">
        <v>1177</v>
      </c>
      <c r="M179" s="315" t="s">
        <v>32</v>
      </c>
      <c r="N179" s="260">
        <v>4402</v>
      </c>
      <c r="O179" s="260">
        <v>266662</v>
      </c>
      <c r="P179" s="107">
        <f t="shared" si="5"/>
        <v>0.027763956349224253</v>
      </c>
    </row>
    <row r="180" spans="1:16" ht="19.5" customHeight="1">
      <c r="A180" s="99"/>
      <c r="B180" s="317" t="s">
        <v>429</v>
      </c>
      <c r="C180" s="336">
        <v>4</v>
      </c>
      <c r="D180" s="120" t="s">
        <v>430</v>
      </c>
      <c r="E180" s="171" t="s">
        <v>15</v>
      </c>
      <c r="F180" s="319">
        <v>42</v>
      </c>
      <c r="G180" s="319">
        <v>190727</v>
      </c>
      <c r="H180" s="107">
        <f t="shared" si="4"/>
        <v>0.020702615758627658</v>
      </c>
      <c r="J180" s="312" t="s">
        <v>419</v>
      </c>
      <c r="K180" s="335">
        <v>4</v>
      </c>
      <c r="L180" s="314" t="s">
        <v>1178</v>
      </c>
      <c r="M180" s="315" t="s">
        <v>32</v>
      </c>
      <c r="N180" s="260">
        <v>10</v>
      </c>
      <c r="O180" s="260">
        <v>31893</v>
      </c>
      <c r="P180" s="107">
        <f t="shared" si="5"/>
        <v>0.0033205925847920184</v>
      </c>
    </row>
    <row r="181" spans="1:16" ht="19.5" customHeight="1">
      <c r="A181" s="99"/>
      <c r="B181" s="317" t="s">
        <v>431</v>
      </c>
      <c r="C181" s="336">
        <v>4</v>
      </c>
      <c r="D181" s="120" t="s">
        <v>432</v>
      </c>
      <c r="E181" s="171" t="s">
        <v>15</v>
      </c>
      <c r="F181" s="319">
        <v>4</v>
      </c>
      <c r="G181" s="319">
        <v>222055</v>
      </c>
      <c r="H181" s="107">
        <f t="shared" si="4"/>
        <v>0.0241031387390462</v>
      </c>
      <c r="J181" s="312" t="s">
        <v>1179</v>
      </c>
      <c r="K181" s="335">
        <v>5</v>
      </c>
      <c r="L181" s="314" t="s">
        <v>1180</v>
      </c>
      <c r="M181" s="315" t="s">
        <v>344</v>
      </c>
      <c r="N181" s="260">
        <v>7879</v>
      </c>
      <c r="O181" s="260">
        <v>26404</v>
      </c>
      <c r="P181" s="107">
        <f t="shared" si="5"/>
        <v>0.002749096247102764</v>
      </c>
    </row>
    <row r="182" spans="1:16" ht="19.5" customHeight="1">
      <c r="A182" s="99"/>
      <c r="B182" s="317" t="s">
        <v>433</v>
      </c>
      <c r="C182" s="336">
        <v>3</v>
      </c>
      <c r="D182" s="120" t="s">
        <v>434</v>
      </c>
      <c r="E182" s="171" t="s">
        <v>15</v>
      </c>
      <c r="F182" s="319">
        <v>594</v>
      </c>
      <c r="G182" s="319">
        <v>2110697</v>
      </c>
      <c r="H182" s="107">
        <f t="shared" si="4"/>
        <v>0.22910730506896307</v>
      </c>
      <c r="J182" s="312" t="s">
        <v>1181</v>
      </c>
      <c r="K182" s="335">
        <v>5</v>
      </c>
      <c r="L182" s="314" t="s">
        <v>1182</v>
      </c>
      <c r="M182" s="315" t="s">
        <v>32</v>
      </c>
      <c r="N182" s="260">
        <v>1</v>
      </c>
      <c r="O182" s="260">
        <v>4042</v>
      </c>
      <c r="P182" s="107">
        <f t="shared" si="5"/>
        <v>0.00042083953305519515</v>
      </c>
    </row>
    <row r="183" spans="1:16" ht="19.5" customHeight="1">
      <c r="A183" s="99"/>
      <c r="B183" s="317" t="s">
        <v>435</v>
      </c>
      <c r="C183" s="336">
        <v>4</v>
      </c>
      <c r="D183" s="120" t="s">
        <v>436</v>
      </c>
      <c r="E183" s="171" t="s">
        <v>15</v>
      </c>
      <c r="F183" s="319">
        <v>0</v>
      </c>
      <c r="G183" s="319">
        <v>2451</v>
      </c>
      <c r="H183" s="107">
        <f t="shared" si="4"/>
        <v>0.00026604576816285257</v>
      </c>
      <c r="J183" s="312" t="s">
        <v>1183</v>
      </c>
      <c r="K183" s="335">
        <v>5</v>
      </c>
      <c r="L183" s="314" t="s">
        <v>1184</v>
      </c>
      <c r="M183" s="315" t="s">
        <v>344</v>
      </c>
      <c r="N183" s="260">
        <v>120</v>
      </c>
      <c r="O183" s="260">
        <v>599</v>
      </c>
      <c r="P183" s="107">
        <f t="shared" si="5"/>
        <v>6.236587835231615E-05</v>
      </c>
    </row>
    <row r="184" spans="1:16" ht="19.5" customHeight="1">
      <c r="A184" s="99"/>
      <c r="B184" s="317" t="s">
        <v>439</v>
      </c>
      <c r="C184" s="336">
        <v>4</v>
      </c>
      <c r="D184" s="120" t="s">
        <v>440</v>
      </c>
      <c r="E184" s="171" t="s">
        <v>15</v>
      </c>
      <c r="F184" s="319">
        <v>509</v>
      </c>
      <c r="G184" s="319">
        <v>1764021</v>
      </c>
      <c r="H184" s="107">
        <f t="shared" si="4"/>
        <v>0.1914770795595281</v>
      </c>
      <c r="J184" s="312" t="s">
        <v>1185</v>
      </c>
      <c r="K184" s="335">
        <v>4</v>
      </c>
      <c r="L184" s="314" t="s">
        <v>1186</v>
      </c>
      <c r="M184" s="315" t="s">
        <v>32</v>
      </c>
      <c r="N184" s="260">
        <v>4392</v>
      </c>
      <c r="O184" s="260">
        <v>234769</v>
      </c>
      <c r="P184" s="107">
        <f t="shared" si="5"/>
        <v>0.02444336376443224</v>
      </c>
    </row>
    <row r="185" spans="1:16" ht="19.5" customHeight="1">
      <c r="A185" s="99"/>
      <c r="B185" s="317" t="s">
        <v>441</v>
      </c>
      <c r="C185" s="336">
        <v>4</v>
      </c>
      <c r="D185" s="120" t="s">
        <v>442</v>
      </c>
      <c r="E185" s="171" t="s">
        <v>15</v>
      </c>
      <c r="F185" s="319">
        <v>4</v>
      </c>
      <c r="G185" s="319">
        <v>9718</v>
      </c>
      <c r="H185" s="107">
        <f t="shared" si="4"/>
        <v>0.0010548481334176263</v>
      </c>
      <c r="J185" s="312" t="s">
        <v>1187</v>
      </c>
      <c r="K185" s="335">
        <v>5</v>
      </c>
      <c r="L185" s="314" t="s">
        <v>1188</v>
      </c>
      <c r="M185" s="315" t="s">
        <v>32</v>
      </c>
      <c r="N185" s="260">
        <v>4392</v>
      </c>
      <c r="O185" s="260">
        <v>234769</v>
      </c>
      <c r="P185" s="107">
        <f t="shared" si="5"/>
        <v>0.02444336376443224</v>
      </c>
    </row>
    <row r="186" spans="1:16" ht="19.5" customHeight="1">
      <c r="A186" s="99"/>
      <c r="B186" s="317" t="s">
        <v>443</v>
      </c>
      <c r="C186" s="336">
        <v>3</v>
      </c>
      <c r="D186" s="120" t="s">
        <v>444</v>
      </c>
      <c r="E186" s="171" t="s">
        <v>32</v>
      </c>
      <c r="F186" s="319">
        <v>1220217</v>
      </c>
      <c r="G186" s="319">
        <v>17179442</v>
      </c>
      <c r="H186" s="107">
        <f t="shared" si="4"/>
        <v>1.8647563620967658</v>
      </c>
      <c r="J186" s="312" t="s">
        <v>421</v>
      </c>
      <c r="K186" s="335">
        <v>3</v>
      </c>
      <c r="L186" s="314" t="s">
        <v>392</v>
      </c>
      <c r="M186" s="315" t="s">
        <v>15</v>
      </c>
      <c r="N186" s="260">
        <v>128</v>
      </c>
      <c r="O186" s="260">
        <v>393315</v>
      </c>
      <c r="P186" s="107">
        <f t="shared" si="5"/>
        <v>0.04095064347936766</v>
      </c>
    </row>
    <row r="187" spans="1:16" ht="19.5" customHeight="1">
      <c r="A187" s="99"/>
      <c r="B187" s="317" t="s">
        <v>445</v>
      </c>
      <c r="C187" s="336">
        <v>4</v>
      </c>
      <c r="D187" s="120" t="s">
        <v>446</v>
      </c>
      <c r="E187" s="171" t="s">
        <v>32</v>
      </c>
      <c r="F187" s="319">
        <v>6673</v>
      </c>
      <c r="G187" s="319">
        <v>69557</v>
      </c>
      <c r="H187" s="107">
        <f t="shared" si="4"/>
        <v>0.0075501205614457514</v>
      </c>
      <c r="J187" s="312" t="s">
        <v>1189</v>
      </c>
      <c r="K187" s="335">
        <v>3</v>
      </c>
      <c r="L187" s="314" t="s">
        <v>1190</v>
      </c>
      <c r="M187" s="315" t="s">
        <v>15</v>
      </c>
      <c r="N187" s="260">
        <v>55</v>
      </c>
      <c r="O187" s="260">
        <v>528565</v>
      </c>
      <c r="P187" s="107">
        <f t="shared" si="5"/>
        <v>0.05503242152135557</v>
      </c>
    </row>
    <row r="188" spans="1:16" ht="19.5" customHeight="1">
      <c r="A188" s="99"/>
      <c r="B188" s="317" t="s">
        <v>447</v>
      </c>
      <c r="C188" s="336">
        <v>3</v>
      </c>
      <c r="D188" s="120" t="s">
        <v>448</v>
      </c>
      <c r="E188" s="171"/>
      <c r="F188" s="319">
        <v>0</v>
      </c>
      <c r="G188" s="319">
        <v>3305895</v>
      </c>
      <c r="H188" s="107">
        <f t="shared" si="4"/>
        <v>0.358841034165946</v>
      </c>
      <c r="J188" s="312" t="s">
        <v>427</v>
      </c>
      <c r="K188" s="335">
        <v>3</v>
      </c>
      <c r="L188" s="314" t="s">
        <v>402</v>
      </c>
      <c r="M188" s="315" t="s">
        <v>15</v>
      </c>
      <c r="N188" s="260">
        <v>547</v>
      </c>
      <c r="O188" s="260">
        <v>2461104</v>
      </c>
      <c r="P188" s="107">
        <f t="shared" si="5"/>
        <v>0.2562419243345554</v>
      </c>
    </row>
    <row r="189" spans="1:16" ht="19.5" customHeight="1">
      <c r="A189" s="99"/>
      <c r="B189" s="317" t="s">
        <v>449</v>
      </c>
      <c r="C189" s="336">
        <v>4</v>
      </c>
      <c r="D189" s="120" t="s">
        <v>450</v>
      </c>
      <c r="E189" s="171" t="s">
        <v>32</v>
      </c>
      <c r="F189" s="319">
        <v>11057</v>
      </c>
      <c r="G189" s="319">
        <v>130840</v>
      </c>
      <c r="H189" s="107">
        <f t="shared" si="4"/>
        <v>0.01420213313195742</v>
      </c>
      <c r="J189" s="312" t="s">
        <v>443</v>
      </c>
      <c r="K189" s="335">
        <v>3</v>
      </c>
      <c r="L189" s="314" t="s">
        <v>408</v>
      </c>
      <c r="M189" s="315" t="s">
        <v>15</v>
      </c>
      <c r="N189" s="260">
        <v>1</v>
      </c>
      <c r="O189" s="260">
        <v>2714</v>
      </c>
      <c r="P189" s="107">
        <f t="shared" si="5"/>
        <v>0.0002825726107649182</v>
      </c>
    </row>
    <row r="190" spans="1:16" ht="19.5" customHeight="1">
      <c r="A190" s="99"/>
      <c r="B190" s="317" t="s">
        <v>451</v>
      </c>
      <c r="C190" s="336">
        <v>3</v>
      </c>
      <c r="D190" s="120" t="s">
        <v>452</v>
      </c>
      <c r="E190" s="171" t="s">
        <v>32</v>
      </c>
      <c r="F190" s="319">
        <v>32598</v>
      </c>
      <c r="G190" s="319">
        <v>73524</v>
      </c>
      <c r="H190" s="107">
        <f t="shared" si="4"/>
        <v>0.007980721770055314</v>
      </c>
      <c r="J190" s="312" t="s">
        <v>447</v>
      </c>
      <c r="K190" s="335">
        <v>3</v>
      </c>
      <c r="L190" s="314" t="s">
        <v>1192</v>
      </c>
      <c r="M190" s="315" t="s">
        <v>15</v>
      </c>
      <c r="N190" s="260">
        <v>1</v>
      </c>
      <c r="O190" s="260">
        <v>1561</v>
      </c>
      <c r="P190" s="107">
        <f t="shared" si="5"/>
        <v>0.000162526103686086</v>
      </c>
    </row>
    <row r="191" spans="1:16" ht="19.5" customHeight="1">
      <c r="A191" s="99"/>
      <c r="B191" s="317" t="s">
        <v>453</v>
      </c>
      <c r="C191" s="336">
        <v>4</v>
      </c>
      <c r="D191" s="120" t="s">
        <v>454</v>
      </c>
      <c r="E191" s="171" t="s">
        <v>32</v>
      </c>
      <c r="F191" s="319">
        <v>28768</v>
      </c>
      <c r="G191" s="319">
        <v>56267</v>
      </c>
      <c r="H191" s="107">
        <f t="shared" si="4"/>
        <v>0.006107546812410946</v>
      </c>
      <c r="J191" s="312" t="s">
        <v>451</v>
      </c>
      <c r="K191" s="335">
        <v>3</v>
      </c>
      <c r="L191" s="314" t="s">
        <v>1193</v>
      </c>
      <c r="M191" s="315" t="s">
        <v>15</v>
      </c>
      <c r="N191" s="260">
        <v>1</v>
      </c>
      <c r="O191" s="260">
        <v>19786</v>
      </c>
      <c r="P191" s="107">
        <f t="shared" si="5"/>
        <v>0.002060052202135104</v>
      </c>
    </row>
    <row r="192" spans="1:16" ht="19.5" customHeight="1">
      <c r="A192" s="99"/>
      <c r="B192" s="317" t="s">
        <v>455</v>
      </c>
      <c r="C192" s="336">
        <v>3</v>
      </c>
      <c r="D192" s="120" t="s">
        <v>456</v>
      </c>
      <c r="E192" s="171" t="s">
        <v>15</v>
      </c>
      <c r="F192" s="319">
        <v>151</v>
      </c>
      <c r="G192" s="319">
        <v>569145</v>
      </c>
      <c r="H192" s="107">
        <f t="shared" si="4"/>
        <v>0.06177830221176937</v>
      </c>
      <c r="J192" s="307" t="s">
        <v>1194</v>
      </c>
      <c r="K192" s="334">
        <v>2</v>
      </c>
      <c r="L192" s="309" t="s">
        <v>416</v>
      </c>
      <c r="M192" s="310"/>
      <c r="N192" s="256">
        <v>0</v>
      </c>
      <c r="O192" s="256">
        <v>34298456</v>
      </c>
      <c r="P192" s="118">
        <f t="shared" si="5"/>
        <v>3.571040625322651</v>
      </c>
    </row>
    <row r="193" spans="1:16" ht="19.5" customHeight="1">
      <c r="A193" s="99"/>
      <c r="B193" s="317" t="s">
        <v>457</v>
      </c>
      <c r="C193" s="336">
        <v>3</v>
      </c>
      <c r="D193" s="120" t="s">
        <v>458</v>
      </c>
      <c r="E193" s="171" t="s">
        <v>15</v>
      </c>
      <c r="F193" s="319">
        <v>33</v>
      </c>
      <c r="G193" s="319">
        <v>203715</v>
      </c>
      <c r="H193" s="107">
        <f t="shared" si="4"/>
        <v>0.022112408674539175</v>
      </c>
      <c r="J193" s="312" t="s">
        <v>1195</v>
      </c>
      <c r="K193" s="335">
        <v>3</v>
      </c>
      <c r="L193" s="314" t="s">
        <v>1196</v>
      </c>
      <c r="M193" s="315" t="s">
        <v>15</v>
      </c>
      <c r="N193" s="260">
        <v>41</v>
      </c>
      <c r="O193" s="260">
        <v>63402</v>
      </c>
      <c r="P193" s="107">
        <f t="shared" si="5"/>
        <v>0.0066012043727772095</v>
      </c>
    </row>
    <row r="194" spans="1:16" ht="19.5" customHeight="1">
      <c r="A194" s="99"/>
      <c r="B194" s="317" t="s">
        <v>459</v>
      </c>
      <c r="C194" s="336">
        <v>3</v>
      </c>
      <c r="D194" s="120" t="s">
        <v>460</v>
      </c>
      <c r="E194" s="171" t="s">
        <v>32</v>
      </c>
      <c r="F194" s="319">
        <v>2198</v>
      </c>
      <c r="G194" s="319">
        <v>40402</v>
      </c>
      <c r="H194" s="107">
        <f t="shared" si="4"/>
        <v>0.00438546761538783</v>
      </c>
      <c r="J194" s="312" t="s">
        <v>1197</v>
      </c>
      <c r="K194" s="335">
        <v>3</v>
      </c>
      <c r="L194" s="314" t="s">
        <v>1198</v>
      </c>
      <c r="M194" s="315" t="s">
        <v>15</v>
      </c>
      <c r="N194" s="260">
        <v>227</v>
      </c>
      <c r="O194" s="260">
        <v>6596314</v>
      </c>
      <c r="P194" s="107">
        <f t="shared" si="5"/>
        <v>0.6867861711146577</v>
      </c>
    </row>
    <row r="195" spans="1:16" ht="19.5" customHeight="1">
      <c r="A195" s="99"/>
      <c r="B195" s="296" t="s">
        <v>461</v>
      </c>
      <c r="C195" s="330">
        <v>1</v>
      </c>
      <c r="D195" s="116" t="s">
        <v>462</v>
      </c>
      <c r="E195" s="170"/>
      <c r="F195" s="298">
        <v>0</v>
      </c>
      <c r="G195" s="298">
        <v>616612478</v>
      </c>
      <c r="H195" s="109">
        <f t="shared" si="4"/>
        <v>66.9306978246879</v>
      </c>
      <c r="J195" s="312" t="s">
        <v>1199</v>
      </c>
      <c r="K195" s="335">
        <v>3</v>
      </c>
      <c r="L195" s="314" t="s">
        <v>444</v>
      </c>
      <c r="M195" s="315" t="s">
        <v>32</v>
      </c>
      <c r="N195" s="260">
        <v>524815</v>
      </c>
      <c r="O195" s="260">
        <v>12447781</v>
      </c>
      <c r="P195" s="107">
        <f t="shared" si="5"/>
        <v>1.2960213616064646</v>
      </c>
    </row>
    <row r="196" spans="1:16" ht="19.5" customHeight="1">
      <c r="A196" s="99"/>
      <c r="B196" s="304" t="s">
        <v>463</v>
      </c>
      <c r="C196" s="332">
        <v>2</v>
      </c>
      <c r="D196" s="117" t="s">
        <v>464</v>
      </c>
      <c r="E196" s="333"/>
      <c r="F196" s="306">
        <v>0</v>
      </c>
      <c r="G196" s="306">
        <v>225254496</v>
      </c>
      <c r="H196" s="118">
        <f t="shared" si="4"/>
        <v>24.450430608101268</v>
      </c>
      <c r="J196" s="312" t="s">
        <v>1200</v>
      </c>
      <c r="K196" s="335">
        <v>3</v>
      </c>
      <c r="L196" s="314" t="s">
        <v>448</v>
      </c>
      <c r="M196" s="315"/>
      <c r="N196" s="260">
        <v>0</v>
      </c>
      <c r="O196" s="260">
        <v>300295</v>
      </c>
      <c r="P196" s="107">
        <f t="shared" si="5"/>
        <v>0.03126571191954721</v>
      </c>
    </row>
    <row r="197" spans="1:16" ht="19.5" customHeight="1">
      <c r="A197" s="99"/>
      <c r="B197" s="317" t="s">
        <v>465</v>
      </c>
      <c r="C197" s="336">
        <v>3</v>
      </c>
      <c r="D197" s="120" t="s">
        <v>466</v>
      </c>
      <c r="E197" s="171" t="s">
        <v>32</v>
      </c>
      <c r="F197" s="319">
        <v>2111367</v>
      </c>
      <c r="G197" s="319">
        <v>38461533</v>
      </c>
      <c r="H197" s="107">
        <f t="shared" si="4"/>
        <v>4.174838062711507</v>
      </c>
      <c r="J197" s="312" t="s">
        <v>1201</v>
      </c>
      <c r="K197" s="335">
        <v>3</v>
      </c>
      <c r="L197" s="314" t="s">
        <v>452</v>
      </c>
      <c r="M197" s="315" t="s">
        <v>32</v>
      </c>
      <c r="N197" s="260">
        <v>125597</v>
      </c>
      <c r="O197" s="260">
        <v>511359</v>
      </c>
      <c r="P197" s="107">
        <f t="shared" si="5"/>
        <v>0.05324099029776633</v>
      </c>
    </row>
    <row r="198" spans="1:16" ht="19.5" customHeight="1">
      <c r="A198" s="99"/>
      <c r="B198" s="317" t="s">
        <v>467</v>
      </c>
      <c r="C198" s="336">
        <v>4</v>
      </c>
      <c r="D198" s="120" t="s">
        <v>468</v>
      </c>
      <c r="E198" s="171" t="s">
        <v>32</v>
      </c>
      <c r="F198" s="319">
        <v>127</v>
      </c>
      <c r="G198" s="319">
        <v>1734</v>
      </c>
      <c r="H198" s="107">
        <f t="shared" si="4"/>
        <v>0.00018821842594630208</v>
      </c>
      <c r="J198" s="299" t="s">
        <v>461</v>
      </c>
      <c r="K198" s="331">
        <v>1</v>
      </c>
      <c r="L198" s="301" t="s">
        <v>462</v>
      </c>
      <c r="M198" s="302"/>
      <c r="N198" s="251">
        <v>0</v>
      </c>
      <c r="O198" s="251">
        <v>476488397</v>
      </c>
      <c r="P198" s="109">
        <f t="shared" si="5"/>
        <v>49.61037963871807</v>
      </c>
    </row>
    <row r="199" spans="1:16" ht="19.5" customHeight="1">
      <c r="A199" s="99"/>
      <c r="B199" s="317" t="s">
        <v>469</v>
      </c>
      <c r="C199" s="336">
        <v>4</v>
      </c>
      <c r="D199" s="120" t="s">
        <v>470</v>
      </c>
      <c r="E199" s="171" t="s">
        <v>32</v>
      </c>
      <c r="F199" s="319">
        <v>1595972</v>
      </c>
      <c r="G199" s="319">
        <v>35110733</v>
      </c>
      <c r="H199" s="107">
        <f t="shared" si="4"/>
        <v>3.8111227791700606</v>
      </c>
      <c r="J199" s="307" t="s">
        <v>463</v>
      </c>
      <c r="K199" s="334">
        <v>2</v>
      </c>
      <c r="L199" s="309" t="s">
        <v>464</v>
      </c>
      <c r="M199" s="310"/>
      <c r="N199" s="256">
        <v>0</v>
      </c>
      <c r="O199" s="256">
        <v>168216542</v>
      </c>
      <c r="P199" s="118">
        <f t="shared" si="5"/>
        <v>17.514144232419497</v>
      </c>
    </row>
    <row r="200" spans="1:16" ht="19.5" customHeight="1">
      <c r="A200" s="99"/>
      <c r="B200" s="317" t="s">
        <v>471</v>
      </c>
      <c r="C200" s="336">
        <v>5</v>
      </c>
      <c r="D200" s="120" t="s">
        <v>472</v>
      </c>
      <c r="E200" s="171" t="s">
        <v>32</v>
      </c>
      <c r="F200" s="319">
        <v>1198455</v>
      </c>
      <c r="G200" s="319">
        <v>5390371</v>
      </c>
      <c r="H200" s="107">
        <f t="shared" si="4"/>
        <v>0.5851021596808502</v>
      </c>
      <c r="J200" s="312" t="s">
        <v>465</v>
      </c>
      <c r="K200" s="335">
        <v>3</v>
      </c>
      <c r="L200" s="314" t="s">
        <v>466</v>
      </c>
      <c r="M200" s="315" t="s">
        <v>15</v>
      </c>
      <c r="N200" s="260">
        <v>1659</v>
      </c>
      <c r="O200" s="260">
        <v>70828809</v>
      </c>
      <c r="P200" s="107">
        <f t="shared" si="5"/>
        <v>7.374458908069174</v>
      </c>
    </row>
    <row r="201" spans="1:16" ht="19.5" customHeight="1">
      <c r="A201" s="99"/>
      <c r="B201" s="317" t="s">
        <v>473</v>
      </c>
      <c r="C201" s="336">
        <v>5</v>
      </c>
      <c r="D201" s="120" t="s">
        <v>474</v>
      </c>
      <c r="E201" s="171" t="s">
        <v>32</v>
      </c>
      <c r="F201" s="319">
        <v>397517</v>
      </c>
      <c r="G201" s="319">
        <v>29720362</v>
      </c>
      <c r="H201" s="107">
        <f aca="true" t="shared" si="6" ref="H201:H264">G201/921270057*100</f>
        <v>3.2260206194892103</v>
      </c>
      <c r="J201" s="312" t="s">
        <v>467</v>
      </c>
      <c r="K201" s="335">
        <v>4</v>
      </c>
      <c r="L201" s="314" t="s">
        <v>468</v>
      </c>
      <c r="M201" s="315" t="s">
        <v>32</v>
      </c>
      <c r="N201" s="260">
        <v>114</v>
      </c>
      <c r="O201" s="260">
        <v>4202</v>
      </c>
      <c r="P201" s="107">
        <f aca="true" t="shared" si="7" ref="P201:P264">O201/960461098*100</f>
        <v>0.0004374981983913731</v>
      </c>
    </row>
    <row r="202" spans="1:16" ht="19.5" customHeight="1">
      <c r="A202" s="99"/>
      <c r="B202" s="317" t="s">
        <v>475</v>
      </c>
      <c r="C202" s="336">
        <v>4</v>
      </c>
      <c r="D202" s="120" t="s">
        <v>476</v>
      </c>
      <c r="E202" s="171" t="s">
        <v>32</v>
      </c>
      <c r="F202" s="319">
        <v>87589</v>
      </c>
      <c r="G202" s="319">
        <v>406951</v>
      </c>
      <c r="H202" s="107">
        <f t="shared" si="6"/>
        <v>0.04417282390846227</v>
      </c>
      <c r="J202" s="312" t="s">
        <v>469</v>
      </c>
      <c r="K202" s="335">
        <v>4</v>
      </c>
      <c r="L202" s="314" t="s">
        <v>1202</v>
      </c>
      <c r="M202" s="315" t="s">
        <v>32</v>
      </c>
      <c r="N202" s="260">
        <v>2</v>
      </c>
      <c r="O202" s="260">
        <v>367</v>
      </c>
      <c r="P202" s="107">
        <f t="shared" si="7"/>
        <v>3.8210813614858146E-05</v>
      </c>
    </row>
    <row r="203" spans="1:16" ht="19.5" customHeight="1">
      <c r="A203" s="99"/>
      <c r="B203" s="317" t="s">
        <v>477</v>
      </c>
      <c r="C203" s="336">
        <v>3</v>
      </c>
      <c r="D203" s="120" t="s">
        <v>478</v>
      </c>
      <c r="E203" s="171"/>
      <c r="F203" s="319">
        <v>0</v>
      </c>
      <c r="G203" s="319">
        <v>24459</v>
      </c>
      <c r="H203" s="107">
        <f t="shared" si="6"/>
        <v>0.002654921845571282</v>
      </c>
      <c r="J203" s="312" t="s">
        <v>475</v>
      </c>
      <c r="K203" s="335">
        <v>4</v>
      </c>
      <c r="L203" s="314" t="s">
        <v>1203</v>
      </c>
      <c r="M203" s="315" t="s">
        <v>32</v>
      </c>
      <c r="N203" s="260">
        <v>522130</v>
      </c>
      <c r="O203" s="260">
        <v>56236888</v>
      </c>
      <c r="P203" s="107">
        <f t="shared" si="7"/>
        <v>5.855196854625756</v>
      </c>
    </row>
    <row r="204" spans="1:16" ht="19.5" customHeight="1">
      <c r="A204" s="99"/>
      <c r="B204" s="317" t="s">
        <v>481</v>
      </c>
      <c r="C204" s="336">
        <v>3</v>
      </c>
      <c r="D204" s="120" t="s">
        <v>482</v>
      </c>
      <c r="E204" s="171"/>
      <c r="F204" s="319">
        <v>0</v>
      </c>
      <c r="G204" s="319">
        <v>18065675</v>
      </c>
      <c r="H204" s="107">
        <f t="shared" si="6"/>
        <v>1.9609532365383282</v>
      </c>
      <c r="J204" s="312" t="s">
        <v>1204</v>
      </c>
      <c r="K204" s="335">
        <v>4</v>
      </c>
      <c r="L204" s="314" t="s">
        <v>1205</v>
      </c>
      <c r="M204" s="315" t="s">
        <v>32</v>
      </c>
      <c r="N204" s="260">
        <v>876366</v>
      </c>
      <c r="O204" s="260">
        <v>7524210</v>
      </c>
      <c r="P204" s="107">
        <f t="shared" si="7"/>
        <v>0.7833956019320212</v>
      </c>
    </row>
    <row r="205" spans="1:16" ht="19.5" customHeight="1">
      <c r="A205" s="99"/>
      <c r="B205" s="317" t="s">
        <v>483</v>
      </c>
      <c r="C205" s="336">
        <v>4</v>
      </c>
      <c r="D205" s="120" t="s">
        <v>1284</v>
      </c>
      <c r="E205" s="171" t="s">
        <v>12</v>
      </c>
      <c r="F205" s="319">
        <v>120</v>
      </c>
      <c r="G205" s="319">
        <v>5763</v>
      </c>
      <c r="H205" s="107">
        <f t="shared" si="6"/>
        <v>0.0006255494744685922</v>
      </c>
      <c r="J205" s="312" t="s">
        <v>1206</v>
      </c>
      <c r="K205" s="335">
        <v>4</v>
      </c>
      <c r="L205" s="314" t="s">
        <v>1207</v>
      </c>
      <c r="M205" s="315" t="s">
        <v>32</v>
      </c>
      <c r="N205" s="260">
        <v>162683</v>
      </c>
      <c r="O205" s="260">
        <v>2686707</v>
      </c>
      <c r="P205" s="107">
        <f t="shared" si="7"/>
        <v>0.2797309548085413</v>
      </c>
    </row>
    <row r="206" spans="1:16" ht="19.5" customHeight="1">
      <c r="A206" s="99"/>
      <c r="B206" s="317" t="s">
        <v>484</v>
      </c>
      <c r="C206" s="336">
        <v>4</v>
      </c>
      <c r="D206" s="120" t="s">
        <v>485</v>
      </c>
      <c r="E206" s="171" t="s">
        <v>12</v>
      </c>
      <c r="F206" s="319">
        <v>311314</v>
      </c>
      <c r="G206" s="319">
        <v>6341318</v>
      </c>
      <c r="H206" s="107">
        <f t="shared" si="6"/>
        <v>0.6883234673500302</v>
      </c>
      <c r="J206" s="312" t="s">
        <v>477</v>
      </c>
      <c r="K206" s="335">
        <v>3</v>
      </c>
      <c r="L206" s="314" t="s">
        <v>478</v>
      </c>
      <c r="M206" s="315"/>
      <c r="N206" s="260">
        <v>0</v>
      </c>
      <c r="O206" s="260">
        <v>204182</v>
      </c>
      <c r="P206" s="107">
        <f t="shared" si="7"/>
        <v>0.02125874753544677</v>
      </c>
    </row>
    <row r="207" spans="1:16" ht="19.5" customHeight="1">
      <c r="A207" s="99"/>
      <c r="B207" s="317" t="s">
        <v>486</v>
      </c>
      <c r="C207" s="336">
        <v>5</v>
      </c>
      <c r="D207" s="120" t="s">
        <v>487</v>
      </c>
      <c r="E207" s="171" t="s">
        <v>12</v>
      </c>
      <c r="F207" s="319">
        <v>54</v>
      </c>
      <c r="G207" s="319">
        <v>67254</v>
      </c>
      <c r="H207" s="107">
        <f t="shared" si="6"/>
        <v>0.007300139572429412</v>
      </c>
      <c r="J207" s="312" t="s">
        <v>481</v>
      </c>
      <c r="K207" s="335">
        <v>3</v>
      </c>
      <c r="L207" s="314" t="s">
        <v>482</v>
      </c>
      <c r="M207" s="315"/>
      <c r="N207" s="260">
        <v>0</v>
      </c>
      <c r="O207" s="260">
        <v>24823932</v>
      </c>
      <c r="P207" s="107">
        <f t="shared" si="7"/>
        <v>2.5845848469752393</v>
      </c>
    </row>
    <row r="208" spans="1:16" ht="19.5" customHeight="1">
      <c r="A208" s="99"/>
      <c r="B208" s="317" t="s">
        <v>488</v>
      </c>
      <c r="C208" s="336">
        <v>5</v>
      </c>
      <c r="D208" s="120" t="s">
        <v>489</v>
      </c>
      <c r="E208" s="171" t="s">
        <v>12</v>
      </c>
      <c r="F208" s="319">
        <v>52776</v>
      </c>
      <c r="G208" s="319">
        <v>1018077</v>
      </c>
      <c r="H208" s="107">
        <f t="shared" si="6"/>
        <v>0.11050798756178397</v>
      </c>
      <c r="J208" s="312" t="s">
        <v>484</v>
      </c>
      <c r="K208" s="335">
        <v>4</v>
      </c>
      <c r="L208" s="314" t="s">
        <v>1208</v>
      </c>
      <c r="M208" s="315" t="s">
        <v>12</v>
      </c>
      <c r="N208" s="260">
        <v>1657602</v>
      </c>
      <c r="O208" s="260">
        <v>15884628</v>
      </c>
      <c r="P208" s="107">
        <f t="shared" si="7"/>
        <v>1.653854386510509</v>
      </c>
    </row>
    <row r="209" spans="1:16" ht="19.5" customHeight="1">
      <c r="A209" s="99"/>
      <c r="B209" s="317" t="s">
        <v>490</v>
      </c>
      <c r="C209" s="336">
        <v>4</v>
      </c>
      <c r="D209" s="120" t="s">
        <v>491</v>
      </c>
      <c r="E209" s="171" t="s">
        <v>32</v>
      </c>
      <c r="F209" s="319">
        <v>582076</v>
      </c>
      <c r="G209" s="319">
        <v>10998643</v>
      </c>
      <c r="H209" s="107">
        <f t="shared" si="6"/>
        <v>1.193856558826594</v>
      </c>
      <c r="J209" s="312" t="s">
        <v>490</v>
      </c>
      <c r="K209" s="335">
        <v>4</v>
      </c>
      <c r="L209" s="314" t="s">
        <v>491</v>
      </c>
      <c r="M209" s="315" t="s">
        <v>32</v>
      </c>
      <c r="N209" s="260">
        <v>403479</v>
      </c>
      <c r="O209" s="260">
        <v>8256511</v>
      </c>
      <c r="P209" s="107">
        <f t="shared" si="7"/>
        <v>0.859640334959199</v>
      </c>
    </row>
    <row r="210" spans="1:16" ht="19.5" customHeight="1">
      <c r="A210" s="99"/>
      <c r="B210" s="317" t="s">
        <v>492</v>
      </c>
      <c r="C210" s="336">
        <v>3</v>
      </c>
      <c r="D210" s="120" t="s">
        <v>493</v>
      </c>
      <c r="E210" s="171"/>
      <c r="F210" s="319">
        <v>0</v>
      </c>
      <c r="G210" s="319">
        <v>19048349</v>
      </c>
      <c r="H210" s="107">
        <f t="shared" si="6"/>
        <v>2.0676183769641394</v>
      </c>
      <c r="J210" s="312" t="s">
        <v>492</v>
      </c>
      <c r="K210" s="335">
        <v>3</v>
      </c>
      <c r="L210" s="314" t="s">
        <v>493</v>
      </c>
      <c r="M210" s="315"/>
      <c r="N210" s="260">
        <v>0</v>
      </c>
      <c r="O210" s="260">
        <v>3747423</v>
      </c>
      <c r="P210" s="107">
        <f t="shared" si="7"/>
        <v>0.39016916018809955</v>
      </c>
    </row>
    <row r="211" spans="1:16" ht="19.5" customHeight="1">
      <c r="A211" s="99"/>
      <c r="B211" s="317" t="s">
        <v>494</v>
      </c>
      <c r="C211" s="336">
        <v>4</v>
      </c>
      <c r="D211" s="120" t="s">
        <v>495</v>
      </c>
      <c r="E211" s="171" t="s">
        <v>12</v>
      </c>
      <c r="F211" s="319">
        <v>2510</v>
      </c>
      <c r="G211" s="319">
        <v>3198806</v>
      </c>
      <c r="H211" s="107">
        <f t="shared" si="6"/>
        <v>0.34721697244958866</v>
      </c>
      <c r="J211" s="312" t="s">
        <v>494</v>
      </c>
      <c r="K211" s="335">
        <v>4</v>
      </c>
      <c r="L211" s="314" t="s">
        <v>495</v>
      </c>
      <c r="M211" s="315" t="s">
        <v>12</v>
      </c>
      <c r="N211" s="260">
        <v>122</v>
      </c>
      <c r="O211" s="260">
        <v>291754</v>
      </c>
      <c r="P211" s="107">
        <f t="shared" si="7"/>
        <v>0.03037645154057036</v>
      </c>
    </row>
    <row r="212" spans="1:16" ht="19.5" customHeight="1">
      <c r="A212" s="99"/>
      <c r="B212" s="317" t="s">
        <v>496</v>
      </c>
      <c r="C212" s="336">
        <v>5</v>
      </c>
      <c r="D212" s="120" t="s">
        <v>497</v>
      </c>
      <c r="E212" s="171" t="s">
        <v>12</v>
      </c>
      <c r="F212" s="319">
        <v>30</v>
      </c>
      <c r="G212" s="319">
        <v>264813</v>
      </c>
      <c r="H212" s="107">
        <f t="shared" si="6"/>
        <v>0.028744340271117705</v>
      </c>
      <c r="J212" s="312" t="s">
        <v>496</v>
      </c>
      <c r="K212" s="335">
        <v>5</v>
      </c>
      <c r="L212" s="314" t="s">
        <v>497</v>
      </c>
      <c r="M212" s="315" t="s">
        <v>12</v>
      </c>
      <c r="N212" s="260">
        <v>2</v>
      </c>
      <c r="O212" s="260">
        <v>7267</v>
      </c>
      <c r="P212" s="107">
        <f t="shared" si="7"/>
        <v>0.0007566157562375317</v>
      </c>
    </row>
    <row r="213" spans="1:16" ht="19.5" customHeight="1">
      <c r="A213" s="99"/>
      <c r="B213" s="317" t="s">
        <v>498</v>
      </c>
      <c r="C213" s="336">
        <v>5</v>
      </c>
      <c r="D213" s="120" t="s">
        <v>499</v>
      </c>
      <c r="E213" s="171" t="s">
        <v>12</v>
      </c>
      <c r="F213" s="319">
        <v>1009</v>
      </c>
      <c r="G213" s="319">
        <v>259053</v>
      </c>
      <c r="H213" s="107">
        <f t="shared" si="6"/>
        <v>0.028119116434064242</v>
      </c>
      <c r="J213" s="312" t="s">
        <v>1210</v>
      </c>
      <c r="K213" s="335">
        <v>5</v>
      </c>
      <c r="L213" s="314" t="s">
        <v>1211</v>
      </c>
      <c r="M213" s="315" t="s">
        <v>12</v>
      </c>
      <c r="N213" s="260">
        <v>2</v>
      </c>
      <c r="O213" s="260">
        <v>4400</v>
      </c>
      <c r="P213" s="107">
        <f t="shared" si="7"/>
        <v>0.00045811329674489326</v>
      </c>
    </row>
    <row r="214" spans="1:16" ht="19.5" customHeight="1">
      <c r="A214" s="99"/>
      <c r="B214" s="317" t="s">
        <v>500</v>
      </c>
      <c r="C214" s="336">
        <v>4</v>
      </c>
      <c r="D214" s="120" t="s">
        <v>501</v>
      </c>
      <c r="E214" s="171" t="s">
        <v>15</v>
      </c>
      <c r="F214" s="319">
        <v>11</v>
      </c>
      <c r="G214" s="319">
        <v>41378</v>
      </c>
      <c r="H214" s="107">
        <f t="shared" si="6"/>
        <v>0.004491408321110777</v>
      </c>
      <c r="J214" s="312" t="s">
        <v>1212</v>
      </c>
      <c r="K214" s="335">
        <v>5</v>
      </c>
      <c r="L214" s="314" t="s">
        <v>499</v>
      </c>
      <c r="M214" s="315" t="s">
        <v>12</v>
      </c>
      <c r="N214" s="260">
        <v>13</v>
      </c>
      <c r="O214" s="260">
        <v>2849</v>
      </c>
      <c r="P214" s="107">
        <f t="shared" si="7"/>
        <v>0.0002966283596423184</v>
      </c>
    </row>
    <row r="215" spans="1:16" ht="19.5" customHeight="1">
      <c r="A215" s="99"/>
      <c r="B215" s="317" t="s">
        <v>502</v>
      </c>
      <c r="C215" s="336">
        <v>3</v>
      </c>
      <c r="D215" s="120" t="s">
        <v>503</v>
      </c>
      <c r="E215" s="171"/>
      <c r="F215" s="319">
        <v>0</v>
      </c>
      <c r="G215" s="319">
        <v>2123087</v>
      </c>
      <c r="H215" s="107">
        <f t="shared" si="6"/>
        <v>0.23045218759345826</v>
      </c>
      <c r="J215" s="312" t="s">
        <v>500</v>
      </c>
      <c r="K215" s="335">
        <v>4</v>
      </c>
      <c r="L215" s="314" t="s">
        <v>1213</v>
      </c>
      <c r="M215" s="315" t="s">
        <v>12</v>
      </c>
      <c r="N215" s="260">
        <v>3</v>
      </c>
      <c r="O215" s="260">
        <v>6519</v>
      </c>
      <c r="P215" s="107">
        <f t="shared" si="7"/>
        <v>0.0006787364957908998</v>
      </c>
    </row>
    <row r="216" spans="1:16" ht="19.5" customHeight="1">
      <c r="A216" s="99"/>
      <c r="B216" s="317" t="s">
        <v>512</v>
      </c>
      <c r="C216" s="336">
        <v>4</v>
      </c>
      <c r="D216" s="120" t="s">
        <v>513</v>
      </c>
      <c r="E216" s="171" t="s">
        <v>12</v>
      </c>
      <c r="F216" s="319">
        <v>99</v>
      </c>
      <c r="G216" s="319">
        <v>857</v>
      </c>
      <c r="H216" s="107">
        <f t="shared" si="6"/>
        <v>9.302375492271101E-05</v>
      </c>
      <c r="J216" s="312" t="s">
        <v>1214</v>
      </c>
      <c r="K216" s="335">
        <v>4</v>
      </c>
      <c r="L216" s="314" t="s">
        <v>501</v>
      </c>
      <c r="M216" s="315" t="s">
        <v>32</v>
      </c>
      <c r="N216" s="260">
        <v>1557</v>
      </c>
      <c r="O216" s="260">
        <v>8291</v>
      </c>
      <c r="P216" s="107">
        <f t="shared" si="7"/>
        <v>0.0008632312143890704</v>
      </c>
    </row>
    <row r="217" spans="1:16" ht="19.5" customHeight="1">
      <c r="A217" s="99"/>
      <c r="B217" s="317" t="s">
        <v>516</v>
      </c>
      <c r="C217" s="336">
        <v>4</v>
      </c>
      <c r="D217" s="120" t="s">
        <v>517</v>
      </c>
      <c r="E217" s="171" t="s">
        <v>12</v>
      </c>
      <c r="F217" s="319">
        <v>8</v>
      </c>
      <c r="G217" s="319">
        <v>4002</v>
      </c>
      <c r="H217" s="107">
        <f t="shared" si="6"/>
        <v>0.000434400311786102</v>
      </c>
      <c r="J217" s="312" t="s">
        <v>502</v>
      </c>
      <c r="K217" s="335">
        <v>3</v>
      </c>
      <c r="L217" s="314" t="s">
        <v>503</v>
      </c>
      <c r="M217" s="315"/>
      <c r="N217" s="260">
        <v>0</v>
      </c>
      <c r="O217" s="260">
        <v>1204458</v>
      </c>
      <c r="P217" s="107">
        <f t="shared" si="7"/>
        <v>0.1254041420842638</v>
      </c>
    </row>
    <row r="218" spans="1:16" ht="19.5" customHeight="1">
      <c r="A218" s="99"/>
      <c r="B218" s="317" t="s">
        <v>518</v>
      </c>
      <c r="C218" s="336">
        <v>3</v>
      </c>
      <c r="D218" s="120" t="s">
        <v>519</v>
      </c>
      <c r="E218" s="171"/>
      <c r="F218" s="319">
        <v>0</v>
      </c>
      <c r="G218" s="319">
        <v>623268</v>
      </c>
      <c r="H218" s="107">
        <f t="shared" si="6"/>
        <v>0.06765312681816597</v>
      </c>
      <c r="J218" s="312" t="s">
        <v>504</v>
      </c>
      <c r="K218" s="335">
        <v>4</v>
      </c>
      <c r="L218" s="314" t="s">
        <v>1215</v>
      </c>
      <c r="M218" s="315" t="s">
        <v>12</v>
      </c>
      <c r="N218" s="260">
        <v>271</v>
      </c>
      <c r="O218" s="260">
        <v>546</v>
      </c>
      <c r="P218" s="107">
        <f t="shared" si="7"/>
        <v>5.684769545970721E-05</v>
      </c>
    </row>
    <row r="219" spans="1:16" ht="19.5" customHeight="1">
      <c r="A219" s="99"/>
      <c r="B219" s="317" t="s">
        <v>522</v>
      </c>
      <c r="C219" s="336">
        <v>4</v>
      </c>
      <c r="D219" s="120" t="s">
        <v>523</v>
      </c>
      <c r="E219" s="171" t="s">
        <v>12</v>
      </c>
      <c r="F219" s="319">
        <v>384</v>
      </c>
      <c r="G219" s="319">
        <v>167196</v>
      </c>
      <c r="H219" s="107">
        <f t="shared" si="6"/>
        <v>0.01814842442013721</v>
      </c>
      <c r="J219" s="312" t="s">
        <v>1216</v>
      </c>
      <c r="K219" s="335">
        <v>3</v>
      </c>
      <c r="L219" s="314" t="s">
        <v>527</v>
      </c>
      <c r="M219" s="315" t="s">
        <v>15</v>
      </c>
      <c r="N219" s="260">
        <v>14</v>
      </c>
      <c r="O219" s="260">
        <v>208628</v>
      </c>
      <c r="P219" s="107">
        <f t="shared" si="7"/>
        <v>0.021721650198475814</v>
      </c>
    </row>
    <row r="220" spans="1:16" ht="19.5" customHeight="1">
      <c r="A220" s="99"/>
      <c r="B220" s="317" t="s">
        <v>524</v>
      </c>
      <c r="C220" s="336">
        <v>4</v>
      </c>
      <c r="D220" s="120" t="s">
        <v>525</v>
      </c>
      <c r="E220" s="171" t="s">
        <v>15</v>
      </c>
      <c r="F220" s="319">
        <v>2</v>
      </c>
      <c r="G220" s="319">
        <v>456072</v>
      </c>
      <c r="H220" s="107">
        <f t="shared" si="6"/>
        <v>0.04950470239802877</v>
      </c>
      <c r="J220" s="312" t="s">
        <v>518</v>
      </c>
      <c r="K220" s="335">
        <v>3</v>
      </c>
      <c r="L220" s="314" t="s">
        <v>529</v>
      </c>
      <c r="M220" s="315"/>
      <c r="N220" s="260">
        <v>0</v>
      </c>
      <c r="O220" s="260">
        <v>120891</v>
      </c>
      <c r="P220" s="107">
        <f t="shared" si="7"/>
        <v>0.012586766944724295</v>
      </c>
    </row>
    <row r="221" spans="1:16" ht="19.5" customHeight="1">
      <c r="A221" s="99"/>
      <c r="B221" s="317" t="s">
        <v>526</v>
      </c>
      <c r="C221" s="336">
        <v>3</v>
      </c>
      <c r="D221" s="120" t="s">
        <v>527</v>
      </c>
      <c r="E221" s="171" t="s">
        <v>15</v>
      </c>
      <c r="F221" s="319">
        <v>8</v>
      </c>
      <c r="G221" s="319">
        <v>187304</v>
      </c>
      <c r="H221" s="107">
        <f t="shared" si="6"/>
        <v>0.020331063467962034</v>
      </c>
      <c r="J221" s="312" t="s">
        <v>520</v>
      </c>
      <c r="K221" s="335">
        <v>4</v>
      </c>
      <c r="L221" s="314" t="s">
        <v>1217</v>
      </c>
      <c r="M221" s="315"/>
      <c r="N221" s="260">
        <v>0</v>
      </c>
      <c r="O221" s="260">
        <v>53165</v>
      </c>
      <c r="P221" s="107">
        <f t="shared" si="7"/>
        <v>0.005535362141236875</v>
      </c>
    </row>
    <row r="222" spans="1:16" ht="19.5" customHeight="1">
      <c r="A222" s="99"/>
      <c r="B222" s="317" t="s">
        <v>528</v>
      </c>
      <c r="C222" s="336">
        <v>3</v>
      </c>
      <c r="D222" s="120" t="s">
        <v>529</v>
      </c>
      <c r="E222" s="171" t="s">
        <v>1278</v>
      </c>
      <c r="F222" s="319">
        <v>0</v>
      </c>
      <c r="G222" s="319">
        <v>207431</v>
      </c>
      <c r="H222" s="107">
        <f t="shared" si="6"/>
        <v>0.02251576488608269</v>
      </c>
      <c r="J222" s="312" t="s">
        <v>528</v>
      </c>
      <c r="K222" s="335">
        <v>3</v>
      </c>
      <c r="L222" s="314" t="s">
        <v>1218</v>
      </c>
      <c r="M222" s="315" t="s">
        <v>15</v>
      </c>
      <c r="N222" s="260">
        <v>6</v>
      </c>
      <c r="O222" s="260">
        <v>60652</v>
      </c>
      <c r="P222" s="107">
        <f t="shared" si="7"/>
        <v>0.0063148835623116515</v>
      </c>
    </row>
    <row r="223" spans="1:16" ht="19.5" customHeight="1">
      <c r="A223" s="99"/>
      <c r="B223" s="317" t="s">
        <v>530</v>
      </c>
      <c r="C223" s="336">
        <v>3</v>
      </c>
      <c r="D223" s="120" t="s">
        <v>531</v>
      </c>
      <c r="E223" s="171" t="s">
        <v>15</v>
      </c>
      <c r="F223" s="319">
        <v>12</v>
      </c>
      <c r="G223" s="319">
        <v>256084</v>
      </c>
      <c r="H223" s="107">
        <f t="shared" si="6"/>
        <v>0.027796843938888597</v>
      </c>
      <c r="J223" s="312" t="s">
        <v>530</v>
      </c>
      <c r="K223" s="335">
        <v>3</v>
      </c>
      <c r="L223" s="314" t="s">
        <v>533</v>
      </c>
      <c r="M223" s="315" t="s">
        <v>15</v>
      </c>
      <c r="N223" s="260">
        <v>54</v>
      </c>
      <c r="O223" s="260">
        <v>208264</v>
      </c>
      <c r="P223" s="107">
        <f t="shared" si="7"/>
        <v>0.021683751734836013</v>
      </c>
    </row>
    <row r="224" spans="1:16" ht="19.5" customHeight="1">
      <c r="A224" s="99"/>
      <c r="B224" s="317" t="s">
        <v>532</v>
      </c>
      <c r="C224" s="336">
        <v>3</v>
      </c>
      <c r="D224" s="120" t="s">
        <v>533</v>
      </c>
      <c r="E224" s="171"/>
      <c r="F224" s="319">
        <v>0</v>
      </c>
      <c r="G224" s="319">
        <v>724014</v>
      </c>
      <c r="H224" s="107">
        <f t="shared" si="6"/>
        <v>0.07858868249312916</v>
      </c>
      <c r="J224" s="312" t="s">
        <v>532</v>
      </c>
      <c r="K224" s="335">
        <v>3</v>
      </c>
      <c r="L224" s="314" t="s">
        <v>539</v>
      </c>
      <c r="M224" s="315"/>
      <c r="N224" s="260">
        <v>0</v>
      </c>
      <c r="O224" s="260">
        <v>4490661</v>
      </c>
      <c r="P224" s="107">
        <f t="shared" si="7"/>
        <v>0.4675526171076634</v>
      </c>
    </row>
    <row r="225" spans="1:16" ht="19.5" customHeight="1">
      <c r="A225" s="99"/>
      <c r="B225" s="317" t="s">
        <v>538</v>
      </c>
      <c r="C225" s="336">
        <v>3</v>
      </c>
      <c r="D225" s="120" t="s">
        <v>539</v>
      </c>
      <c r="E225" s="171"/>
      <c r="F225" s="319">
        <v>0</v>
      </c>
      <c r="G225" s="319">
        <v>2084096</v>
      </c>
      <c r="H225" s="107">
        <f t="shared" si="6"/>
        <v>0.22621987810898755</v>
      </c>
      <c r="J225" s="312" t="s">
        <v>534</v>
      </c>
      <c r="K225" s="335">
        <v>4</v>
      </c>
      <c r="L225" s="314" t="s">
        <v>545</v>
      </c>
      <c r="M225" s="315"/>
      <c r="N225" s="260">
        <v>0</v>
      </c>
      <c r="O225" s="260">
        <v>2225046</v>
      </c>
      <c r="P225" s="107">
        <f t="shared" si="7"/>
        <v>0.23166435419750855</v>
      </c>
    </row>
    <row r="226" spans="1:16" ht="19.5" customHeight="1">
      <c r="A226" s="99"/>
      <c r="B226" s="317" t="s">
        <v>540</v>
      </c>
      <c r="C226" s="336">
        <v>4</v>
      </c>
      <c r="D226" s="120" t="s">
        <v>541</v>
      </c>
      <c r="E226" s="171" t="s">
        <v>15</v>
      </c>
      <c r="F226" s="319">
        <v>9</v>
      </c>
      <c r="G226" s="319">
        <v>95356</v>
      </c>
      <c r="H226" s="107">
        <f t="shared" si="6"/>
        <v>0.010350493785775999</v>
      </c>
      <c r="J226" s="312" t="s">
        <v>1219</v>
      </c>
      <c r="K226" s="335">
        <v>3</v>
      </c>
      <c r="L226" s="314" t="s">
        <v>547</v>
      </c>
      <c r="M226" s="315"/>
      <c r="N226" s="260">
        <v>0</v>
      </c>
      <c r="O226" s="260">
        <v>8453320</v>
      </c>
      <c r="P226" s="107">
        <f t="shared" si="7"/>
        <v>0.8801314303726229</v>
      </c>
    </row>
    <row r="227" spans="1:16" ht="19.5" customHeight="1">
      <c r="A227" s="99"/>
      <c r="B227" s="317" t="s">
        <v>542</v>
      </c>
      <c r="C227" s="336">
        <v>4</v>
      </c>
      <c r="D227" s="120" t="s">
        <v>543</v>
      </c>
      <c r="E227" s="171" t="s">
        <v>12</v>
      </c>
      <c r="F227" s="319">
        <v>48</v>
      </c>
      <c r="G227" s="319">
        <v>23082</v>
      </c>
      <c r="H227" s="107">
        <f t="shared" si="6"/>
        <v>0.002505454272025689</v>
      </c>
      <c r="J227" s="312" t="s">
        <v>1220</v>
      </c>
      <c r="K227" s="335">
        <v>4</v>
      </c>
      <c r="L227" s="314" t="s">
        <v>549</v>
      </c>
      <c r="M227" s="315" t="s">
        <v>32</v>
      </c>
      <c r="N227" s="260">
        <v>528303</v>
      </c>
      <c r="O227" s="260">
        <v>4904226</v>
      </c>
      <c r="P227" s="107">
        <f t="shared" si="7"/>
        <v>0.5106116229186412</v>
      </c>
    </row>
    <row r="228" spans="1:16" ht="19.5" customHeight="1">
      <c r="A228" s="99"/>
      <c r="B228" s="317" t="s">
        <v>544</v>
      </c>
      <c r="C228" s="336">
        <v>4</v>
      </c>
      <c r="D228" s="120" t="s">
        <v>545</v>
      </c>
      <c r="E228" s="171"/>
      <c r="F228" s="319">
        <v>0</v>
      </c>
      <c r="G228" s="319">
        <v>634006</v>
      </c>
      <c r="H228" s="107">
        <f t="shared" si="6"/>
        <v>0.0688186916727285</v>
      </c>
      <c r="J228" s="312" t="s">
        <v>1221</v>
      </c>
      <c r="K228" s="335">
        <v>4</v>
      </c>
      <c r="L228" s="314" t="s">
        <v>551</v>
      </c>
      <c r="M228" s="315" t="s">
        <v>12</v>
      </c>
      <c r="N228" s="260">
        <v>2312</v>
      </c>
      <c r="O228" s="260">
        <v>315349</v>
      </c>
      <c r="P228" s="107">
        <f t="shared" si="7"/>
        <v>0.03283308409436485</v>
      </c>
    </row>
    <row r="229" spans="1:16" ht="19.5" customHeight="1">
      <c r="A229" s="99"/>
      <c r="B229" s="317" t="s">
        <v>546</v>
      </c>
      <c r="C229" s="336">
        <v>3</v>
      </c>
      <c r="D229" s="120" t="s">
        <v>547</v>
      </c>
      <c r="E229" s="171"/>
      <c r="F229" s="319">
        <v>0</v>
      </c>
      <c r="G229" s="319">
        <v>10665538</v>
      </c>
      <c r="H229" s="107">
        <f t="shared" si="6"/>
        <v>1.157699408437411</v>
      </c>
      <c r="J229" s="312" t="s">
        <v>1222</v>
      </c>
      <c r="K229" s="335">
        <v>4</v>
      </c>
      <c r="L229" s="314" t="s">
        <v>1223</v>
      </c>
      <c r="M229" s="315" t="s">
        <v>32</v>
      </c>
      <c r="N229" s="260">
        <v>491</v>
      </c>
      <c r="O229" s="260">
        <v>6642</v>
      </c>
      <c r="P229" s="107">
        <f t="shared" si="7"/>
        <v>0.0006915428447680866</v>
      </c>
    </row>
    <row r="230" spans="1:16" ht="19.5" customHeight="1">
      <c r="A230" s="99"/>
      <c r="B230" s="317" t="s">
        <v>548</v>
      </c>
      <c r="C230" s="336">
        <v>4</v>
      </c>
      <c r="D230" s="120" t="s">
        <v>549</v>
      </c>
      <c r="E230" s="171" t="s">
        <v>15</v>
      </c>
      <c r="F230" s="319">
        <v>479</v>
      </c>
      <c r="G230" s="319">
        <v>3006769</v>
      </c>
      <c r="H230" s="107">
        <f t="shared" si="6"/>
        <v>0.3263721616863534</v>
      </c>
      <c r="J230" s="312" t="s">
        <v>538</v>
      </c>
      <c r="K230" s="335">
        <v>3</v>
      </c>
      <c r="L230" s="314" t="s">
        <v>553</v>
      </c>
      <c r="M230" s="315" t="s">
        <v>32</v>
      </c>
      <c r="N230" s="260">
        <v>259179</v>
      </c>
      <c r="O230" s="260">
        <v>2433497</v>
      </c>
      <c r="P230" s="107">
        <f t="shared" si="7"/>
        <v>0.2533675757474563</v>
      </c>
    </row>
    <row r="231" spans="1:16" ht="19.5" customHeight="1">
      <c r="A231" s="99"/>
      <c r="B231" s="317" t="s">
        <v>550</v>
      </c>
      <c r="C231" s="336">
        <v>4</v>
      </c>
      <c r="D231" s="120" t="s">
        <v>551</v>
      </c>
      <c r="E231" s="171" t="s">
        <v>12</v>
      </c>
      <c r="F231" s="319">
        <v>32384</v>
      </c>
      <c r="G231" s="319">
        <v>517389</v>
      </c>
      <c r="H231" s="107">
        <f t="shared" si="6"/>
        <v>0.05616040552591193</v>
      </c>
      <c r="J231" s="312" t="s">
        <v>540</v>
      </c>
      <c r="K231" s="335">
        <v>4</v>
      </c>
      <c r="L231" s="314" t="s">
        <v>557</v>
      </c>
      <c r="M231" s="315" t="s">
        <v>32</v>
      </c>
      <c r="N231" s="260">
        <v>61661</v>
      </c>
      <c r="O231" s="260">
        <v>1597395</v>
      </c>
      <c r="P231" s="107">
        <f t="shared" si="7"/>
        <v>0.16631542946677472</v>
      </c>
    </row>
    <row r="232" spans="1:16" ht="19.5" customHeight="1">
      <c r="A232" s="99"/>
      <c r="B232" s="317" t="s">
        <v>552</v>
      </c>
      <c r="C232" s="336">
        <v>3</v>
      </c>
      <c r="D232" s="120" t="s">
        <v>553</v>
      </c>
      <c r="E232" s="171"/>
      <c r="F232" s="319">
        <v>0</v>
      </c>
      <c r="G232" s="319">
        <v>6149038</v>
      </c>
      <c r="H232" s="107">
        <f t="shared" si="6"/>
        <v>0.6674522799561693</v>
      </c>
      <c r="J232" s="312" t="s">
        <v>546</v>
      </c>
      <c r="K232" s="335">
        <v>3</v>
      </c>
      <c r="L232" s="314" t="s">
        <v>1224</v>
      </c>
      <c r="M232" s="315" t="s">
        <v>32</v>
      </c>
      <c r="N232" s="260">
        <v>389980</v>
      </c>
      <c r="O232" s="260">
        <v>4501961</v>
      </c>
      <c r="P232" s="107">
        <f t="shared" si="7"/>
        <v>0.468729135347031</v>
      </c>
    </row>
    <row r="233" spans="1:16" ht="19.5" customHeight="1">
      <c r="A233" s="99"/>
      <c r="B233" s="317" t="s">
        <v>554</v>
      </c>
      <c r="C233" s="336">
        <v>4</v>
      </c>
      <c r="D233" s="120" t="s">
        <v>555</v>
      </c>
      <c r="E233" s="171" t="s">
        <v>12</v>
      </c>
      <c r="F233" s="319">
        <v>3</v>
      </c>
      <c r="G233" s="319">
        <v>3100</v>
      </c>
      <c r="H233" s="107">
        <f t="shared" si="6"/>
        <v>0.00033649199563641084</v>
      </c>
      <c r="J233" s="312" t="s">
        <v>552</v>
      </c>
      <c r="K233" s="335">
        <v>3</v>
      </c>
      <c r="L233" s="314" t="s">
        <v>1225</v>
      </c>
      <c r="M233" s="315" t="s">
        <v>32</v>
      </c>
      <c r="N233" s="260">
        <v>461416</v>
      </c>
      <c r="O233" s="260">
        <v>11154145</v>
      </c>
      <c r="P233" s="107">
        <f t="shared" si="7"/>
        <v>1.1613323041637653</v>
      </c>
    </row>
    <row r="234" spans="1:16" ht="19.5" customHeight="1">
      <c r="A234" s="99"/>
      <c r="B234" s="317" t="s">
        <v>556</v>
      </c>
      <c r="C234" s="336">
        <v>4</v>
      </c>
      <c r="D234" s="120" t="s">
        <v>557</v>
      </c>
      <c r="E234" s="171" t="s">
        <v>12</v>
      </c>
      <c r="F234" s="319">
        <v>2571</v>
      </c>
      <c r="G234" s="319">
        <v>1246247</v>
      </c>
      <c r="H234" s="107">
        <f t="shared" si="6"/>
        <v>0.13527488389867426</v>
      </c>
      <c r="J234" s="312" t="s">
        <v>564</v>
      </c>
      <c r="K234" s="335">
        <v>3</v>
      </c>
      <c r="L234" s="314" t="s">
        <v>565</v>
      </c>
      <c r="M234" s="315" t="s">
        <v>32</v>
      </c>
      <c r="N234" s="260">
        <v>133509</v>
      </c>
      <c r="O234" s="260">
        <v>5132798</v>
      </c>
      <c r="P234" s="107">
        <f t="shared" si="7"/>
        <v>0.5344097757512715</v>
      </c>
    </row>
    <row r="235" spans="1:16" ht="19.5" customHeight="1">
      <c r="A235" s="99"/>
      <c r="B235" s="317" t="s">
        <v>558</v>
      </c>
      <c r="C235" s="336">
        <v>3</v>
      </c>
      <c r="D235" s="120" t="s">
        <v>559</v>
      </c>
      <c r="E235" s="171" t="s">
        <v>15</v>
      </c>
      <c r="F235" s="319">
        <v>459</v>
      </c>
      <c r="G235" s="319">
        <v>2887632</v>
      </c>
      <c r="H235" s="107">
        <f t="shared" si="6"/>
        <v>0.31344034011082594</v>
      </c>
      <c r="J235" s="312" t="s">
        <v>566</v>
      </c>
      <c r="K235" s="335">
        <v>4</v>
      </c>
      <c r="L235" s="314" t="s">
        <v>567</v>
      </c>
      <c r="M235" s="315" t="s">
        <v>32</v>
      </c>
      <c r="N235" s="260">
        <v>25375</v>
      </c>
      <c r="O235" s="260">
        <v>767013</v>
      </c>
      <c r="P235" s="107">
        <f t="shared" si="7"/>
        <v>0.07985883047186156</v>
      </c>
    </row>
    <row r="236" spans="1:16" ht="19.5" customHeight="1">
      <c r="A236" s="99"/>
      <c r="B236" s="317" t="s">
        <v>560</v>
      </c>
      <c r="C236" s="336">
        <v>4</v>
      </c>
      <c r="D236" s="120" t="s">
        <v>561</v>
      </c>
      <c r="E236" s="171" t="s">
        <v>15</v>
      </c>
      <c r="F236" s="319">
        <v>172</v>
      </c>
      <c r="G236" s="319">
        <v>1391921</v>
      </c>
      <c r="H236" s="107">
        <f t="shared" si="6"/>
        <v>0.1510871855026544</v>
      </c>
      <c r="J236" s="307" t="s">
        <v>568</v>
      </c>
      <c r="K236" s="334">
        <v>2</v>
      </c>
      <c r="L236" s="309" t="s">
        <v>569</v>
      </c>
      <c r="M236" s="310"/>
      <c r="N236" s="256">
        <v>0</v>
      </c>
      <c r="O236" s="256">
        <v>232584864</v>
      </c>
      <c r="P236" s="118">
        <f t="shared" si="7"/>
        <v>24.215958822727874</v>
      </c>
    </row>
    <row r="237" spans="1:16" ht="19.5" customHeight="1">
      <c r="A237" s="99"/>
      <c r="B237" s="317" t="s">
        <v>562</v>
      </c>
      <c r="C237" s="336">
        <v>4</v>
      </c>
      <c r="D237" s="120" t="s">
        <v>563</v>
      </c>
      <c r="E237" s="171" t="s">
        <v>15</v>
      </c>
      <c r="F237" s="319">
        <v>97</v>
      </c>
      <c r="G237" s="319">
        <v>731628</v>
      </c>
      <c r="H237" s="107">
        <f t="shared" si="6"/>
        <v>0.0794151502527342</v>
      </c>
      <c r="J237" s="312" t="s">
        <v>570</v>
      </c>
      <c r="K237" s="335">
        <v>3</v>
      </c>
      <c r="L237" s="314" t="s">
        <v>571</v>
      </c>
      <c r="M237" s="315"/>
      <c r="N237" s="260">
        <v>0</v>
      </c>
      <c r="O237" s="260">
        <v>9889917</v>
      </c>
      <c r="P237" s="107">
        <f t="shared" si="7"/>
        <v>1.0297051094098555</v>
      </c>
    </row>
    <row r="238" spans="1:16" ht="19.5" customHeight="1">
      <c r="A238" s="99"/>
      <c r="B238" s="317" t="s">
        <v>564</v>
      </c>
      <c r="C238" s="336">
        <v>3</v>
      </c>
      <c r="D238" s="120" t="s">
        <v>565</v>
      </c>
      <c r="E238" s="171" t="s">
        <v>32</v>
      </c>
      <c r="F238" s="319">
        <v>792763</v>
      </c>
      <c r="G238" s="319">
        <v>16047515</v>
      </c>
      <c r="H238" s="107">
        <f t="shared" si="6"/>
        <v>1.7418904346307218</v>
      </c>
      <c r="J238" s="312" t="s">
        <v>572</v>
      </c>
      <c r="K238" s="335">
        <v>4</v>
      </c>
      <c r="L238" s="314" t="s">
        <v>1226</v>
      </c>
      <c r="M238" s="315" t="s">
        <v>12</v>
      </c>
      <c r="N238" s="260">
        <v>3932584</v>
      </c>
      <c r="O238" s="260">
        <v>3726103</v>
      </c>
      <c r="P238" s="107">
        <f t="shared" si="7"/>
        <v>0.38794939303205384</v>
      </c>
    </row>
    <row r="239" spans="1:16" ht="19.5" customHeight="1">
      <c r="A239" s="99"/>
      <c r="B239" s="317" t="s">
        <v>566</v>
      </c>
      <c r="C239" s="336">
        <v>4</v>
      </c>
      <c r="D239" s="120" t="s">
        <v>567</v>
      </c>
      <c r="E239" s="171" t="s">
        <v>32</v>
      </c>
      <c r="F239" s="319">
        <v>4093</v>
      </c>
      <c r="G239" s="319">
        <v>74768</v>
      </c>
      <c r="H239" s="107">
        <f t="shared" si="6"/>
        <v>0.008115752751530056</v>
      </c>
      <c r="J239" s="312" t="s">
        <v>578</v>
      </c>
      <c r="K239" s="335">
        <v>3</v>
      </c>
      <c r="L239" s="314" t="s">
        <v>579</v>
      </c>
      <c r="M239" s="315" t="s">
        <v>32</v>
      </c>
      <c r="N239" s="260">
        <v>1283538</v>
      </c>
      <c r="O239" s="260">
        <v>19674108</v>
      </c>
      <c r="P239" s="107">
        <f t="shared" si="7"/>
        <v>2.048402380998881</v>
      </c>
    </row>
    <row r="240" spans="1:16" ht="19.5" customHeight="1">
      <c r="A240" s="99"/>
      <c r="B240" s="304" t="s">
        <v>568</v>
      </c>
      <c r="C240" s="332">
        <v>2</v>
      </c>
      <c r="D240" s="117" t="s">
        <v>569</v>
      </c>
      <c r="E240" s="333"/>
      <c r="F240" s="306">
        <v>0</v>
      </c>
      <c r="G240" s="306">
        <v>334479686</v>
      </c>
      <c r="H240" s="118">
        <f t="shared" si="6"/>
        <v>36.30636678773551</v>
      </c>
      <c r="J240" s="312" t="s">
        <v>582</v>
      </c>
      <c r="K240" s="335">
        <v>4</v>
      </c>
      <c r="L240" s="314" t="s">
        <v>583</v>
      </c>
      <c r="M240" s="315" t="s">
        <v>32</v>
      </c>
      <c r="N240" s="260">
        <v>640622</v>
      </c>
      <c r="O240" s="260">
        <v>9209447</v>
      </c>
      <c r="P240" s="107">
        <f t="shared" si="7"/>
        <v>0.9588568469016743</v>
      </c>
    </row>
    <row r="241" spans="1:16" ht="19.5" customHeight="1">
      <c r="A241" s="99"/>
      <c r="B241" s="317" t="s">
        <v>570</v>
      </c>
      <c r="C241" s="336">
        <v>3</v>
      </c>
      <c r="D241" s="120" t="s">
        <v>571</v>
      </c>
      <c r="E241" s="171"/>
      <c r="F241" s="319">
        <v>0</v>
      </c>
      <c r="G241" s="319">
        <v>16569063</v>
      </c>
      <c r="H241" s="107">
        <f t="shared" si="6"/>
        <v>1.798502282159812</v>
      </c>
      <c r="J241" s="312" t="s">
        <v>1227</v>
      </c>
      <c r="K241" s="335">
        <v>3</v>
      </c>
      <c r="L241" s="314" t="s">
        <v>585</v>
      </c>
      <c r="M241" s="315" t="s">
        <v>32</v>
      </c>
      <c r="N241" s="260">
        <v>1937612</v>
      </c>
      <c r="O241" s="260">
        <v>10672121</v>
      </c>
      <c r="P241" s="107">
        <f t="shared" si="7"/>
        <v>1.111145576038729</v>
      </c>
    </row>
    <row r="242" spans="1:16" ht="19.5" customHeight="1">
      <c r="A242" s="99"/>
      <c r="B242" s="317" t="s">
        <v>572</v>
      </c>
      <c r="C242" s="336">
        <v>4</v>
      </c>
      <c r="D242" s="120" t="s">
        <v>573</v>
      </c>
      <c r="E242" s="171" t="s">
        <v>12</v>
      </c>
      <c r="F242" s="319">
        <v>428</v>
      </c>
      <c r="G242" s="319">
        <v>50548</v>
      </c>
      <c r="H242" s="107">
        <f t="shared" si="6"/>
        <v>0.0054867733533642896</v>
      </c>
      <c r="J242" s="312" t="s">
        <v>584</v>
      </c>
      <c r="K242" s="335">
        <v>3</v>
      </c>
      <c r="L242" s="314" t="s">
        <v>1228</v>
      </c>
      <c r="M242" s="315"/>
      <c r="N242" s="260">
        <v>0</v>
      </c>
      <c r="O242" s="260">
        <v>21388216</v>
      </c>
      <c r="P242" s="107">
        <f t="shared" si="7"/>
        <v>2.2268695780117898</v>
      </c>
    </row>
    <row r="243" spans="1:16" ht="19.5" customHeight="1">
      <c r="A243" s="99"/>
      <c r="B243" s="317" t="s">
        <v>574</v>
      </c>
      <c r="C243" s="336">
        <v>4</v>
      </c>
      <c r="D243" s="120" t="s">
        <v>575</v>
      </c>
      <c r="E243" s="171" t="s">
        <v>12</v>
      </c>
      <c r="F243" s="319">
        <v>831215</v>
      </c>
      <c r="G243" s="319">
        <v>7823813</v>
      </c>
      <c r="H243" s="107">
        <f t="shared" si="6"/>
        <v>0.8492420805987402</v>
      </c>
      <c r="J243" s="312" t="s">
        <v>586</v>
      </c>
      <c r="K243" s="335">
        <v>4</v>
      </c>
      <c r="L243" s="314" t="s">
        <v>601</v>
      </c>
      <c r="M243" s="315" t="s">
        <v>12</v>
      </c>
      <c r="N243" s="260">
        <v>46442</v>
      </c>
      <c r="O243" s="260">
        <v>875250</v>
      </c>
      <c r="P243" s="107">
        <f t="shared" si="7"/>
        <v>0.09112810522181086</v>
      </c>
    </row>
    <row r="244" spans="1:16" ht="19.5" customHeight="1">
      <c r="A244" s="99"/>
      <c r="B244" s="317" t="s">
        <v>576</v>
      </c>
      <c r="C244" s="336">
        <v>4</v>
      </c>
      <c r="D244" s="120" t="s">
        <v>577</v>
      </c>
      <c r="E244" s="171" t="s">
        <v>12</v>
      </c>
      <c r="F244" s="319">
        <v>111141</v>
      </c>
      <c r="G244" s="319">
        <v>167662</v>
      </c>
      <c r="H244" s="107">
        <f t="shared" si="6"/>
        <v>0.018199006765287715</v>
      </c>
      <c r="J244" s="312" t="s">
        <v>1229</v>
      </c>
      <c r="K244" s="335">
        <v>4</v>
      </c>
      <c r="L244" s="314" t="s">
        <v>597</v>
      </c>
      <c r="M244" s="315" t="s">
        <v>12</v>
      </c>
      <c r="N244" s="260">
        <v>509108</v>
      </c>
      <c r="O244" s="260">
        <v>4636948</v>
      </c>
      <c r="P244" s="107">
        <f t="shared" si="7"/>
        <v>0.4827835307078725</v>
      </c>
    </row>
    <row r="245" spans="1:16" ht="19.5" customHeight="1">
      <c r="A245" s="99"/>
      <c r="B245" s="317" t="s">
        <v>578</v>
      </c>
      <c r="C245" s="336">
        <v>3</v>
      </c>
      <c r="D245" s="120" t="s">
        <v>579</v>
      </c>
      <c r="E245" s="171"/>
      <c r="F245" s="319">
        <v>0</v>
      </c>
      <c r="G245" s="319">
        <v>63379860</v>
      </c>
      <c r="H245" s="107">
        <f t="shared" si="6"/>
        <v>6.879617927276237</v>
      </c>
      <c r="J245" s="312" t="s">
        <v>1230</v>
      </c>
      <c r="K245" s="335">
        <v>4</v>
      </c>
      <c r="L245" s="314" t="s">
        <v>603</v>
      </c>
      <c r="M245" s="315" t="s">
        <v>12</v>
      </c>
      <c r="N245" s="260">
        <v>11406381</v>
      </c>
      <c r="O245" s="260">
        <v>3043413</v>
      </c>
      <c r="P245" s="107">
        <f t="shared" si="7"/>
        <v>0.31686999154233314</v>
      </c>
    </row>
    <row r="246" spans="1:16" ht="19.5" customHeight="1">
      <c r="A246" s="99"/>
      <c r="B246" s="317" t="s">
        <v>580</v>
      </c>
      <c r="C246" s="336">
        <v>4</v>
      </c>
      <c r="D246" s="120" t="s">
        <v>581</v>
      </c>
      <c r="E246" s="171" t="s">
        <v>12</v>
      </c>
      <c r="F246" s="319">
        <v>247321</v>
      </c>
      <c r="G246" s="319">
        <v>11044260</v>
      </c>
      <c r="H246" s="107">
        <f t="shared" si="6"/>
        <v>1.1988080928152862</v>
      </c>
      <c r="J246" s="312" t="s">
        <v>1231</v>
      </c>
      <c r="K246" s="335">
        <v>4</v>
      </c>
      <c r="L246" s="314" t="s">
        <v>1232</v>
      </c>
      <c r="M246" s="315" t="s">
        <v>32</v>
      </c>
      <c r="N246" s="260">
        <v>25331</v>
      </c>
      <c r="O246" s="260">
        <v>279122</v>
      </c>
      <c r="P246" s="107">
        <f t="shared" si="7"/>
        <v>0.02906124991227911</v>
      </c>
    </row>
    <row r="247" spans="1:16" ht="19.5" customHeight="1">
      <c r="A247" s="99"/>
      <c r="B247" s="317" t="s">
        <v>582</v>
      </c>
      <c r="C247" s="336">
        <v>4</v>
      </c>
      <c r="D247" s="120" t="s">
        <v>583</v>
      </c>
      <c r="E247" s="171" t="s">
        <v>32</v>
      </c>
      <c r="F247" s="319">
        <v>1785873</v>
      </c>
      <c r="G247" s="319">
        <v>17262075</v>
      </c>
      <c r="H247" s="107">
        <f t="shared" si="6"/>
        <v>1.8737258276049669</v>
      </c>
      <c r="J247" s="312" t="s">
        <v>590</v>
      </c>
      <c r="K247" s="335">
        <v>3</v>
      </c>
      <c r="L247" s="314" t="s">
        <v>607</v>
      </c>
      <c r="M247" s="315"/>
      <c r="N247" s="260">
        <v>0</v>
      </c>
      <c r="O247" s="260">
        <v>18108995</v>
      </c>
      <c r="P247" s="107">
        <f t="shared" si="7"/>
        <v>1.8854480454969975</v>
      </c>
    </row>
    <row r="248" spans="1:16" ht="19.5" customHeight="1">
      <c r="A248" s="99"/>
      <c r="B248" s="317" t="s">
        <v>584</v>
      </c>
      <c r="C248" s="336">
        <v>3</v>
      </c>
      <c r="D248" s="120" t="s">
        <v>585</v>
      </c>
      <c r="E248" s="171" t="s">
        <v>32</v>
      </c>
      <c r="F248" s="319">
        <v>401179</v>
      </c>
      <c r="G248" s="319">
        <v>3181985</v>
      </c>
      <c r="H248" s="107">
        <f t="shared" si="6"/>
        <v>0.3453911234629435</v>
      </c>
      <c r="J248" s="312" t="s">
        <v>1302</v>
      </c>
      <c r="K248" s="335">
        <v>4</v>
      </c>
      <c r="L248" s="314" t="s">
        <v>1303</v>
      </c>
      <c r="M248" s="315" t="s">
        <v>12</v>
      </c>
      <c r="N248" s="260">
        <v>47098</v>
      </c>
      <c r="O248" s="260">
        <v>1077919</v>
      </c>
      <c r="P248" s="107">
        <f t="shared" si="7"/>
        <v>0.1122293242531724</v>
      </c>
    </row>
    <row r="249" spans="1:16" ht="19.5" customHeight="1">
      <c r="A249" s="99"/>
      <c r="B249" s="317" t="s">
        <v>586</v>
      </c>
      <c r="C249" s="336">
        <v>4</v>
      </c>
      <c r="D249" s="120" t="s">
        <v>587</v>
      </c>
      <c r="E249" s="171" t="s">
        <v>32</v>
      </c>
      <c r="F249" s="319">
        <v>55118</v>
      </c>
      <c r="G249" s="319">
        <v>539358</v>
      </c>
      <c r="H249" s="107">
        <f t="shared" si="6"/>
        <v>0.05854504831692364</v>
      </c>
      <c r="J249" s="312" t="s">
        <v>592</v>
      </c>
      <c r="K249" s="335">
        <v>3</v>
      </c>
      <c r="L249" s="314" t="s">
        <v>609</v>
      </c>
      <c r="M249" s="315"/>
      <c r="N249" s="260">
        <v>0</v>
      </c>
      <c r="O249" s="260">
        <v>2130639</v>
      </c>
      <c r="P249" s="107">
        <f t="shared" si="7"/>
        <v>0.22183501283255516</v>
      </c>
    </row>
    <row r="250" spans="1:16" ht="19.5" customHeight="1">
      <c r="A250" s="99"/>
      <c r="B250" s="317" t="s">
        <v>588</v>
      </c>
      <c r="C250" s="336">
        <v>4</v>
      </c>
      <c r="D250" s="120" t="s">
        <v>589</v>
      </c>
      <c r="E250" s="171" t="s">
        <v>32</v>
      </c>
      <c r="F250" s="319">
        <v>17663</v>
      </c>
      <c r="G250" s="319">
        <v>181952</v>
      </c>
      <c r="H250" s="107">
        <f t="shared" si="6"/>
        <v>0.019750126319366526</v>
      </c>
      <c r="J250" s="312" t="s">
        <v>594</v>
      </c>
      <c r="K250" s="335">
        <v>4</v>
      </c>
      <c r="L250" s="314" t="s">
        <v>611</v>
      </c>
      <c r="M250" s="315" t="s">
        <v>32</v>
      </c>
      <c r="N250" s="260">
        <v>14276</v>
      </c>
      <c r="O250" s="260">
        <v>20252</v>
      </c>
      <c r="P250" s="107">
        <f t="shared" si="7"/>
        <v>0.0021085705649267223</v>
      </c>
    </row>
    <row r="251" spans="1:16" ht="19.5" customHeight="1">
      <c r="A251" s="99"/>
      <c r="B251" s="317" t="s">
        <v>590</v>
      </c>
      <c r="C251" s="336">
        <v>3</v>
      </c>
      <c r="D251" s="120" t="s">
        <v>591</v>
      </c>
      <c r="E251" s="171" t="s">
        <v>32</v>
      </c>
      <c r="F251" s="319">
        <v>38337</v>
      </c>
      <c r="G251" s="319">
        <v>44390</v>
      </c>
      <c r="H251" s="107">
        <f t="shared" si="6"/>
        <v>0.004818348285903316</v>
      </c>
      <c r="J251" s="312" t="s">
        <v>596</v>
      </c>
      <c r="K251" s="335">
        <v>4</v>
      </c>
      <c r="L251" s="314" t="s">
        <v>613</v>
      </c>
      <c r="M251" s="315" t="s">
        <v>32</v>
      </c>
      <c r="N251" s="260">
        <v>12621</v>
      </c>
      <c r="O251" s="260">
        <v>29162</v>
      </c>
      <c r="P251" s="107">
        <f t="shared" si="7"/>
        <v>0.0030362499908351314</v>
      </c>
    </row>
    <row r="252" spans="1:16" ht="19.5" customHeight="1">
      <c r="A252" s="99"/>
      <c r="B252" s="317" t="s">
        <v>592</v>
      </c>
      <c r="C252" s="336">
        <v>3</v>
      </c>
      <c r="D252" s="120" t="s">
        <v>593</v>
      </c>
      <c r="E252" s="171" t="s">
        <v>12</v>
      </c>
      <c r="F252" s="319">
        <v>121860</v>
      </c>
      <c r="G252" s="319">
        <v>1991108</v>
      </c>
      <c r="H252" s="107">
        <f t="shared" si="6"/>
        <v>0.21612642078955574</v>
      </c>
      <c r="J252" s="312" t="s">
        <v>1233</v>
      </c>
      <c r="K252" s="335">
        <v>4</v>
      </c>
      <c r="L252" s="314" t="s">
        <v>615</v>
      </c>
      <c r="M252" s="315" t="s">
        <v>32</v>
      </c>
      <c r="N252" s="260">
        <v>7089</v>
      </c>
      <c r="O252" s="260">
        <v>20560</v>
      </c>
      <c r="P252" s="107">
        <f t="shared" si="7"/>
        <v>0.0021406384956988646</v>
      </c>
    </row>
    <row r="253" spans="1:16" ht="19.5" customHeight="1">
      <c r="A253" s="99"/>
      <c r="B253" s="317" t="s">
        <v>594</v>
      </c>
      <c r="C253" s="336">
        <v>4</v>
      </c>
      <c r="D253" s="120" t="s">
        <v>595</v>
      </c>
      <c r="E253" s="171" t="s">
        <v>12</v>
      </c>
      <c r="F253" s="319">
        <v>6430</v>
      </c>
      <c r="G253" s="319">
        <v>298084</v>
      </c>
      <c r="H253" s="107">
        <f t="shared" si="6"/>
        <v>0.032355767750736744</v>
      </c>
      <c r="J253" s="312" t="s">
        <v>1234</v>
      </c>
      <c r="K253" s="335">
        <v>4</v>
      </c>
      <c r="L253" s="314" t="s">
        <v>617</v>
      </c>
      <c r="M253" s="315" t="s">
        <v>32</v>
      </c>
      <c r="N253" s="260">
        <v>216</v>
      </c>
      <c r="O253" s="260">
        <v>795</v>
      </c>
      <c r="P253" s="107">
        <f t="shared" si="7"/>
        <v>8.277274338913413E-05</v>
      </c>
    </row>
    <row r="254" spans="1:16" ht="19.5" customHeight="1">
      <c r="A254" s="99"/>
      <c r="B254" s="317" t="s">
        <v>596</v>
      </c>
      <c r="C254" s="336">
        <v>4</v>
      </c>
      <c r="D254" s="120" t="s">
        <v>597</v>
      </c>
      <c r="E254" s="171" t="s">
        <v>12</v>
      </c>
      <c r="F254" s="319">
        <v>115430</v>
      </c>
      <c r="G254" s="319">
        <v>1693024</v>
      </c>
      <c r="H254" s="107">
        <f t="shared" si="6"/>
        <v>0.18377065303881898</v>
      </c>
      <c r="J254" s="312" t="s">
        <v>598</v>
      </c>
      <c r="K254" s="335">
        <v>3</v>
      </c>
      <c r="L254" s="314" t="s">
        <v>623</v>
      </c>
      <c r="M254" s="315"/>
      <c r="N254" s="260">
        <v>0</v>
      </c>
      <c r="O254" s="260">
        <v>92583786</v>
      </c>
      <c r="P254" s="107">
        <f t="shared" si="7"/>
        <v>9.639514415814476</v>
      </c>
    </row>
    <row r="255" spans="1:16" ht="19.5" customHeight="1">
      <c r="A255" s="99"/>
      <c r="B255" s="317" t="s">
        <v>598</v>
      </c>
      <c r="C255" s="336">
        <v>3</v>
      </c>
      <c r="D255" s="120" t="s">
        <v>599</v>
      </c>
      <c r="E255" s="171" t="s">
        <v>12</v>
      </c>
      <c r="F255" s="319">
        <v>137407</v>
      </c>
      <c r="G255" s="319">
        <v>129232</v>
      </c>
      <c r="H255" s="107">
        <f t="shared" si="6"/>
        <v>0.014027591477446661</v>
      </c>
      <c r="J255" s="312" t="s">
        <v>600</v>
      </c>
      <c r="K255" s="335">
        <v>4</v>
      </c>
      <c r="L255" s="314" t="s">
        <v>1235</v>
      </c>
      <c r="M255" s="315" t="s">
        <v>12</v>
      </c>
      <c r="N255" s="260">
        <v>25703302</v>
      </c>
      <c r="O255" s="260">
        <v>556216</v>
      </c>
      <c r="P255" s="107">
        <f t="shared" si="7"/>
        <v>0.05791135124142217</v>
      </c>
    </row>
    <row r="256" spans="1:16" ht="19.5" customHeight="1">
      <c r="A256" s="99"/>
      <c r="B256" s="317" t="s">
        <v>600</v>
      </c>
      <c r="C256" s="336">
        <v>4</v>
      </c>
      <c r="D256" s="120" t="s">
        <v>601</v>
      </c>
      <c r="E256" s="171" t="s">
        <v>12</v>
      </c>
      <c r="F256" s="319">
        <v>402</v>
      </c>
      <c r="G256" s="319">
        <v>32984</v>
      </c>
      <c r="H256" s="107">
        <f t="shared" si="6"/>
        <v>0.0035802748335714116</v>
      </c>
      <c r="J256" s="312" t="s">
        <v>1236</v>
      </c>
      <c r="K256" s="335">
        <v>4</v>
      </c>
      <c r="L256" s="314" t="s">
        <v>629</v>
      </c>
      <c r="M256" s="315" t="s">
        <v>12</v>
      </c>
      <c r="N256" s="260">
        <v>544347763</v>
      </c>
      <c r="O256" s="260">
        <v>83650167</v>
      </c>
      <c r="P256" s="107">
        <f t="shared" si="7"/>
        <v>8.709375858552471</v>
      </c>
    </row>
    <row r="257" spans="1:16" ht="19.5" customHeight="1">
      <c r="A257" s="99"/>
      <c r="B257" s="317" t="s">
        <v>602</v>
      </c>
      <c r="C257" s="336">
        <v>4</v>
      </c>
      <c r="D257" s="120" t="s">
        <v>603</v>
      </c>
      <c r="E257" s="171" t="s">
        <v>12</v>
      </c>
      <c r="F257" s="319">
        <v>136953</v>
      </c>
      <c r="G257" s="319">
        <v>85268</v>
      </c>
      <c r="H257" s="107">
        <f t="shared" si="6"/>
        <v>0.009255483704492092</v>
      </c>
      <c r="J257" s="312" t="s">
        <v>604</v>
      </c>
      <c r="K257" s="335">
        <v>3</v>
      </c>
      <c r="L257" s="314" t="s">
        <v>633</v>
      </c>
      <c r="M257" s="315"/>
      <c r="N257" s="260">
        <v>0</v>
      </c>
      <c r="O257" s="260">
        <v>27830344</v>
      </c>
      <c r="P257" s="107">
        <f t="shared" si="7"/>
        <v>2.897602418041923</v>
      </c>
    </row>
    <row r="258" spans="1:16" ht="19.5" customHeight="1">
      <c r="A258" s="99"/>
      <c r="B258" s="317" t="s">
        <v>604</v>
      </c>
      <c r="C258" s="336">
        <v>3</v>
      </c>
      <c r="D258" s="120" t="s">
        <v>605</v>
      </c>
      <c r="E258" s="171" t="s">
        <v>32</v>
      </c>
      <c r="F258" s="319">
        <v>252541</v>
      </c>
      <c r="G258" s="319">
        <v>6556142</v>
      </c>
      <c r="H258" s="107">
        <f t="shared" si="6"/>
        <v>0.7116417113728033</v>
      </c>
      <c r="J258" s="312" t="s">
        <v>606</v>
      </c>
      <c r="K258" s="335">
        <v>3</v>
      </c>
      <c r="L258" s="314" t="s">
        <v>1237</v>
      </c>
      <c r="M258" s="315" t="s">
        <v>32</v>
      </c>
      <c r="N258" s="260">
        <v>83680</v>
      </c>
      <c r="O258" s="260">
        <v>626309</v>
      </c>
      <c r="P258" s="107">
        <f t="shared" si="7"/>
        <v>0.06520920017522666</v>
      </c>
    </row>
    <row r="259" spans="1:16" ht="19.5" customHeight="1">
      <c r="A259" s="99"/>
      <c r="B259" s="317" t="s">
        <v>606</v>
      </c>
      <c r="C259" s="336">
        <v>3</v>
      </c>
      <c r="D259" s="120" t="s">
        <v>607</v>
      </c>
      <c r="E259" s="171"/>
      <c r="F259" s="319">
        <v>0</v>
      </c>
      <c r="G259" s="319">
        <v>15475278</v>
      </c>
      <c r="H259" s="107">
        <f t="shared" si="6"/>
        <v>1.6797765087897567</v>
      </c>
      <c r="J259" s="307" t="s">
        <v>643</v>
      </c>
      <c r="K259" s="334">
        <v>2</v>
      </c>
      <c r="L259" s="309" t="s">
        <v>644</v>
      </c>
      <c r="M259" s="310"/>
      <c r="N259" s="256">
        <v>0</v>
      </c>
      <c r="O259" s="256">
        <v>75686991</v>
      </c>
      <c r="P259" s="118">
        <f t="shared" si="7"/>
        <v>7.880276583570697</v>
      </c>
    </row>
    <row r="260" spans="1:16" ht="19.5" customHeight="1">
      <c r="A260" s="99"/>
      <c r="B260" s="317" t="s">
        <v>608</v>
      </c>
      <c r="C260" s="336">
        <v>3</v>
      </c>
      <c r="D260" s="120" t="s">
        <v>609</v>
      </c>
      <c r="E260" s="171"/>
      <c r="F260" s="319">
        <v>0</v>
      </c>
      <c r="G260" s="319">
        <v>13250453</v>
      </c>
      <c r="H260" s="107">
        <f t="shared" si="6"/>
        <v>1.4382810880827315</v>
      </c>
      <c r="J260" s="312" t="s">
        <v>645</v>
      </c>
      <c r="K260" s="335">
        <v>3</v>
      </c>
      <c r="L260" s="314" t="s">
        <v>652</v>
      </c>
      <c r="M260" s="315" t="s">
        <v>12</v>
      </c>
      <c r="N260" s="260">
        <v>99</v>
      </c>
      <c r="O260" s="260">
        <v>727018</v>
      </c>
      <c r="P260" s="107">
        <f t="shared" si="7"/>
        <v>0.07569468472110881</v>
      </c>
    </row>
    <row r="261" spans="1:16" ht="19.5" customHeight="1">
      <c r="A261" s="99"/>
      <c r="B261" s="317" t="s">
        <v>610</v>
      </c>
      <c r="C261" s="336">
        <v>4</v>
      </c>
      <c r="D261" s="120" t="s">
        <v>611</v>
      </c>
      <c r="E261" s="171" t="s">
        <v>15</v>
      </c>
      <c r="F261" s="319">
        <v>6</v>
      </c>
      <c r="G261" s="319">
        <v>30299</v>
      </c>
      <c r="H261" s="107">
        <f t="shared" si="6"/>
        <v>0.003288829347028262</v>
      </c>
      <c r="J261" s="312" t="s">
        <v>647</v>
      </c>
      <c r="K261" s="335">
        <v>4</v>
      </c>
      <c r="L261" s="314" t="s">
        <v>654</v>
      </c>
      <c r="M261" s="315" t="s">
        <v>12</v>
      </c>
      <c r="N261" s="260">
        <v>94</v>
      </c>
      <c r="O261" s="260">
        <v>722444</v>
      </c>
      <c r="P261" s="107">
        <f t="shared" si="7"/>
        <v>0.07521845512581084</v>
      </c>
    </row>
    <row r="262" spans="1:16" ht="19.5" customHeight="1">
      <c r="A262" s="99"/>
      <c r="B262" s="317" t="s">
        <v>612</v>
      </c>
      <c r="C262" s="336">
        <v>4</v>
      </c>
      <c r="D262" s="120" t="s">
        <v>613</v>
      </c>
      <c r="E262" s="171" t="s">
        <v>12</v>
      </c>
      <c r="F262" s="319">
        <v>40</v>
      </c>
      <c r="G262" s="319">
        <v>1707</v>
      </c>
      <c r="H262" s="107">
        <f t="shared" si="6"/>
        <v>0.000185287689210114</v>
      </c>
      <c r="J262" s="312" t="s">
        <v>649</v>
      </c>
      <c r="K262" s="335">
        <v>4</v>
      </c>
      <c r="L262" s="314" t="s">
        <v>658</v>
      </c>
      <c r="M262" s="315" t="s">
        <v>12</v>
      </c>
      <c r="N262" s="260">
        <v>3</v>
      </c>
      <c r="O262" s="260">
        <v>4103</v>
      </c>
      <c r="P262" s="107">
        <f t="shared" si="7"/>
        <v>0.00042719064921461293</v>
      </c>
    </row>
    <row r="263" spans="1:16" ht="19.5" customHeight="1">
      <c r="A263" s="99"/>
      <c r="B263" s="317" t="s">
        <v>614</v>
      </c>
      <c r="C263" s="336">
        <v>4</v>
      </c>
      <c r="D263" s="120" t="s">
        <v>615</v>
      </c>
      <c r="E263" s="171" t="s">
        <v>12</v>
      </c>
      <c r="F263" s="319">
        <v>128</v>
      </c>
      <c r="G263" s="319">
        <v>1571</v>
      </c>
      <c r="H263" s="107">
        <f t="shared" si="6"/>
        <v>0.00017052545972412952</v>
      </c>
      <c r="J263" s="312" t="s">
        <v>651</v>
      </c>
      <c r="K263" s="335">
        <v>3</v>
      </c>
      <c r="L263" s="314" t="s">
        <v>666</v>
      </c>
      <c r="M263" s="315" t="s">
        <v>32</v>
      </c>
      <c r="N263" s="260">
        <v>5076344</v>
      </c>
      <c r="O263" s="260">
        <v>19385715</v>
      </c>
      <c r="P263" s="107">
        <f t="shared" si="7"/>
        <v>2.0183758655470294</v>
      </c>
    </row>
    <row r="264" spans="1:16" ht="19.5" customHeight="1">
      <c r="A264" s="99"/>
      <c r="B264" s="317" t="s">
        <v>616</v>
      </c>
      <c r="C264" s="336">
        <v>4</v>
      </c>
      <c r="D264" s="120" t="s">
        <v>617</v>
      </c>
      <c r="E264" s="171" t="s">
        <v>12</v>
      </c>
      <c r="F264" s="319">
        <v>25</v>
      </c>
      <c r="G264" s="319">
        <v>5205</v>
      </c>
      <c r="H264" s="107">
        <f t="shared" si="6"/>
        <v>0.0005649809152540382</v>
      </c>
      <c r="J264" s="312" t="s">
        <v>1238</v>
      </c>
      <c r="K264" s="335">
        <v>3</v>
      </c>
      <c r="L264" s="314" t="s">
        <v>668</v>
      </c>
      <c r="M264" s="315" t="s">
        <v>1278</v>
      </c>
      <c r="N264" s="260">
        <v>0</v>
      </c>
      <c r="O264" s="260">
        <v>2092582</v>
      </c>
      <c r="P264" s="107">
        <f t="shared" si="7"/>
        <v>0.21787264516568688</v>
      </c>
    </row>
    <row r="265" spans="1:16" ht="19.5" customHeight="1">
      <c r="A265" s="99"/>
      <c r="B265" s="317" t="s">
        <v>618</v>
      </c>
      <c r="C265" s="336">
        <v>3</v>
      </c>
      <c r="D265" s="120" t="s">
        <v>619</v>
      </c>
      <c r="E265" s="171"/>
      <c r="F265" s="319">
        <v>0</v>
      </c>
      <c r="G265" s="319">
        <v>1095966</v>
      </c>
      <c r="H265" s="107">
        <f aca="true" t="shared" si="8" ref="H265:H328">G265/921270057*100</f>
        <v>0.11896251177085636</v>
      </c>
      <c r="J265" s="312" t="s">
        <v>1239</v>
      </c>
      <c r="K265" s="335">
        <v>4</v>
      </c>
      <c r="L265" s="314" t="s">
        <v>670</v>
      </c>
      <c r="M265" s="315" t="s">
        <v>12</v>
      </c>
      <c r="N265" s="260">
        <v>86</v>
      </c>
      <c r="O265" s="260">
        <v>53618</v>
      </c>
      <c r="P265" s="107">
        <f aca="true" t="shared" si="9" ref="P265:P309">O265/960461098*100</f>
        <v>0.005582526987469929</v>
      </c>
    </row>
    <row r="266" spans="1:16" ht="19.5" customHeight="1">
      <c r="A266" s="99"/>
      <c r="B266" s="317" t="s">
        <v>620</v>
      </c>
      <c r="C266" s="336">
        <v>3</v>
      </c>
      <c r="D266" s="120" t="s">
        <v>621</v>
      </c>
      <c r="E266" s="171"/>
      <c r="F266" s="319">
        <v>0</v>
      </c>
      <c r="G266" s="319">
        <v>749394</v>
      </c>
      <c r="H266" s="107">
        <f t="shared" si="8"/>
        <v>0.08134357502514597</v>
      </c>
      <c r="J266" s="312" t="s">
        <v>665</v>
      </c>
      <c r="K266" s="335">
        <v>3</v>
      </c>
      <c r="L266" s="314" t="s">
        <v>676</v>
      </c>
      <c r="M266" s="315" t="s">
        <v>15</v>
      </c>
      <c r="N266" s="260">
        <v>788</v>
      </c>
      <c r="O266" s="260">
        <v>52852825</v>
      </c>
      <c r="P266" s="107">
        <f t="shared" si="9"/>
        <v>5.502859523416117</v>
      </c>
    </row>
    <row r="267" spans="1:16" ht="19.5" customHeight="1">
      <c r="A267" s="99"/>
      <c r="B267" s="317" t="s">
        <v>622</v>
      </c>
      <c r="C267" s="336">
        <v>3</v>
      </c>
      <c r="D267" s="120" t="s">
        <v>623</v>
      </c>
      <c r="E267" s="171"/>
      <c r="F267" s="319">
        <v>0</v>
      </c>
      <c r="G267" s="319">
        <v>82952418</v>
      </c>
      <c r="H267" s="107">
        <f t="shared" si="8"/>
        <v>9.004136992156688</v>
      </c>
      <c r="J267" s="312" t="s">
        <v>667</v>
      </c>
      <c r="K267" s="335">
        <v>3</v>
      </c>
      <c r="L267" s="314" t="s">
        <v>678</v>
      </c>
      <c r="M267" s="315" t="s">
        <v>12</v>
      </c>
      <c r="N267" s="260">
        <v>18</v>
      </c>
      <c r="O267" s="260">
        <v>6555</v>
      </c>
      <c r="P267" s="107">
        <f t="shared" si="9"/>
        <v>0.0006824846954915398</v>
      </c>
    </row>
    <row r="268" spans="1:16" ht="19.5" customHeight="1">
      <c r="A268" s="99"/>
      <c r="B268" s="317" t="s">
        <v>624</v>
      </c>
      <c r="C268" s="336">
        <v>4</v>
      </c>
      <c r="D268" s="120" t="s">
        <v>625</v>
      </c>
      <c r="E268" s="171" t="s">
        <v>12</v>
      </c>
      <c r="F268" s="319">
        <v>14013</v>
      </c>
      <c r="G268" s="319">
        <v>129250</v>
      </c>
      <c r="H268" s="107">
        <f t="shared" si="8"/>
        <v>0.014029545301937453</v>
      </c>
      <c r="J268" s="312" t="s">
        <v>671</v>
      </c>
      <c r="K268" s="335">
        <v>3</v>
      </c>
      <c r="L268" s="314" t="s">
        <v>1242</v>
      </c>
      <c r="M268" s="315" t="s">
        <v>12</v>
      </c>
      <c r="N268" s="260">
        <v>340</v>
      </c>
      <c r="O268" s="260">
        <v>48815</v>
      </c>
      <c r="P268" s="107">
        <f t="shared" si="9"/>
        <v>0.0050824546774095375</v>
      </c>
    </row>
    <row r="269" spans="1:16" ht="19.5" customHeight="1">
      <c r="A269" s="99"/>
      <c r="B269" s="317" t="s">
        <v>626</v>
      </c>
      <c r="C269" s="336">
        <v>4</v>
      </c>
      <c r="D269" s="120" t="s">
        <v>627</v>
      </c>
      <c r="E269" s="171" t="s">
        <v>12</v>
      </c>
      <c r="F269" s="319">
        <v>1563752701</v>
      </c>
      <c r="G269" s="319">
        <v>8699371</v>
      </c>
      <c r="H269" s="107">
        <f t="shared" si="8"/>
        <v>0.9442802285714579</v>
      </c>
      <c r="J269" s="299" t="s">
        <v>685</v>
      </c>
      <c r="K269" s="331">
        <v>1</v>
      </c>
      <c r="L269" s="301" t="s">
        <v>686</v>
      </c>
      <c r="M269" s="302"/>
      <c r="N269" s="251">
        <v>0</v>
      </c>
      <c r="O269" s="251">
        <v>105697035</v>
      </c>
      <c r="P269" s="109">
        <f t="shared" si="9"/>
        <v>11.004822081820539</v>
      </c>
    </row>
    <row r="270" spans="1:16" ht="19.5" customHeight="1">
      <c r="A270" s="99"/>
      <c r="B270" s="317" t="s">
        <v>628</v>
      </c>
      <c r="C270" s="336">
        <v>4</v>
      </c>
      <c r="D270" s="120" t="s">
        <v>629</v>
      </c>
      <c r="E270" s="171" t="s">
        <v>12</v>
      </c>
      <c r="F270" s="319">
        <v>1194051567</v>
      </c>
      <c r="G270" s="319">
        <v>19019144</v>
      </c>
      <c r="H270" s="107">
        <f t="shared" si="8"/>
        <v>2.064448296727829</v>
      </c>
      <c r="J270" s="307" t="s">
        <v>687</v>
      </c>
      <c r="K270" s="334">
        <v>2</v>
      </c>
      <c r="L270" s="309" t="s">
        <v>688</v>
      </c>
      <c r="M270" s="310" t="s">
        <v>32</v>
      </c>
      <c r="N270" s="256">
        <v>108131</v>
      </c>
      <c r="O270" s="256">
        <v>1187002</v>
      </c>
      <c r="P270" s="118">
        <f t="shared" si="9"/>
        <v>0.12358668169608676</v>
      </c>
    </row>
    <row r="271" spans="1:16" ht="19.5" customHeight="1">
      <c r="A271" s="99"/>
      <c r="B271" s="317" t="s">
        <v>630</v>
      </c>
      <c r="C271" s="336">
        <v>3</v>
      </c>
      <c r="D271" s="120" t="s">
        <v>631</v>
      </c>
      <c r="E271" s="171"/>
      <c r="F271" s="319">
        <v>0</v>
      </c>
      <c r="G271" s="319">
        <v>19466571</v>
      </c>
      <c r="H271" s="107">
        <f t="shared" si="8"/>
        <v>2.1130146206412523</v>
      </c>
      <c r="J271" s="307" t="s">
        <v>689</v>
      </c>
      <c r="K271" s="334">
        <v>2</v>
      </c>
      <c r="L271" s="309" t="s">
        <v>690</v>
      </c>
      <c r="M271" s="310" t="s">
        <v>32</v>
      </c>
      <c r="N271" s="256">
        <v>693901</v>
      </c>
      <c r="O271" s="256">
        <v>4560680</v>
      </c>
      <c r="P271" s="118">
        <f t="shared" si="9"/>
        <v>0.4748427614087499</v>
      </c>
    </row>
    <row r="272" spans="1:16" ht="19.5" customHeight="1">
      <c r="A272" s="99"/>
      <c r="B272" s="317" t="s">
        <v>632</v>
      </c>
      <c r="C272" s="336">
        <v>3</v>
      </c>
      <c r="D272" s="120" t="s">
        <v>633</v>
      </c>
      <c r="E272" s="171"/>
      <c r="F272" s="319">
        <v>0</v>
      </c>
      <c r="G272" s="319">
        <v>76575858</v>
      </c>
      <c r="H272" s="107">
        <f t="shared" si="8"/>
        <v>8.311988153545297</v>
      </c>
      <c r="J272" s="307" t="s">
        <v>693</v>
      </c>
      <c r="K272" s="334">
        <v>2</v>
      </c>
      <c r="L272" s="309" t="s">
        <v>694</v>
      </c>
      <c r="M272" s="310" t="s">
        <v>32</v>
      </c>
      <c r="N272" s="256">
        <v>312241</v>
      </c>
      <c r="O272" s="256">
        <v>3544544</v>
      </c>
      <c r="P272" s="118">
        <f t="shared" si="9"/>
        <v>0.36904607665848427</v>
      </c>
    </row>
    <row r="273" spans="1:16" ht="19.5" customHeight="1">
      <c r="A273" s="99"/>
      <c r="B273" s="317" t="s">
        <v>634</v>
      </c>
      <c r="C273" s="336">
        <v>4</v>
      </c>
      <c r="D273" s="120" t="s">
        <v>635</v>
      </c>
      <c r="E273" s="171" t="s">
        <v>12</v>
      </c>
      <c r="F273" s="319">
        <v>3505524</v>
      </c>
      <c r="G273" s="319">
        <v>7137874</v>
      </c>
      <c r="H273" s="107">
        <f t="shared" si="8"/>
        <v>0.7747862796326616</v>
      </c>
      <c r="J273" s="307" t="s">
        <v>695</v>
      </c>
      <c r="K273" s="334">
        <v>2</v>
      </c>
      <c r="L273" s="309" t="s">
        <v>696</v>
      </c>
      <c r="M273" s="310"/>
      <c r="N273" s="256">
        <v>0</v>
      </c>
      <c r="O273" s="256">
        <v>30876721</v>
      </c>
      <c r="P273" s="118">
        <f t="shared" si="9"/>
        <v>3.2147810113596083</v>
      </c>
    </row>
    <row r="274" spans="1:16" ht="19.5" customHeight="1">
      <c r="A274" s="99"/>
      <c r="B274" s="317" t="s">
        <v>636</v>
      </c>
      <c r="C274" s="336">
        <v>3</v>
      </c>
      <c r="D274" s="120" t="s">
        <v>637</v>
      </c>
      <c r="E274" s="171" t="s">
        <v>638</v>
      </c>
      <c r="F274" s="319">
        <v>979732</v>
      </c>
      <c r="G274" s="319">
        <v>2927905</v>
      </c>
      <c r="H274" s="107">
        <f t="shared" si="8"/>
        <v>0.3178118053173631</v>
      </c>
      <c r="J274" s="312" t="s">
        <v>697</v>
      </c>
      <c r="K274" s="335">
        <v>3</v>
      </c>
      <c r="L274" s="314" t="s">
        <v>1243</v>
      </c>
      <c r="M274" s="315" t="s">
        <v>699</v>
      </c>
      <c r="N274" s="260">
        <v>1146715</v>
      </c>
      <c r="O274" s="260">
        <v>19315435</v>
      </c>
      <c r="P274" s="107">
        <f t="shared" si="9"/>
        <v>2.011058546798113</v>
      </c>
    </row>
    <row r="275" spans="1:16" ht="19.5" customHeight="1">
      <c r="A275" s="99"/>
      <c r="B275" s="317" t="s">
        <v>639</v>
      </c>
      <c r="C275" s="336">
        <v>3</v>
      </c>
      <c r="D275" s="120" t="s">
        <v>640</v>
      </c>
      <c r="E275" s="171" t="s">
        <v>15</v>
      </c>
      <c r="F275" s="319">
        <v>14</v>
      </c>
      <c r="G275" s="319">
        <v>271081</v>
      </c>
      <c r="H275" s="107">
        <f t="shared" si="8"/>
        <v>0.029424705377133514</v>
      </c>
      <c r="J275" s="312" t="s">
        <v>700</v>
      </c>
      <c r="K275" s="335">
        <v>4</v>
      </c>
      <c r="L275" s="314" t="s">
        <v>1244</v>
      </c>
      <c r="M275" s="315" t="s">
        <v>699</v>
      </c>
      <c r="N275" s="260">
        <v>222988</v>
      </c>
      <c r="O275" s="260">
        <v>7467736</v>
      </c>
      <c r="P275" s="107">
        <f t="shared" si="9"/>
        <v>0.7775157177683005</v>
      </c>
    </row>
    <row r="276" spans="1:16" ht="19.5" customHeight="1">
      <c r="A276" s="99"/>
      <c r="B276" s="317" t="s">
        <v>641</v>
      </c>
      <c r="C276" s="336">
        <v>4</v>
      </c>
      <c r="D276" s="120" t="s">
        <v>642</v>
      </c>
      <c r="E276" s="171" t="s">
        <v>15</v>
      </c>
      <c r="F276" s="319">
        <v>0</v>
      </c>
      <c r="G276" s="319">
        <v>7788</v>
      </c>
      <c r="H276" s="107">
        <f t="shared" si="8"/>
        <v>0.0008453547296826994</v>
      </c>
      <c r="J276" s="312" t="s">
        <v>702</v>
      </c>
      <c r="K276" s="335">
        <v>4</v>
      </c>
      <c r="L276" s="314" t="s">
        <v>1245</v>
      </c>
      <c r="M276" s="315" t="s">
        <v>699</v>
      </c>
      <c r="N276" s="260">
        <v>909958</v>
      </c>
      <c r="O276" s="260">
        <v>11764141</v>
      </c>
      <c r="P276" s="107">
        <f t="shared" si="9"/>
        <v>1.2248430492913103</v>
      </c>
    </row>
    <row r="277" spans="1:16" ht="19.5" customHeight="1">
      <c r="A277" s="99"/>
      <c r="B277" s="304" t="s">
        <v>643</v>
      </c>
      <c r="C277" s="332">
        <v>2</v>
      </c>
      <c r="D277" s="117" t="s">
        <v>644</v>
      </c>
      <c r="E277" s="333"/>
      <c r="F277" s="306">
        <v>0</v>
      </c>
      <c r="G277" s="306">
        <v>56878296</v>
      </c>
      <c r="H277" s="118">
        <f t="shared" si="8"/>
        <v>6.173900428851124</v>
      </c>
      <c r="J277" s="312" t="s">
        <v>704</v>
      </c>
      <c r="K277" s="335">
        <v>4</v>
      </c>
      <c r="L277" s="314" t="s">
        <v>1246</v>
      </c>
      <c r="M277" s="315" t="s">
        <v>699</v>
      </c>
      <c r="N277" s="260">
        <v>13687</v>
      </c>
      <c r="O277" s="260">
        <v>82991</v>
      </c>
      <c r="P277" s="107">
        <f t="shared" si="9"/>
        <v>0.008640745593217144</v>
      </c>
    </row>
    <row r="278" spans="1:16" ht="19.5" customHeight="1">
      <c r="A278" s="99"/>
      <c r="B278" s="317" t="s">
        <v>645</v>
      </c>
      <c r="C278" s="336">
        <v>3</v>
      </c>
      <c r="D278" s="120" t="s">
        <v>646</v>
      </c>
      <c r="E278" s="171"/>
      <c r="F278" s="319">
        <v>0</v>
      </c>
      <c r="G278" s="319">
        <v>36975</v>
      </c>
      <c r="H278" s="107">
        <f t="shared" si="8"/>
        <v>0.00401348114150203</v>
      </c>
      <c r="J278" s="312" t="s">
        <v>706</v>
      </c>
      <c r="K278" s="335">
        <v>3</v>
      </c>
      <c r="L278" s="314" t="s">
        <v>1247</v>
      </c>
      <c r="M278" s="315" t="s">
        <v>32</v>
      </c>
      <c r="N278" s="260">
        <v>109119</v>
      </c>
      <c r="O278" s="260">
        <v>1067908</v>
      </c>
      <c r="P278" s="107">
        <f t="shared" si="9"/>
        <v>0.11118701238641944</v>
      </c>
    </row>
    <row r="279" spans="1:16" ht="19.5" customHeight="1">
      <c r="A279" s="99"/>
      <c r="B279" s="317" t="s">
        <v>647</v>
      </c>
      <c r="C279" s="336">
        <v>4</v>
      </c>
      <c r="D279" s="120" t="s">
        <v>648</v>
      </c>
      <c r="E279" s="171" t="s">
        <v>15</v>
      </c>
      <c r="F279" s="319">
        <v>4</v>
      </c>
      <c r="G279" s="319">
        <v>36975</v>
      </c>
      <c r="H279" s="107">
        <f t="shared" si="8"/>
        <v>0.00401348114150203</v>
      </c>
      <c r="J279" s="312" t="s">
        <v>708</v>
      </c>
      <c r="K279" s="335">
        <v>3</v>
      </c>
      <c r="L279" s="314" t="s">
        <v>713</v>
      </c>
      <c r="M279" s="315"/>
      <c r="N279" s="260">
        <v>0</v>
      </c>
      <c r="O279" s="260">
        <v>9988708</v>
      </c>
      <c r="P279" s="107">
        <f t="shared" si="9"/>
        <v>1.0399908982050203</v>
      </c>
    </row>
    <row r="280" spans="1:16" ht="19.5" customHeight="1">
      <c r="A280" s="99"/>
      <c r="B280" s="317" t="s">
        <v>651</v>
      </c>
      <c r="C280" s="336">
        <v>3</v>
      </c>
      <c r="D280" s="120" t="s">
        <v>652</v>
      </c>
      <c r="E280" s="171" t="s">
        <v>12</v>
      </c>
      <c r="F280" s="319">
        <v>46</v>
      </c>
      <c r="G280" s="319">
        <v>817626</v>
      </c>
      <c r="H280" s="107">
        <f t="shared" si="8"/>
        <v>0.0887498723949084</v>
      </c>
      <c r="J280" s="312" t="s">
        <v>1248</v>
      </c>
      <c r="K280" s="335">
        <v>4</v>
      </c>
      <c r="L280" s="314" t="s">
        <v>717</v>
      </c>
      <c r="M280" s="315" t="s">
        <v>699</v>
      </c>
      <c r="N280" s="260">
        <v>81966</v>
      </c>
      <c r="O280" s="260">
        <v>94763</v>
      </c>
      <c r="P280" s="107">
        <f t="shared" si="9"/>
        <v>0.009866406895326436</v>
      </c>
    </row>
    <row r="281" spans="1:16" ht="19.5" customHeight="1">
      <c r="A281" s="99"/>
      <c r="B281" s="317" t="s">
        <v>653</v>
      </c>
      <c r="C281" s="336">
        <v>4</v>
      </c>
      <c r="D281" s="120" t="s">
        <v>654</v>
      </c>
      <c r="E281" s="171" t="s">
        <v>12</v>
      </c>
      <c r="F281" s="319">
        <v>45</v>
      </c>
      <c r="G281" s="319">
        <v>814579</v>
      </c>
      <c r="H281" s="107">
        <f t="shared" si="8"/>
        <v>0.08841913332693933</v>
      </c>
      <c r="J281" s="312" t="s">
        <v>1249</v>
      </c>
      <c r="K281" s="335">
        <v>4</v>
      </c>
      <c r="L281" s="314" t="s">
        <v>1246</v>
      </c>
      <c r="M281" s="315" t="s">
        <v>699</v>
      </c>
      <c r="N281" s="260">
        <v>325105</v>
      </c>
      <c r="O281" s="260">
        <v>1844141</v>
      </c>
      <c r="P281" s="107">
        <f t="shared" si="9"/>
        <v>0.19200579844827823</v>
      </c>
    </row>
    <row r="282" spans="1:16" ht="19.5" customHeight="1">
      <c r="A282" s="99"/>
      <c r="B282" s="317" t="s">
        <v>657</v>
      </c>
      <c r="C282" s="336">
        <v>4</v>
      </c>
      <c r="D282" s="120" t="s">
        <v>658</v>
      </c>
      <c r="E282" s="171" t="s">
        <v>12</v>
      </c>
      <c r="F282" s="319">
        <v>1</v>
      </c>
      <c r="G282" s="319">
        <v>3047</v>
      </c>
      <c r="H282" s="107">
        <f t="shared" si="8"/>
        <v>0.0003307390679690787</v>
      </c>
      <c r="J282" s="312" t="s">
        <v>1250</v>
      </c>
      <c r="K282" s="335">
        <v>4</v>
      </c>
      <c r="L282" s="314" t="s">
        <v>1251</v>
      </c>
      <c r="M282" s="315" t="s">
        <v>699</v>
      </c>
      <c r="N282" s="260">
        <v>416364</v>
      </c>
      <c r="O282" s="260">
        <v>4321783</v>
      </c>
      <c r="P282" s="107">
        <f t="shared" si="9"/>
        <v>0.4499696040786443</v>
      </c>
    </row>
    <row r="283" spans="1:16" ht="19.5" customHeight="1">
      <c r="A283" s="99"/>
      <c r="B283" s="317" t="s">
        <v>665</v>
      </c>
      <c r="C283" s="336">
        <v>3</v>
      </c>
      <c r="D283" s="120" t="s">
        <v>666</v>
      </c>
      <c r="E283" s="171" t="s">
        <v>32</v>
      </c>
      <c r="F283" s="319">
        <v>16556613</v>
      </c>
      <c r="G283" s="319">
        <v>41311439</v>
      </c>
      <c r="H283" s="107">
        <f t="shared" si="8"/>
        <v>4.484183403781243</v>
      </c>
      <c r="J283" s="307" t="s">
        <v>724</v>
      </c>
      <c r="K283" s="334">
        <v>2</v>
      </c>
      <c r="L283" s="309" t="s">
        <v>725</v>
      </c>
      <c r="M283" s="310" t="s">
        <v>32</v>
      </c>
      <c r="N283" s="256">
        <v>304446</v>
      </c>
      <c r="O283" s="256">
        <v>1559865</v>
      </c>
      <c r="P283" s="118">
        <f t="shared" si="9"/>
        <v>0.16240793127885747</v>
      </c>
    </row>
    <row r="284" spans="1:16" ht="19.5" customHeight="1">
      <c r="A284" s="99"/>
      <c r="B284" s="317" t="s">
        <v>667</v>
      </c>
      <c r="C284" s="336">
        <v>3</v>
      </c>
      <c r="D284" s="120" t="s">
        <v>668</v>
      </c>
      <c r="E284" s="171"/>
      <c r="F284" s="319">
        <v>0</v>
      </c>
      <c r="G284" s="319">
        <v>1655373</v>
      </c>
      <c r="H284" s="107">
        <f t="shared" si="8"/>
        <v>0.1796837949331072</v>
      </c>
      <c r="J284" s="307" t="s">
        <v>726</v>
      </c>
      <c r="K284" s="334">
        <v>2</v>
      </c>
      <c r="L284" s="309" t="s">
        <v>727</v>
      </c>
      <c r="M284" s="310"/>
      <c r="N284" s="256">
        <v>0</v>
      </c>
      <c r="O284" s="256">
        <v>37832426</v>
      </c>
      <c r="P284" s="118">
        <f t="shared" si="9"/>
        <v>3.9389857724357302</v>
      </c>
    </row>
    <row r="285" spans="1:16" ht="19.5" customHeight="1">
      <c r="A285" s="99"/>
      <c r="B285" s="317" t="s">
        <v>669</v>
      </c>
      <c r="C285" s="336">
        <v>4</v>
      </c>
      <c r="D285" s="120" t="s">
        <v>670</v>
      </c>
      <c r="E285" s="171" t="s">
        <v>12</v>
      </c>
      <c r="F285" s="319">
        <v>1</v>
      </c>
      <c r="G285" s="319">
        <v>943</v>
      </c>
      <c r="H285" s="107">
        <f t="shared" si="8"/>
        <v>0.00010235869415649532</v>
      </c>
      <c r="J285" s="312" t="s">
        <v>728</v>
      </c>
      <c r="K285" s="335">
        <v>3</v>
      </c>
      <c r="L285" s="314" t="s">
        <v>729</v>
      </c>
      <c r="M285" s="315"/>
      <c r="N285" s="260">
        <v>0</v>
      </c>
      <c r="O285" s="260">
        <v>34272398</v>
      </c>
      <c r="P285" s="107">
        <f t="shared" si="9"/>
        <v>3.568327553439338</v>
      </c>
    </row>
    <row r="286" spans="1:16" ht="19.5" customHeight="1">
      <c r="A286" s="99"/>
      <c r="B286" s="317" t="s">
        <v>671</v>
      </c>
      <c r="C286" s="336">
        <v>3</v>
      </c>
      <c r="D286" s="120" t="s">
        <v>672</v>
      </c>
      <c r="E286" s="171"/>
      <c r="F286" s="319">
        <v>0</v>
      </c>
      <c r="G286" s="319">
        <v>19382</v>
      </c>
      <c r="H286" s="107">
        <f t="shared" si="8"/>
        <v>0.002103834793362876</v>
      </c>
      <c r="J286" s="312" t="s">
        <v>1252</v>
      </c>
      <c r="K286" s="335">
        <v>4</v>
      </c>
      <c r="L286" s="314" t="s">
        <v>747</v>
      </c>
      <c r="M286" s="315"/>
      <c r="N286" s="260">
        <v>0</v>
      </c>
      <c r="O286" s="260">
        <v>8441834</v>
      </c>
      <c r="P286" s="107">
        <f t="shared" si="9"/>
        <v>0.8789355464348021</v>
      </c>
    </row>
    <row r="287" spans="1:16" ht="19.5" customHeight="1">
      <c r="A287" s="99"/>
      <c r="B287" s="317" t="s">
        <v>675</v>
      </c>
      <c r="C287" s="336">
        <v>3</v>
      </c>
      <c r="D287" s="120" t="s">
        <v>676</v>
      </c>
      <c r="E287" s="171"/>
      <c r="F287" s="319">
        <v>0</v>
      </c>
      <c r="G287" s="319">
        <v>12782663</v>
      </c>
      <c r="H287" s="107">
        <f t="shared" si="8"/>
        <v>1.387504445941197</v>
      </c>
      <c r="J287" s="312" t="s">
        <v>1253</v>
      </c>
      <c r="K287" s="335">
        <v>5</v>
      </c>
      <c r="L287" s="314" t="s">
        <v>1254</v>
      </c>
      <c r="M287" s="315" t="s">
        <v>12</v>
      </c>
      <c r="N287" s="260">
        <v>770549</v>
      </c>
      <c r="O287" s="260">
        <v>1264839</v>
      </c>
      <c r="P287" s="107">
        <f t="shared" si="9"/>
        <v>0.1316908100321623</v>
      </c>
    </row>
    <row r="288" spans="1:16" ht="19.5" customHeight="1">
      <c r="A288" s="99"/>
      <c r="B288" s="317" t="s">
        <v>677</v>
      </c>
      <c r="C288" s="336">
        <v>3</v>
      </c>
      <c r="D288" s="120" t="s">
        <v>678</v>
      </c>
      <c r="E288" s="171" t="s">
        <v>12</v>
      </c>
      <c r="F288" s="319">
        <v>1</v>
      </c>
      <c r="G288" s="319">
        <v>947</v>
      </c>
      <c r="H288" s="107">
        <f t="shared" si="8"/>
        <v>0.00010279287737667133</v>
      </c>
      <c r="J288" s="312" t="s">
        <v>732</v>
      </c>
      <c r="K288" s="335">
        <v>4</v>
      </c>
      <c r="L288" s="314" t="s">
        <v>743</v>
      </c>
      <c r="M288" s="315" t="s">
        <v>32</v>
      </c>
      <c r="N288" s="260">
        <v>1696</v>
      </c>
      <c r="O288" s="260">
        <v>25120</v>
      </c>
      <c r="P288" s="107">
        <f t="shared" si="9"/>
        <v>0.002615410457779936</v>
      </c>
    </row>
    <row r="289" spans="1:16" ht="19.5" customHeight="1">
      <c r="A289" s="99"/>
      <c r="B289" s="296" t="s">
        <v>685</v>
      </c>
      <c r="C289" s="330">
        <v>1</v>
      </c>
      <c r="D289" s="116" t="s">
        <v>686</v>
      </c>
      <c r="E289" s="170"/>
      <c r="F289" s="298">
        <v>0</v>
      </c>
      <c r="G289" s="298">
        <v>62668151</v>
      </c>
      <c r="H289" s="109">
        <f t="shared" si="8"/>
        <v>6.802364900914173</v>
      </c>
      <c r="J289" s="312" t="s">
        <v>750</v>
      </c>
      <c r="K289" s="335">
        <v>3</v>
      </c>
      <c r="L289" s="314" t="s">
        <v>751</v>
      </c>
      <c r="M289" s="315"/>
      <c r="N289" s="260">
        <v>0</v>
      </c>
      <c r="O289" s="260">
        <v>3560028</v>
      </c>
      <c r="P289" s="107">
        <f t="shared" si="9"/>
        <v>0.3706582189963929</v>
      </c>
    </row>
    <row r="290" spans="1:16" ht="19.5" customHeight="1">
      <c r="A290" s="99"/>
      <c r="B290" s="304" t="s">
        <v>687</v>
      </c>
      <c r="C290" s="332">
        <v>2</v>
      </c>
      <c r="D290" s="117" t="s">
        <v>688</v>
      </c>
      <c r="E290" s="333" t="s">
        <v>15</v>
      </c>
      <c r="F290" s="306">
        <v>2</v>
      </c>
      <c r="G290" s="306">
        <v>170884</v>
      </c>
      <c r="H290" s="118">
        <f t="shared" si="8"/>
        <v>0.018548741349139496</v>
      </c>
      <c r="J290" s="312" t="s">
        <v>752</v>
      </c>
      <c r="K290" s="335">
        <v>4</v>
      </c>
      <c r="L290" s="314" t="s">
        <v>1255</v>
      </c>
      <c r="M290" s="315"/>
      <c r="N290" s="260">
        <v>0</v>
      </c>
      <c r="O290" s="260">
        <v>3379208</v>
      </c>
      <c r="P290" s="107">
        <f t="shared" si="9"/>
        <v>0.35183184483334484</v>
      </c>
    </row>
    <row r="291" spans="1:16" ht="19.5" customHeight="1">
      <c r="A291" s="99"/>
      <c r="B291" s="304" t="s">
        <v>689</v>
      </c>
      <c r="C291" s="332">
        <v>2</v>
      </c>
      <c r="D291" s="117" t="s">
        <v>690</v>
      </c>
      <c r="E291" s="333" t="s">
        <v>15</v>
      </c>
      <c r="F291" s="306">
        <v>351</v>
      </c>
      <c r="G291" s="306">
        <v>979367</v>
      </c>
      <c r="H291" s="118">
        <f t="shared" si="8"/>
        <v>0.10630617944853057</v>
      </c>
      <c r="J291" s="312" t="s">
        <v>1256</v>
      </c>
      <c r="K291" s="335">
        <v>5</v>
      </c>
      <c r="L291" s="314" t="s">
        <v>1257</v>
      </c>
      <c r="M291" s="315" t="s">
        <v>12</v>
      </c>
      <c r="N291" s="260">
        <v>162739</v>
      </c>
      <c r="O291" s="260">
        <v>3308535</v>
      </c>
      <c r="P291" s="107">
        <f t="shared" si="9"/>
        <v>0.3444736082376967</v>
      </c>
    </row>
    <row r="292" spans="1:16" ht="19.5" customHeight="1">
      <c r="A292" s="99"/>
      <c r="B292" s="317" t="s">
        <v>691</v>
      </c>
      <c r="C292" s="336">
        <v>3</v>
      </c>
      <c r="D292" s="120" t="s">
        <v>692</v>
      </c>
      <c r="E292" s="171" t="s">
        <v>15</v>
      </c>
      <c r="F292" s="319">
        <v>348</v>
      </c>
      <c r="G292" s="319">
        <v>964661</v>
      </c>
      <c r="H292" s="107">
        <f t="shared" si="8"/>
        <v>0.10470990483955346</v>
      </c>
      <c r="J292" s="307" t="s">
        <v>756</v>
      </c>
      <c r="K292" s="334">
        <v>2</v>
      </c>
      <c r="L292" s="309" t="s">
        <v>757</v>
      </c>
      <c r="M292" s="310"/>
      <c r="N292" s="256">
        <v>0</v>
      </c>
      <c r="O292" s="256">
        <v>26135797</v>
      </c>
      <c r="P292" s="118">
        <f t="shared" si="9"/>
        <v>2.7211718469830206</v>
      </c>
    </row>
    <row r="293" spans="1:16" ht="19.5" customHeight="1">
      <c r="A293" s="99"/>
      <c r="B293" s="304" t="s">
        <v>693</v>
      </c>
      <c r="C293" s="332">
        <v>2</v>
      </c>
      <c r="D293" s="117" t="s">
        <v>694</v>
      </c>
      <c r="E293" s="333" t="s">
        <v>32</v>
      </c>
      <c r="F293" s="306">
        <v>2184</v>
      </c>
      <c r="G293" s="306">
        <v>36373</v>
      </c>
      <c r="H293" s="118">
        <f t="shared" si="8"/>
        <v>0.003948136566865539</v>
      </c>
      <c r="J293" s="312" t="s">
        <v>758</v>
      </c>
      <c r="K293" s="335">
        <v>3</v>
      </c>
      <c r="L293" s="314" t="s">
        <v>759</v>
      </c>
      <c r="M293" s="315"/>
      <c r="N293" s="260">
        <v>0</v>
      </c>
      <c r="O293" s="260">
        <v>1542566</v>
      </c>
      <c r="P293" s="107">
        <f t="shared" si="9"/>
        <v>0.16060681720604159</v>
      </c>
    </row>
    <row r="294" spans="1:16" ht="19.5" customHeight="1">
      <c r="A294" s="99"/>
      <c r="B294" s="304" t="s">
        <v>695</v>
      </c>
      <c r="C294" s="332">
        <v>2</v>
      </c>
      <c r="D294" s="117" t="s">
        <v>696</v>
      </c>
      <c r="E294" s="333"/>
      <c r="F294" s="306">
        <v>0</v>
      </c>
      <c r="G294" s="306">
        <v>458638</v>
      </c>
      <c r="H294" s="118">
        <f t="shared" si="8"/>
        <v>0.04978323093377168</v>
      </c>
      <c r="J294" s="312" t="s">
        <v>760</v>
      </c>
      <c r="K294" s="335">
        <v>4</v>
      </c>
      <c r="L294" s="314" t="s">
        <v>1258</v>
      </c>
      <c r="M294" s="315"/>
      <c r="N294" s="260">
        <v>0</v>
      </c>
      <c r="O294" s="260">
        <v>103657</v>
      </c>
      <c r="P294" s="107">
        <f t="shared" si="9"/>
        <v>0.010792420454701227</v>
      </c>
    </row>
    <row r="295" spans="1:16" ht="19.5" customHeight="1">
      <c r="A295" s="99"/>
      <c r="B295" s="317" t="s">
        <v>697</v>
      </c>
      <c r="C295" s="336">
        <v>3</v>
      </c>
      <c r="D295" s="120" t="s">
        <v>698</v>
      </c>
      <c r="E295" s="171" t="s">
        <v>699</v>
      </c>
      <c r="F295" s="319">
        <v>978</v>
      </c>
      <c r="G295" s="319">
        <v>102730</v>
      </c>
      <c r="H295" s="107">
        <f t="shared" si="8"/>
        <v>0.011150910552170481</v>
      </c>
      <c r="J295" s="312" t="s">
        <v>762</v>
      </c>
      <c r="K295" s="335">
        <v>3</v>
      </c>
      <c r="L295" s="314" t="s">
        <v>763</v>
      </c>
      <c r="M295" s="315"/>
      <c r="N295" s="260">
        <v>0</v>
      </c>
      <c r="O295" s="260">
        <v>8540438</v>
      </c>
      <c r="P295" s="107">
        <f t="shared" si="9"/>
        <v>0.8892018654148551</v>
      </c>
    </row>
    <row r="296" spans="1:16" ht="19.5" customHeight="1">
      <c r="A296" s="99"/>
      <c r="B296" s="317" t="s">
        <v>700</v>
      </c>
      <c r="C296" s="336">
        <v>4</v>
      </c>
      <c r="D296" s="120" t="s">
        <v>701</v>
      </c>
      <c r="E296" s="171" t="s">
        <v>699</v>
      </c>
      <c r="F296" s="319">
        <v>139</v>
      </c>
      <c r="G296" s="319">
        <v>23557</v>
      </c>
      <c r="H296" s="107">
        <f t="shared" si="8"/>
        <v>0.0025570135294215907</v>
      </c>
      <c r="J296" s="312" t="s">
        <v>764</v>
      </c>
      <c r="K296" s="335">
        <v>3</v>
      </c>
      <c r="L296" s="314" t="s">
        <v>767</v>
      </c>
      <c r="M296" s="315" t="s">
        <v>32</v>
      </c>
      <c r="N296" s="260">
        <v>26838</v>
      </c>
      <c r="O296" s="260">
        <v>106869</v>
      </c>
      <c r="P296" s="107">
        <f t="shared" si="9"/>
        <v>0.011126843161325</v>
      </c>
    </row>
    <row r="297" spans="1:16" ht="19.5" customHeight="1">
      <c r="A297" s="99"/>
      <c r="B297" s="317" t="s">
        <v>702</v>
      </c>
      <c r="C297" s="336">
        <v>4</v>
      </c>
      <c r="D297" s="120" t="s">
        <v>703</v>
      </c>
      <c r="E297" s="171" t="s">
        <v>699</v>
      </c>
      <c r="F297" s="319">
        <v>95</v>
      </c>
      <c r="G297" s="319">
        <v>16319</v>
      </c>
      <c r="H297" s="107">
        <f t="shared" si="8"/>
        <v>0.0017713589925130932</v>
      </c>
      <c r="J297" s="312" t="s">
        <v>766</v>
      </c>
      <c r="K297" s="335">
        <v>3</v>
      </c>
      <c r="L297" s="314" t="s">
        <v>771</v>
      </c>
      <c r="M297" s="315" t="s">
        <v>32</v>
      </c>
      <c r="N297" s="260">
        <v>1182883</v>
      </c>
      <c r="O297" s="260">
        <v>7579805</v>
      </c>
      <c r="P297" s="107">
        <f t="shared" si="9"/>
        <v>0.7891839675530513</v>
      </c>
    </row>
    <row r="298" spans="1:16" ht="19.5" customHeight="1">
      <c r="A298" s="99"/>
      <c r="B298" s="317" t="s">
        <v>704</v>
      </c>
      <c r="C298" s="336">
        <v>4</v>
      </c>
      <c r="D298" s="120" t="s">
        <v>705</v>
      </c>
      <c r="E298" s="171" t="s">
        <v>699</v>
      </c>
      <c r="F298" s="319">
        <v>425</v>
      </c>
      <c r="G298" s="319">
        <v>37322</v>
      </c>
      <c r="H298" s="107">
        <f t="shared" si="8"/>
        <v>0.0040511465358522986</v>
      </c>
      <c r="J298" s="312" t="s">
        <v>768</v>
      </c>
      <c r="K298" s="335">
        <v>3</v>
      </c>
      <c r="L298" s="314" t="s">
        <v>1259</v>
      </c>
      <c r="M298" s="315" t="s">
        <v>32</v>
      </c>
      <c r="N298" s="260">
        <v>228061</v>
      </c>
      <c r="O298" s="260">
        <v>1649523</v>
      </c>
      <c r="P298" s="107">
        <f t="shared" si="9"/>
        <v>0.17174282263330148</v>
      </c>
    </row>
    <row r="299" spans="1:16" ht="19.5" customHeight="1">
      <c r="A299" s="99"/>
      <c r="B299" s="317" t="s">
        <v>706</v>
      </c>
      <c r="C299" s="336">
        <v>3</v>
      </c>
      <c r="D299" s="120" t="s">
        <v>707</v>
      </c>
      <c r="E299" s="171" t="s">
        <v>699</v>
      </c>
      <c r="F299" s="319">
        <v>25</v>
      </c>
      <c r="G299" s="319">
        <v>516</v>
      </c>
      <c r="H299" s="107">
        <f t="shared" si="8"/>
        <v>5.600963540270581E-05</v>
      </c>
      <c r="J299" s="312" t="s">
        <v>1260</v>
      </c>
      <c r="K299" s="335">
        <v>4</v>
      </c>
      <c r="L299" s="314" t="s">
        <v>1261</v>
      </c>
      <c r="M299" s="315" t="s">
        <v>32</v>
      </c>
      <c r="N299" s="260">
        <v>115075</v>
      </c>
      <c r="O299" s="260">
        <v>1073056</v>
      </c>
      <c r="P299" s="107">
        <f t="shared" si="9"/>
        <v>0.11172300494361095</v>
      </c>
    </row>
    <row r="300" spans="1:16" ht="19.5" customHeight="1">
      <c r="A300" s="99"/>
      <c r="B300" s="317" t="s">
        <v>708</v>
      </c>
      <c r="C300" s="336">
        <v>3</v>
      </c>
      <c r="D300" s="120" t="s">
        <v>709</v>
      </c>
      <c r="E300" s="171" t="s">
        <v>699</v>
      </c>
      <c r="F300" s="319">
        <v>234</v>
      </c>
      <c r="G300" s="319">
        <v>1094</v>
      </c>
      <c r="H300" s="107">
        <f t="shared" si="8"/>
        <v>0.00011874911071813984</v>
      </c>
      <c r="J300" s="312" t="s">
        <v>770</v>
      </c>
      <c r="K300" s="335">
        <v>3</v>
      </c>
      <c r="L300" s="314" t="s">
        <v>781</v>
      </c>
      <c r="M300" s="315"/>
      <c r="N300" s="260">
        <v>0</v>
      </c>
      <c r="O300" s="260">
        <v>2489538</v>
      </c>
      <c r="P300" s="107">
        <f t="shared" si="9"/>
        <v>0.2592023773981109</v>
      </c>
    </row>
    <row r="301" spans="1:16" ht="19.5" customHeight="1">
      <c r="A301" s="99"/>
      <c r="B301" s="317" t="s">
        <v>710</v>
      </c>
      <c r="C301" s="336">
        <v>3</v>
      </c>
      <c r="D301" s="120" t="s">
        <v>711</v>
      </c>
      <c r="E301" s="171" t="s">
        <v>699</v>
      </c>
      <c r="F301" s="319">
        <v>2688</v>
      </c>
      <c r="G301" s="319">
        <v>139988</v>
      </c>
      <c r="H301" s="107">
        <f t="shared" si="8"/>
        <v>0.015195110156499962</v>
      </c>
      <c r="J301" s="312" t="s">
        <v>772</v>
      </c>
      <c r="K301" s="335">
        <v>4</v>
      </c>
      <c r="L301" s="314" t="s">
        <v>1262</v>
      </c>
      <c r="M301" s="315"/>
      <c r="N301" s="260">
        <v>0</v>
      </c>
      <c r="O301" s="260">
        <v>1590492</v>
      </c>
      <c r="P301" s="107">
        <f t="shared" si="9"/>
        <v>0.16559671217417699</v>
      </c>
    </row>
    <row r="302" spans="1:16" ht="19.5" customHeight="1">
      <c r="A302" s="99"/>
      <c r="B302" s="317" t="s">
        <v>712</v>
      </c>
      <c r="C302" s="336">
        <v>3</v>
      </c>
      <c r="D302" s="120" t="s">
        <v>713</v>
      </c>
      <c r="E302" s="171"/>
      <c r="F302" s="319">
        <v>0</v>
      </c>
      <c r="G302" s="319">
        <v>160351</v>
      </c>
      <c r="H302" s="107">
        <f t="shared" si="8"/>
        <v>0.017405428384611007</v>
      </c>
      <c r="J302" s="312" t="s">
        <v>1263</v>
      </c>
      <c r="K302" s="335">
        <v>3</v>
      </c>
      <c r="L302" s="314" t="s">
        <v>787</v>
      </c>
      <c r="M302" s="315"/>
      <c r="N302" s="260">
        <v>0</v>
      </c>
      <c r="O302" s="260">
        <v>108604</v>
      </c>
      <c r="P302" s="107">
        <f t="shared" si="9"/>
        <v>0.011307485563564179</v>
      </c>
    </row>
    <row r="303" spans="1:16" ht="19.5" customHeight="1">
      <c r="A303" s="99"/>
      <c r="B303" s="317" t="s">
        <v>714</v>
      </c>
      <c r="C303" s="336">
        <v>4</v>
      </c>
      <c r="D303" s="120" t="s">
        <v>715</v>
      </c>
      <c r="E303" s="171" t="s">
        <v>699</v>
      </c>
      <c r="F303" s="319">
        <v>5109</v>
      </c>
      <c r="G303" s="319">
        <v>17139</v>
      </c>
      <c r="H303" s="107">
        <f t="shared" si="8"/>
        <v>0.001860366552649176</v>
      </c>
      <c r="J303" s="312" t="s">
        <v>1264</v>
      </c>
      <c r="K303" s="335">
        <v>4</v>
      </c>
      <c r="L303" s="314" t="s">
        <v>1265</v>
      </c>
      <c r="M303" s="315"/>
      <c r="N303" s="260">
        <v>0</v>
      </c>
      <c r="O303" s="260">
        <v>80126</v>
      </c>
      <c r="P303" s="107">
        <f t="shared" si="9"/>
        <v>0.008342451367041207</v>
      </c>
    </row>
    <row r="304" spans="1:16" ht="19.5" customHeight="1">
      <c r="A304" s="99"/>
      <c r="B304" s="317" t="s">
        <v>716</v>
      </c>
      <c r="C304" s="336">
        <v>4</v>
      </c>
      <c r="D304" s="120" t="s">
        <v>717</v>
      </c>
      <c r="E304" s="171" t="s">
        <v>699</v>
      </c>
      <c r="F304" s="319">
        <v>1890</v>
      </c>
      <c r="G304" s="319">
        <v>15983</v>
      </c>
      <c r="H304" s="107">
        <f t="shared" si="8"/>
        <v>0.001734887602018308</v>
      </c>
      <c r="J304" s="312" t="s">
        <v>776</v>
      </c>
      <c r="K304" s="335">
        <v>3</v>
      </c>
      <c r="L304" s="314" t="s">
        <v>1266</v>
      </c>
      <c r="M304" s="315" t="s">
        <v>32</v>
      </c>
      <c r="N304" s="260">
        <v>2303</v>
      </c>
      <c r="O304" s="260">
        <v>423470</v>
      </c>
      <c r="P304" s="107">
        <f t="shared" si="9"/>
        <v>0.044090281311945444</v>
      </c>
    </row>
    <row r="305" spans="1:16" ht="19.5" customHeight="1">
      <c r="A305" s="99"/>
      <c r="B305" s="317" t="s">
        <v>718</v>
      </c>
      <c r="C305" s="336">
        <v>4</v>
      </c>
      <c r="D305" s="120" t="s">
        <v>719</v>
      </c>
      <c r="E305" s="171" t="s">
        <v>699</v>
      </c>
      <c r="F305" s="319">
        <v>744</v>
      </c>
      <c r="G305" s="319">
        <v>31947</v>
      </c>
      <c r="H305" s="107">
        <f t="shared" si="8"/>
        <v>0.00346771283374078</v>
      </c>
      <c r="J305" s="312" t="s">
        <v>780</v>
      </c>
      <c r="K305" s="335">
        <v>3</v>
      </c>
      <c r="L305" s="314" t="s">
        <v>1267</v>
      </c>
      <c r="M305" s="315" t="s">
        <v>15</v>
      </c>
      <c r="N305" s="260">
        <v>0</v>
      </c>
      <c r="O305" s="260">
        <v>7335</v>
      </c>
      <c r="P305" s="107">
        <f t="shared" si="9"/>
        <v>0.0007636956890054072</v>
      </c>
    </row>
    <row r="306" spans="1:16" ht="19.5" customHeight="1">
      <c r="A306" s="99"/>
      <c r="B306" s="317" t="s">
        <v>720</v>
      </c>
      <c r="C306" s="336">
        <v>4</v>
      </c>
      <c r="D306" s="120" t="s">
        <v>721</v>
      </c>
      <c r="E306" s="171" t="s">
        <v>699</v>
      </c>
      <c r="F306" s="319">
        <v>679</v>
      </c>
      <c r="G306" s="319">
        <v>60850</v>
      </c>
      <c r="H306" s="107">
        <f t="shared" si="8"/>
        <v>0.006605012236927613</v>
      </c>
      <c r="J306" s="299" t="s">
        <v>810</v>
      </c>
      <c r="K306" s="331">
        <v>1</v>
      </c>
      <c r="L306" s="301" t="s">
        <v>811</v>
      </c>
      <c r="M306" s="302"/>
      <c r="N306" s="251">
        <v>0</v>
      </c>
      <c r="O306" s="251">
        <v>51100878</v>
      </c>
      <c r="P306" s="109">
        <f t="shared" si="9"/>
        <v>5.320452656167861</v>
      </c>
    </row>
    <row r="307" spans="1:16" ht="19.5" customHeight="1">
      <c r="A307" s="99"/>
      <c r="B307" s="317" t="s">
        <v>722</v>
      </c>
      <c r="C307" s="336">
        <v>3</v>
      </c>
      <c r="D307" s="120" t="s">
        <v>723</v>
      </c>
      <c r="E307" s="171" t="s">
        <v>32</v>
      </c>
      <c r="F307" s="319">
        <v>306</v>
      </c>
      <c r="G307" s="319">
        <v>3227</v>
      </c>
      <c r="H307" s="107">
        <f t="shared" si="8"/>
        <v>0.00035027731287699934</v>
      </c>
      <c r="J307" s="307" t="s">
        <v>812</v>
      </c>
      <c r="K307" s="334">
        <v>2</v>
      </c>
      <c r="L307" s="309" t="s">
        <v>1268</v>
      </c>
      <c r="M307" s="310"/>
      <c r="N307" s="256">
        <v>0</v>
      </c>
      <c r="O307" s="256">
        <v>50276158</v>
      </c>
      <c r="P307" s="118">
        <f t="shared" si="9"/>
        <v>5.234585565692532</v>
      </c>
    </row>
    <row r="308" spans="1:16" ht="19.5" customHeight="1" thickBot="1">
      <c r="A308" s="99"/>
      <c r="B308" s="304" t="s">
        <v>724</v>
      </c>
      <c r="C308" s="332">
        <v>2</v>
      </c>
      <c r="D308" s="117" t="s">
        <v>725</v>
      </c>
      <c r="E308" s="333"/>
      <c r="F308" s="306">
        <v>0</v>
      </c>
      <c r="G308" s="306">
        <v>27037</v>
      </c>
      <c r="H308" s="118">
        <f t="shared" si="8"/>
        <v>0.0029347529309747228</v>
      </c>
      <c r="J308" s="337" t="s">
        <v>814</v>
      </c>
      <c r="K308" s="338">
        <v>2</v>
      </c>
      <c r="L308" s="339" t="s">
        <v>815</v>
      </c>
      <c r="M308" s="340" t="s">
        <v>32</v>
      </c>
      <c r="N308" s="341">
        <v>125</v>
      </c>
      <c r="O308" s="341">
        <v>577209</v>
      </c>
      <c r="P308" s="196">
        <f t="shared" si="9"/>
        <v>0.06009707225018707</v>
      </c>
    </row>
    <row r="309" spans="1:16" ht="19.5" customHeight="1" thickBot="1">
      <c r="A309" s="99"/>
      <c r="B309" s="304" t="s">
        <v>726</v>
      </c>
      <c r="C309" s="332">
        <v>2</v>
      </c>
      <c r="D309" s="117" t="s">
        <v>727</v>
      </c>
      <c r="E309" s="333"/>
      <c r="F309" s="306">
        <v>0</v>
      </c>
      <c r="G309" s="306">
        <v>47190143</v>
      </c>
      <c r="H309" s="118">
        <f t="shared" si="8"/>
        <v>5.122292062076647</v>
      </c>
      <c r="J309" s="390" t="s">
        <v>1276</v>
      </c>
      <c r="K309" s="391"/>
      <c r="L309" s="391"/>
      <c r="M309" s="391"/>
      <c r="N309" s="391"/>
      <c r="O309" s="342">
        <f>O8+O47+O57+O99+O106+O110+O143+O198+O269+O306</f>
        <v>960461098</v>
      </c>
      <c r="P309" s="193">
        <f t="shared" si="9"/>
        <v>100</v>
      </c>
    </row>
    <row r="310" spans="1:8" ht="19.5" customHeight="1">
      <c r="A310" s="99"/>
      <c r="B310" s="317" t="s">
        <v>728</v>
      </c>
      <c r="C310" s="336">
        <v>3</v>
      </c>
      <c r="D310" s="120" t="s">
        <v>729</v>
      </c>
      <c r="E310" s="171"/>
      <c r="F310" s="319">
        <v>0</v>
      </c>
      <c r="G310" s="319">
        <v>47100745</v>
      </c>
      <c r="H310" s="107">
        <f t="shared" si="8"/>
        <v>5.112588284197323</v>
      </c>
    </row>
    <row r="311" spans="1:8" ht="19.5" customHeight="1">
      <c r="A311" s="99"/>
      <c r="B311" s="317" t="s">
        <v>730</v>
      </c>
      <c r="C311" s="336">
        <v>4</v>
      </c>
      <c r="D311" s="120" t="s">
        <v>731</v>
      </c>
      <c r="E311" s="171" t="s">
        <v>32</v>
      </c>
      <c r="F311" s="319">
        <v>17111</v>
      </c>
      <c r="G311" s="319">
        <v>1201839</v>
      </c>
      <c r="H311" s="107">
        <f t="shared" si="8"/>
        <v>0.13045458178828012</v>
      </c>
    </row>
    <row r="312" spans="1:8" ht="19.5" customHeight="1">
      <c r="A312" s="99"/>
      <c r="B312" s="317" t="s">
        <v>732</v>
      </c>
      <c r="C312" s="336">
        <v>4</v>
      </c>
      <c r="D312" s="120" t="s">
        <v>733</v>
      </c>
      <c r="E312" s="171"/>
      <c r="F312" s="319">
        <v>0</v>
      </c>
      <c r="G312" s="319">
        <v>1541511</v>
      </c>
      <c r="H312" s="107">
        <f t="shared" si="8"/>
        <v>0.1673245524791869</v>
      </c>
    </row>
    <row r="313" spans="1:8" ht="19.5" customHeight="1">
      <c r="A313" s="99"/>
      <c r="B313" s="317" t="s">
        <v>734</v>
      </c>
      <c r="C313" s="336">
        <v>4</v>
      </c>
      <c r="D313" s="120" t="s">
        <v>735</v>
      </c>
      <c r="E313" s="171" t="s">
        <v>699</v>
      </c>
      <c r="F313" s="319">
        <v>21</v>
      </c>
      <c r="G313" s="319">
        <v>462</v>
      </c>
      <c r="H313" s="107">
        <f t="shared" si="8"/>
        <v>5.014816193032963E-05</v>
      </c>
    </row>
    <row r="314" spans="1:8" ht="19.5" customHeight="1">
      <c r="A314" s="99"/>
      <c r="B314" s="317" t="s">
        <v>736</v>
      </c>
      <c r="C314" s="336">
        <v>4</v>
      </c>
      <c r="D314" s="120" t="s">
        <v>737</v>
      </c>
      <c r="E314" s="171" t="s">
        <v>12</v>
      </c>
      <c r="F314" s="319">
        <v>41</v>
      </c>
      <c r="G314" s="319">
        <v>47773</v>
      </c>
      <c r="H314" s="107">
        <f t="shared" si="8"/>
        <v>0.00518555874436718</v>
      </c>
    </row>
    <row r="315" spans="1:8" ht="19.5" customHeight="1">
      <c r="A315" s="99"/>
      <c r="B315" s="317" t="s">
        <v>738</v>
      </c>
      <c r="C315" s="336">
        <v>4</v>
      </c>
      <c r="D315" s="120" t="s">
        <v>739</v>
      </c>
      <c r="E315" s="171" t="s">
        <v>32</v>
      </c>
      <c r="F315" s="319">
        <v>1566</v>
      </c>
      <c r="G315" s="319">
        <v>41997</v>
      </c>
      <c r="H315" s="107">
        <f t="shared" si="8"/>
        <v>0.004558598174433015</v>
      </c>
    </row>
    <row r="316" spans="1:8" ht="19.5" customHeight="1">
      <c r="A316" s="99"/>
      <c r="B316" s="317" t="s">
        <v>740</v>
      </c>
      <c r="C316" s="336">
        <v>5</v>
      </c>
      <c r="D316" s="120" t="s">
        <v>741</v>
      </c>
      <c r="E316" s="171" t="s">
        <v>32</v>
      </c>
      <c r="F316" s="319">
        <v>770</v>
      </c>
      <c r="G316" s="319">
        <v>28365</v>
      </c>
      <c r="H316" s="107">
        <f t="shared" si="8"/>
        <v>0.0030789017600731596</v>
      </c>
    </row>
    <row r="317" spans="1:8" ht="19.5" customHeight="1">
      <c r="A317" s="99"/>
      <c r="B317" s="317" t="s">
        <v>742</v>
      </c>
      <c r="C317" s="336">
        <v>4</v>
      </c>
      <c r="D317" s="120" t="s">
        <v>743</v>
      </c>
      <c r="E317" s="171"/>
      <c r="F317" s="319">
        <v>0</v>
      </c>
      <c r="G317" s="319">
        <v>45015</v>
      </c>
      <c r="H317" s="107">
        <f t="shared" si="8"/>
        <v>0.004886189414055817</v>
      </c>
    </row>
    <row r="318" spans="1:8" ht="19.5" customHeight="1">
      <c r="A318" s="99"/>
      <c r="B318" s="317" t="s">
        <v>744</v>
      </c>
      <c r="C318" s="336">
        <v>5</v>
      </c>
      <c r="D318" s="120" t="s">
        <v>745</v>
      </c>
      <c r="E318" s="171" t="s">
        <v>12</v>
      </c>
      <c r="F318" s="319">
        <v>5</v>
      </c>
      <c r="G318" s="319">
        <v>608</v>
      </c>
      <c r="H318" s="107">
        <f t="shared" si="8"/>
        <v>6.599584946675413E-05</v>
      </c>
    </row>
    <row r="319" spans="1:8" ht="19.5" customHeight="1">
      <c r="A319" s="99"/>
      <c r="B319" s="317" t="s">
        <v>746</v>
      </c>
      <c r="C319" s="336">
        <v>4</v>
      </c>
      <c r="D319" s="120" t="s">
        <v>747</v>
      </c>
      <c r="E319" s="171"/>
      <c r="F319" s="319">
        <v>0</v>
      </c>
      <c r="G319" s="319">
        <v>13174782</v>
      </c>
      <c r="H319" s="107">
        <f t="shared" si="8"/>
        <v>1.4300673184692465</v>
      </c>
    </row>
    <row r="320" spans="1:8" ht="19.5" customHeight="1">
      <c r="A320" s="99"/>
      <c r="B320" s="317" t="s">
        <v>748</v>
      </c>
      <c r="C320" s="336">
        <v>5</v>
      </c>
      <c r="D320" s="120" t="s">
        <v>749</v>
      </c>
      <c r="E320" s="171" t="s">
        <v>32</v>
      </c>
      <c r="F320" s="319">
        <v>1023</v>
      </c>
      <c r="G320" s="319">
        <v>36656</v>
      </c>
      <c r="H320" s="107">
        <f t="shared" si="8"/>
        <v>0.003978855029692993</v>
      </c>
    </row>
    <row r="321" spans="1:8" ht="19.5" customHeight="1">
      <c r="A321" s="99"/>
      <c r="B321" s="317" t="s">
        <v>750</v>
      </c>
      <c r="C321" s="336">
        <v>3</v>
      </c>
      <c r="D321" s="120" t="s">
        <v>751</v>
      </c>
      <c r="E321" s="171"/>
      <c r="F321" s="319">
        <v>0</v>
      </c>
      <c r="G321" s="319">
        <v>89398</v>
      </c>
      <c r="H321" s="107">
        <f t="shared" si="8"/>
        <v>0.009703777879323826</v>
      </c>
    </row>
    <row r="322" spans="1:8" ht="19.5" customHeight="1">
      <c r="A322" s="99"/>
      <c r="B322" s="317" t="s">
        <v>752</v>
      </c>
      <c r="C322" s="336">
        <v>4</v>
      </c>
      <c r="D322" s="120" t="s">
        <v>753</v>
      </c>
      <c r="E322" s="171" t="s">
        <v>12</v>
      </c>
      <c r="F322" s="319">
        <v>204</v>
      </c>
      <c r="G322" s="319">
        <v>5676</v>
      </c>
      <c r="H322" s="107">
        <f t="shared" si="8"/>
        <v>0.000616105989429764</v>
      </c>
    </row>
    <row r="323" spans="1:8" ht="19.5" customHeight="1">
      <c r="A323" s="99"/>
      <c r="B323" s="317" t="s">
        <v>754</v>
      </c>
      <c r="C323" s="336">
        <v>4</v>
      </c>
      <c r="D323" s="120" t="s">
        <v>755</v>
      </c>
      <c r="E323" s="171"/>
      <c r="F323" s="319">
        <v>0</v>
      </c>
      <c r="G323" s="319">
        <v>50312</v>
      </c>
      <c r="H323" s="107">
        <f t="shared" si="8"/>
        <v>0.005461156543373905</v>
      </c>
    </row>
    <row r="324" spans="1:8" ht="19.5" customHeight="1">
      <c r="A324" s="99"/>
      <c r="B324" s="304" t="s">
        <v>756</v>
      </c>
      <c r="C324" s="332">
        <v>2</v>
      </c>
      <c r="D324" s="117" t="s">
        <v>757</v>
      </c>
      <c r="E324" s="333"/>
      <c r="F324" s="306">
        <v>0</v>
      </c>
      <c r="G324" s="306">
        <v>13805709</v>
      </c>
      <c r="H324" s="118">
        <f t="shared" si="8"/>
        <v>1.4985517976082445</v>
      </c>
    </row>
    <row r="325" spans="1:8" ht="19.5" customHeight="1">
      <c r="A325" s="99"/>
      <c r="B325" s="317" t="s">
        <v>758</v>
      </c>
      <c r="C325" s="336">
        <v>3</v>
      </c>
      <c r="D325" s="120" t="s">
        <v>759</v>
      </c>
      <c r="E325" s="171"/>
      <c r="F325" s="319">
        <v>0</v>
      </c>
      <c r="G325" s="319">
        <v>404296</v>
      </c>
      <c r="H325" s="107">
        <f t="shared" si="8"/>
        <v>0.043884634796070444</v>
      </c>
    </row>
    <row r="326" spans="1:8" ht="19.5" customHeight="1">
      <c r="A326" s="99"/>
      <c r="B326" s="317" t="s">
        <v>760</v>
      </c>
      <c r="C326" s="336">
        <v>4</v>
      </c>
      <c r="D326" s="120" t="s">
        <v>761</v>
      </c>
      <c r="E326" s="171" t="s">
        <v>242</v>
      </c>
      <c r="F326" s="319">
        <v>41648</v>
      </c>
      <c r="G326" s="319">
        <v>12095</v>
      </c>
      <c r="H326" s="107">
        <f t="shared" si="8"/>
        <v>0.0013128615120072224</v>
      </c>
    </row>
    <row r="327" spans="1:8" ht="19.5" customHeight="1">
      <c r="A327" s="99"/>
      <c r="B327" s="317" t="s">
        <v>762</v>
      </c>
      <c r="C327" s="336">
        <v>3</v>
      </c>
      <c r="D327" s="120" t="s">
        <v>763</v>
      </c>
      <c r="E327" s="171" t="s">
        <v>12</v>
      </c>
      <c r="F327" s="319">
        <v>270736</v>
      </c>
      <c r="G327" s="319">
        <v>2956029</v>
      </c>
      <c r="H327" s="107">
        <f t="shared" si="8"/>
        <v>0.32086454753842064</v>
      </c>
    </row>
    <row r="328" spans="1:8" ht="19.5" customHeight="1">
      <c r="A328" s="99"/>
      <c r="B328" s="317" t="s">
        <v>764</v>
      </c>
      <c r="C328" s="336">
        <v>3</v>
      </c>
      <c r="D328" s="120" t="s">
        <v>765</v>
      </c>
      <c r="E328" s="171"/>
      <c r="F328" s="319">
        <v>0</v>
      </c>
      <c r="G328" s="319">
        <v>415575</v>
      </c>
      <c r="H328" s="107">
        <f t="shared" si="8"/>
        <v>0.04510892293116176</v>
      </c>
    </row>
    <row r="329" spans="1:8" ht="19.5" customHeight="1">
      <c r="A329" s="99"/>
      <c r="B329" s="317" t="s">
        <v>766</v>
      </c>
      <c r="C329" s="336">
        <v>3</v>
      </c>
      <c r="D329" s="120" t="s">
        <v>767</v>
      </c>
      <c r="E329" s="171" t="s">
        <v>32</v>
      </c>
      <c r="F329" s="319">
        <v>26824</v>
      </c>
      <c r="G329" s="319">
        <v>159008</v>
      </c>
      <c r="H329" s="107">
        <f aca="true" t="shared" si="10" ref="H329:H352">G329/921270057*100</f>
        <v>0.01725965136843691</v>
      </c>
    </row>
    <row r="330" spans="1:8" ht="19.5" customHeight="1">
      <c r="A330" s="99"/>
      <c r="B330" s="317" t="s">
        <v>770</v>
      </c>
      <c r="C330" s="336">
        <v>3</v>
      </c>
      <c r="D330" s="120" t="s">
        <v>771</v>
      </c>
      <c r="E330" s="171" t="s">
        <v>32</v>
      </c>
      <c r="F330" s="319">
        <v>418024</v>
      </c>
      <c r="G330" s="319">
        <v>4019336</v>
      </c>
      <c r="H330" s="107">
        <f t="shared" si="10"/>
        <v>0.4362820618623449</v>
      </c>
    </row>
    <row r="331" spans="1:8" ht="19.5" customHeight="1">
      <c r="A331" s="99"/>
      <c r="B331" s="317" t="s">
        <v>772</v>
      </c>
      <c r="C331" s="336">
        <v>4</v>
      </c>
      <c r="D331" s="120" t="s">
        <v>773</v>
      </c>
      <c r="E331" s="171" t="s">
        <v>32</v>
      </c>
      <c r="F331" s="319">
        <v>494</v>
      </c>
      <c r="G331" s="319">
        <v>1975</v>
      </c>
      <c r="H331" s="107">
        <f t="shared" si="10"/>
        <v>0.00021437796496190693</v>
      </c>
    </row>
    <row r="332" spans="1:8" ht="19.5" customHeight="1">
      <c r="A332" s="99"/>
      <c r="B332" s="317" t="s">
        <v>774</v>
      </c>
      <c r="C332" s="336">
        <v>4</v>
      </c>
      <c r="D332" s="120" t="s">
        <v>775</v>
      </c>
      <c r="E332" s="171" t="s">
        <v>32</v>
      </c>
      <c r="F332" s="319">
        <v>155620</v>
      </c>
      <c r="G332" s="319">
        <v>541480</v>
      </c>
      <c r="H332" s="107">
        <f t="shared" si="10"/>
        <v>0.058775382515227015</v>
      </c>
    </row>
    <row r="333" spans="1:8" ht="19.5" customHeight="1">
      <c r="A333" s="99"/>
      <c r="B333" s="317" t="s">
        <v>776</v>
      </c>
      <c r="C333" s="336">
        <v>3</v>
      </c>
      <c r="D333" s="120" t="s">
        <v>777</v>
      </c>
      <c r="E333" s="171" t="s">
        <v>32</v>
      </c>
      <c r="F333" s="319">
        <v>6885</v>
      </c>
      <c r="G333" s="319">
        <v>39039</v>
      </c>
      <c r="H333" s="107">
        <f t="shared" si="10"/>
        <v>0.004237519683112853</v>
      </c>
    </row>
    <row r="334" spans="1:8" ht="19.5" customHeight="1">
      <c r="A334" s="99"/>
      <c r="B334" s="317" t="s">
        <v>778</v>
      </c>
      <c r="C334" s="336">
        <v>3</v>
      </c>
      <c r="D334" s="120" t="s">
        <v>779</v>
      </c>
      <c r="E334" s="171" t="s">
        <v>32</v>
      </c>
      <c r="F334" s="319">
        <v>16710</v>
      </c>
      <c r="G334" s="319">
        <v>182845</v>
      </c>
      <c r="H334" s="107">
        <f t="shared" si="10"/>
        <v>0.01984705772327082</v>
      </c>
    </row>
    <row r="335" spans="1:8" ht="19.5" customHeight="1">
      <c r="A335" s="99"/>
      <c r="B335" s="317" t="s">
        <v>780</v>
      </c>
      <c r="C335" s="336">
        <v>3</v>
      </c>
      <c r="D335" s="120" t="s">
        <v>781</v>
      </c>
      <c r="E335" s="171"/>
      <c r="F335" s="319">
        <v>0</v>
      </c>
      <c r="G335" s="319">
        <v>609143</v>
      </c>
      <c r="H335" s="107">
        <f t="shared" si="10"/>
        <v>0.06611991732191944</v>
      </c>
    </row>
    <row r="336" spans="1:8" ht="19.5" customHeight="1">
      <c r="A336" s="99"/>
      <c r="B336" s="317" t="s">
        <v>782</v>
      </c>
      <c r="C336" s="336">
        <v>4</v>
      </c>
      <c r="D336" s="120" t="s">
        <v>783</v>
      </c>
      <c r="E336" s="171"/>
      <c r="F336" s="319">
        <v>0</v>
      </c>
      <c r="G336" s="319">
        <v>281548</v>
      </c>
      <c r="H336" s="107">
        <f t="shared" si="10"/>
        <v>0.030560854318529097</v>
      </c>
    </row>
    <row r="337" spans="1:8" ht="19.5" customHeight="1">
      <c r="A337" s="99"/>
      <c r="B337" s="317" t="s">
        <v>784</v>
      </c>
      <c r="C337" s="336">
        <v>5</v>
      </c>
      <c r="D337" s="120" t="s">
        <v>785</v>
      </c>
      <c r="E337" s="171" t="s">
        <v>699</v>
      </c>
      <c r="F337" s="319">
        <v>251</v>
      </c>
      <c r="G337" s="319">
        <v>17460</v>
      </c>
      <c r="H337" s="107">
        <f t="shared" si="10"/>
        <v>0.0018952097560683014</v>
      </c>
    </row>
    <row r="338" spans="1:8" ht="19.5" customHeight="1">
      <c r="A338" s="99"/>
      <c r="B338" s="317" t="s">
        <v>786</v>
      </c>
      <c r="C338" s="336">
        <v>3</v>
      </c>
      <c r="D338" s="120" t="s">
        <v>787</v>
      </c>
      <c r="E338" s="171"/>
      <c r="F338" s="319">
        <v>0</v>
      </c>
      <c r="G338" s="319">
        <v>680836</v>
      </c>
      <c r="H338" s="107">
        <f t="shared" si="10"/>
        <v>0.07390189172293918</v>
      </c>
    </row>
    <row r="339" spans="1:8" ht="19.5" customHeight="1">
      <c r="A339" s="99"/>
      <c r="B339" s="317" t="s">
        <v>788</v>
      </c>
      <c r="C339" s="336">
        <v>4</v>
      </c>
      <c r="D339" s="120" t="s">
        <v>789</v>
      </c>
      <c r="E339" s="171"/>
      <c r="F339" s="319">
        <v>0</v>
      </c>
      <c r="G339" s="319">
        <v>532018</v>
      </c>
      <c r="H339" s="107">
        <f t="shared" si="10"/>
        <v>0.05774832210790066</v>
      </c>
    </row>
    <row r="340" spans="1:8" ht="19.5" customHeight="1">
      <c r="A340" s="99"/>
      <c r="B340" s="317" t="s">
        <v>790</v>
      </c>
      <c r="C340" s="336">
        <v>5</v>
      </c>
      <c r="D340" s="120" t="s">
        <v>791</v>
      </c>
      <c r="E340" s="171" t="s">
        <v>699</v>
      </c>
      <c r="F340" s="319">
        <v>55138</v>
      </c>
      <c r="G340" s="319">
        <v>59100</v>
      </c>
      <c r="H340" s="107">
        <f t="shared" si="10"/>
        <v>0.006415057078100608</v>
      </c>
    </row>
    <row r="341" spans="1:8" ht="19.5" customHeight="1">
      <c r="A341" s="99"/>
      <c r="B341" s="317" t="s">
        <v>792</v>
      </c>
      <c r="C341" s="336">
        <v>3</v>
      </c>
      <c r="D341" s="120" t="s">
        <v>793</v>
      </c>
      <c r="E341" s="171" t="s">
        <v>32</v>
      </c>
      <c r="F341" s="319">
        <v>1135</v>
      </c>
      <c r="G341" s="319">
        <v>2276037</v>
      </c>
      <c r="H341" s="107">
        <f t="shared" si="10"/>
        <v>0.2470542684749386</v>
      </c>
    </row>
    <row r="342" spans="1:8" ht="19.5" customHeight="1">
      <c r="A342" s="99"/>
      <c r="B342" s="317" t="s">
        <v>794</v>
      </c>
      <c r="C342" s="336">
        <v>4</v>
      </c>
      <c r="D342" s="120" t="s">
        <v>795</v>
      </c>
      <c r="E342" s="171" t="s">
        <v>32</v>
      </c>
      <c r="F342" s="319">
        <v>177</v>
      </c>
      <c r="G342" s="319">
        <v>3775</v>
      </c>
      <c r="H342" s="107">
        <f t="shared" si="10"/>
        <v>0.00040976041404111325</v>
      </c>
    </row>
    <row r="343" spans="1:8" ht="19.5" customHeight="1">
      <c r="A343" s="99"/>
      <c r="B343" s="317" t="s">
        <v>796</v>
      </c>
      <c r="C343" s="336">
        <v>3</v>
      </c>
      <c r="D343" s="120" t="s">
        <v>797</v>
      </c>
      <c r="E343" s="171"/>
      <c r="F343" s="319">
        <v>0</v>
      </c>
      <c r="G343" s="319">
        <v>786</v>
      </c>
      <c r="H343" s="107">
        <f t="shared" si="10"/>
        <v>8.531700276458676E-05</v>
      </c>
    </row>
    <row r="344" spans="1:8" ht="19.5" customHeight="1">
      <c r="A344" s="99"/>
      <c r="B344" s="317" t="s">
        <v>798</v>
      </c>
      <c r="C344" s="336">
        <v>4</v>
      </c>
      <c r="D344" s="120" t="s">
        <v>799</v>
      </c>
      <c r="E344" s="171"/>
      <c r="F344" s="319">
        <v>0</v>
      </c>
      <c r="G344" s="319">
        <v>786</v>
      </c>
      <c r="H344" s="107">
        <f t="shared" si="10"/>
        <v>8.531700276458676E-05</v>
      </c>
    </row>
    <row r="345" spans="1:8" ht="19.5" customHeight="1">
      <c r="A345" s="99"/>
      <c r="B345" s="317" t="s">
        <v>802</v>
      </c>
      <c r="C345" s="336">
        <v>3</v>
      </c>
      <c r="D345" s="120" t="s">
        <v>803</v>
      </c>
      <c r="E345" s="171" t="s">
        <v>32</v>
      </c>
      <c r="F345" s="319">
        <v>37096</v>
      </c>
      <c r="G345" s="319">
        <v>249157</v>
      </c>
      <c r="H345" s="107">
        <f t="shared" si="10"/>
        <v>0.027044947147348782</v>
      </c>
    </row>
    <row r="346" spans="1:8" ht="19.5" customHeight="1">
      <c r="A346" s="99"/>
      <c r="B346" s="317" t="s">
        <v>804</v>
      </c>
      <c r="C346" s="336">
        <v>4</v>
      </c>
      <c r="D346" s="120" t="s">
        <v>805</v>
      </c>
      <c r="E346" s="171" t="s">
        <v>32</v>
      </c>
      <c r="F346" s="319">
        <v>16879</v>
      </c>
      <c r="G346" s="319">
        <v>142367</v>
      </c>
      <c r="H346" s="107">
        <f t="shared" si="10"/>
        <v>0.015453340626699646</v>
      </c>
    </row>
    <row r="347" spans="1:8" ht="19.5" customHeight="1">
      <c r="A347" s="99"/>
      <c r="B347" s="317" t="s">
        <v>806</v>
      </c>
      <c r="C347" s="336">
        <v>4</v>
      </c>
      <c r="D347" s="120" t="s">
        <v>807</v>
      </c>
      <c r="E347" s="171" t="s">
        <v>32</v>
      </c>
      <c r="F347" s="319">
        <v>20217</v>
      </c>
      <c r="G347" s="319">
        <v>106790</v>
      </c>
      <c r="H347" s="107">
        <f t="shared" si="10"/>
        <v>0.011591606520649136</v>
      </c>
    </row>
    <row r="348" spans="1:8" ht="19.5" customHeight="1">
      <c r="A348" s="99"/>
      <c r="B348" s="317" t="s">
        <v>808</v>
      </c>
      <c r="C348" s="336">
        <v>3</v>
      </c>
      <c r="D348" s="120" t="s">
        <v>809</v>
      </c>
      <c r="E348" s="171" t="s">
        <v>32</v>
      </c>
      <c r="F348" s="319">
        <v>1460</v>
      </c>
      <c r="G348" s="319">
        <v>5356</v>
      </c>
      <c r="H348" s="107">
        <f t="shared" si="10"/>
        <v>0.0005813713318156828</v>
      </c>
    </row>
    <row r="349" spans="2:8" ht="19.5" customHeight="1">
      <c r="B349" s="296" t="s">
        <v>810</v>
      </c>
      <c r="C349" s="330">
        <v>1</v>
      </c>
      <c r="D349" s="116" t="s">
        <v>811</v>
      </c>
      <c r="E349" s="170"/>
      <c r="F349" s="298">
        <v>0</v>
      </c>
      <c r="G349" s="298">
        <v>106525440</v>
      </c>
      <c r="H349" s="109">
        <f t="shared" si="10"/>
        <v>11.562889642466693</v>
      </c>
    </row>
    <row r="350" spans="2:8" ht="19.5" customHeight="1">
      <c r="B350" s="304" t="s">
        <v>812</v>
      </c>
      <c r="C350" s="332">
        <v>2</v>
      </c>
      <c r="D350" s="117" t="s">
        <v>813</v>
      </c>
      <c r="E350" s="333"/>
      <c r="F350" s="306">
        <v>0</v>
      </c>
      <c r="G350" s="306">
        <v>106259931</v>
      </c>
      <c r="H350" s="118">
        <f t="shared" si="10"/>
        <v>11.534069754315265</v>
      </c>
    </row>
    <row r="351" spans="2:8" ht="19.5" customHeight="1" thickBot="1">
      <c r="B351" s="326" t="s">
        <v>814</v>
      </c>
      <c r="C351" s="343">
        <v>2</v>
      </c>
      <c r="D351" s="328" t="s">
        <v>815</v>
      </c>
      <c r="E351" s="344" t="s">
        <v>32</v>
      </c>
      <c r="F351" s="329">
        <v>211</v>
      </c>
      <c r="G351" s="329">
        <v>264810</v>
      </c>
      <c r="H351" s="196">
        <f t="shared" si="10"/>
        <v>0.028744014633702568</v>
      </c>
    </row>
    <row r="352" spans="2:8" ht="21.75" customHeight="1" thickBot="1">
      <c r="B352" s="392" t="s">
        <v>1276</v>
      </c>
      <c r="C352" s="393"/>
      <c r="D352" s="393"/>
      <c r="E352" s="393"/>
      <c r="F352" s="393"/>
      <c r="G352" s="345">
        <f>G8+G30+G32+G47+G51+G55+G82+G195+G289+G349</f>
        <v>921270057</v>
      </c>
      <c r="H352" s="193">
        <f t="shared" si="10"/>
        <v>100</v>
      </c>
    </row>
    <row r="353" spans="6:8" ht="13.5">
      <c r="F353" s="93"/>
      <c r="G353" s="93"/>
      <c r="H353" s="99"/>
    </row>
    <row r="354" spans="6:7" ht="13.5">
      <c r="F354" s="93"/>
      <c r="G354" s="93"/>
    </row>
    <row r="355" spans="6:7" ht="13.5">
      <c r="F355" s="93"/>
      <c r="G355" s="93"/>
    </row>
    <row r="356" spans="6:7" ht="13.5">
      <c r="F356" s="93"/>
      <c r="G356" s="93"/>
    </row>
    <row r="357" spans="6:7" ht="13.5">
      <c r="F357" s="93"/>
      <c r="G357" s="93"/>
    </row>
    <row r="358" spans="6:7" ht="13.5">
      <c r="F358" s="93"/>
      <c r="G358" s="93"/>
    </row>
    <row r="359" spans="6:7" ht="13.5">
      <c r="F359" s="93"/>
      <c r="G359" s="93"/>
    </row>
    <row r="360" spans="6:7" ht="13.5">
      <c r="F360" s="93"/>
      <c r="G360" s="93"/>
    </row>
    <row r="361" spans="6:7" ht="13.5">
      <c r="F361" s="112"/>
      <c r="G361" s="112"/>
    </row>
    <row r="362" spans="6:7" ht="13.5">
      <c r="F362" s="112"/>
      <c r="G362" s="112"/>
    </row>
    <row r="363" spans="6:7" ht="13.5">
      <c r="F363" s="112"/>
      <c r="G363" s="112"/>
    </row>
    <row r="364" spans="6:7" ht="13.5">
      <c r="F364" s="112"/>
      <c r="G364" s="112"/>
    </row>
    <row r="365" spans="6:7" ht="13.5">
      <c r="F365" s="112"/>
      <c r="G365" s="112"/>
    </row>
    <row r="366" spans="6:7" ht="13.5">
      <c r="F366" s="112"/>
      <c r="G366" s="112"/>
    </row>
    <row r="367" spans="6:7" ht="13.5">
      <c r="F367" s="112"/>
      <c r="G367" s="112"/>
    </row>
    <row r="368" spans="6:7" ht="13.5">
      <c r="F368" s="112"/>
      <c r="G368" s="112"/>
    </row>
    <row r="369" spans="6:7" ht="13.5">
      <c r="F369" s="112"/>
      <c r="G369" s="112"/>
    </row>
    <row r="370" spans="6:7" ht="13.5">
      <c r="F370" s="112"/>
      <c r="G370" s="112"/>
    </row>
    <row r="371" spans="6:7" ht="13.5">
      <c r="F371" s="112"/>
      <c r="G371" s="112"/>
    </row>
    <row r="372" spans="6:7" ht="13.5">
      <c r="F372" s="112"/>
      <c r="G372" s="112"/>
    </row>
    <row r="373" spans="6:7" ht="13.5">
      <c r="F373" s="112"/>
      <c r="G373" s="112"/>
    </row>
    <row r="374" spans="6:7" ht="13.5">
      <c r="F374" s="112"/>
      <c r="G374" s="112"/>
    </row>
    <row r="375" spans="6:7" ht="13.5">
      <c r="F375" s="112"/>
      <c r="G375" s="112"/>
    </row>
    <row r="376" spans="6:7" ht="13.5">
      <c r="F376" s="112"/>
      <c r="G376" s="112"/>
    </row>
    <row r="377" spans="6:7" ht="13.5">
      <c r="F377" s="112"/>
      <c r="G377" s="112"/>
    </row>
    <row r="378" spans="6:7" ht="13.5">
      <c r="F378" s="112"/>
      <c r="G378" s="112"/>
    </row>
    <row r="379" spans="6:7" ht="13.5">
      <c r="F379" s="112"/>
      <c r="G379" s="112"/>
    </row>
    <row r="380" spans="6:7" ht="13.5">
      <c r="F380" s="112"/>
      <c r="G380" s="112"/>
    </row>
    <row r="381" spans="6:7" ht="13.5">
      <c r="F381" s="112"/>
      <c r="G381" s="112"/>
    </row>
    <row r="382" spans="6:7" ht="13.5">
      <c r="F382" s="112"/>
      <c r="G382" s="112"/>
    </row>
    <row r="383" spans="6:7" ht="13.5">
      <c r="F383" s="112"/>
      <c r="G383" s="112"/>
    </row>
    <row r="384" spans="6:7" ht="13.5">
      <c r="F384" s="112"/>
      <c r="G384" s="112"/>
    </row>
    <row r="385" spans="6:7" ht="13.5">
      <c r="F385" s="112"/>
      <c r="G385" s="112"/>
    </row>
    <row r="386" spans="6:7" ht="13.5">
      <c r="F386" s="112"/>
      <c r="G386" s="112"/>
    </row>
    <row r="387" spans="6:7" ht="13.5">
      <c r="F387" s="112"/>
      <c r="G387" s="112"/>
    </row>
    <row r="388" spans="6:7" ht="13.5">
      <c r="F388" s="112"/>
      <c r="G388" s="112"/>
    </row>
    <row r="389" spans="6:7" ht="13.5">
      <c r="F389" s="112"/>
      <c r="G389" s="112"/>
    </row>
    <row r="390" spans="6:7" ht="13.5">
      <c r="F390" s="112"/>
      <c r="G390" s="112"/>
    </row>
    <row r="391" spans="6:7" ht="13.5">
      <c r="F391" s="112"/>
      <c r="G391" s="112"/>
    </row>
    <row r="392" spans="6:7" ht="13.5">
      <c r="F392" s="112"/>
      <c r="G392" s="112"/>
    </row>
    <row r="393" spans="6:7" ht="13.5">
      <c r="F393" s="112"/>
      <c r="G393" s="112"/>
    </row>
    <row r="394" spans="6:7" ht="13.5">
      <c r="F394" s="112"/>
      <c r="G394" s="112"/>
    </row>
    <row r="395" spans="6:7" ht="13.5">
      <c r="F395" s="112"/>
      <c r="G395" s="112"/>
    </row>
    <row r="396" spans="6:7" ht="13.5">
      <c r="F396" s="112"/>
      <c r="G396" s="112"/>
    </row>
    <row r="397" spans="6:7" ht="13.5">
      <c r="F397" s="112"/>
      <c r="G397" s="112"/>
    </row>
    <row r="398" spans="6:7" ht="13.5">
      <c r="F398" s="112"/>
      <c r="G398" s="112"/>
    </row>
    <row r="399" spans="6:7" ht="13.5">
      <c r="F399" s="112"/>
      <c r="G399" s="112"/>
    </row>
    <row r="400" spans="6:7" ht="13.5">
      <c r="F400" s="112"/>
      <c r="G400" s="112"/>
    </row>
    <row r="401" spans="2:7" ht="13.5">
      <c r="B401" s="113"/>
      <c r="C401" s="114"/>
      <c r="D401" s="115"/>
      <c r="E401" s="207"/>
      <c r="F401" s="104"/>
      <c r="G401" s="104"/>
    </row>
    <row r="402" spans="2:7" ht="13.5">
      <c r="B402" s="113"/>
      <c r="C402" s="114"/>
      <c r="D402" s="115"/>
      <c r="E402" s="207"/>
      <c r="F402" s="104"/>
      <c r="G402" s="104"/>
    </row>
    <row r="403" spans="2:7" ht="13.5">
      <c r="B403" s="113"/>
      <c r="C403" s="114"/>
      <c r="D403" s="115"/>
      <c r="E403" s="207"/>
      <c r="F403" s="104"/>
      <c r="G403" s="104"/>
    </row>
    <row r="404" spans="2:7" ht="13.5">
      <c r="B404" s="113"/>
      <c r="C404" s="114"/>
      <c r="D404" s="115"/>
      <c r="E404" s="207"/>
      <c r="F404" s="104"/>
      <c r="G404" s="104"/>
    </row>
    <row r="405" spans="2:7" ht="13.5">
      <c r="B405" s="113"/>
      <c r="C405" s="114"/>
      <c r="D405" s="115"/>
      <c r="E405" s="207"/>
      <c r="F405" s="104"/>
      <c r="G405" s="104"/>
    </row>
    <row r="406" spans="2:7" ht="13.5">
      <c r="B406" s="113"/>
      <c r="C406" s="114"/>
      <c r="D406" s="115"/>
      <c r="E406" s="207"/>
      <c r="F406" s="104"/>
      <c r="G406" s="104"/>
    </row>
    <row r="407" spans="2:7" ht="13.5">
      <c r="B407" s="113"/>
      <c r="C407" s="114"/>
      <c r="D407" s="115"/>
      <c r="E407" s="207"/>
      <c r="F407" s="104"/>
      <c r="G407" s="104"/>
    </row>
    <row r="408" spans="2:7" ht="13.5">
      <c r="B408" s="207"/>
      <c r="C408" s="207"/>
      <c r="D408" s="207"/>
      <c r="E408" s="207"/>
      <c r="F408" s="104"/>
      <c r="G408" s="104"/>
    </row>
    <row r="409" spans="2:7" ht="13.5">
      <c r="B409" s="113"/>
      <c r="C409" s="114"/>
      <c r="D409" s="115"/>
      <c r="E409" s="207"/>
      <c r="F409" s="104"/>
      <c r="G409" s="104"/>
    </row>
    <row r="410" spans="2:7" ht="13.5">
      <c r="B410" s="113"/>
      <c r="C410" s="114"/>
      <c r="D410" s="115"/>
      <c r="E410" s="207"/>
      <c r="F410" s="104"/>
      <c r="G410" s="104"/>
    </row>
    <row r="411" spans="2:7" ht="13.5">
      <c r="B411" s="113"/>
      <c r="C411" s="114"/>
      <c r="D411" s="115"/>
      <c r="E411" s="207"/>
      <c r="F411" s="104"/>
      <c r="G411" s="104"/>
    </row>
    <row r="412" spans="2:7" ht="13.5">
      <c r="B412" s="113"/>
      <c r="C412" s="114"/>
      <c r="D412" s="115"/>
      <c r="E412" s="207"/>
      <c r="F412" s="104"/>
      <c r="G412" s="104"/>
    </row>
    <row r="413" spans="2:7" ht="13.5">
      <c r="B413" s="207"/>
      <c r="C413" s="207"/>
      <c r="D413" s="207"/>
      <c r="E413" s="207"/>
      <c r="F413" s="106"/>
      <c r="G413" s="104"/>
    </row>
    <row r="421" spans="6:7" ht="13.5">
      <c r="F421" s="93"/>
      <c r="G421" s="93"/>
    </row>
    <row r="422" spans="6:7" ht="13.5">
      <c r="F422" s="93"/>
      <c r="G422" s="93"/>
    </row>
    <row r="423" spans="6:7" ht="13.5">
      <c r="F423" s="93"/>
      <c r="G423" s="93"/>
    </row>
    <row r="424" spans="6:7" ht="13.5">
      <c r="F424" s="93"/>
      <c r="G424" s="93"/>
    </row>
    <row r="425" spans="6:7" ht="13.5">
      <c r="F425" s="93"/>
      <c r="G425" s="93"/>
    </row>
    <row r="426" spans="6:7" ht="13.5">
      <c r="F426" s="93"/>
      <c r="G426" s="93"/>
    </row>
    <row r="427" spans="6:7" ht="13.5">
      <c r="F427" s="93"/>
      <c r="G427" s="93"/>
    </row>
    <row r="428" spans="6:7" ht="13.5">
      <c r="F428" s="93"/>
      <c r="G428" s="93"/>
    </row>
    <row r="429" spans="6:7" ht="13.5">
      <c r="F429" s="93"/>
      <c r="G429" s="93"/>
    </row>
    <row r="430" spans="6:7" ht="13.5">
      <c r="F430" s="93"/>
      <c r="G430" s="93"/>
    </row>
    <row r="431" spans="6:7" ht="13.5">
      <c r="F431" s="93"/>
      <c r="G431" s="93"/>
    </row>
    <row r="432" spans="6:7" ht="13.5">
      <c r="F432" s="93"/>
      <c r="G432" s="93"/>
    </row>
    <row r="433" spans="6:7" ht="13.5">
      <c r="F433" s="93"/>
      <c r="G433" s="93"/>
    </row>
    <row r="434" spans="6:7" ht="13.5">
      <c r="F434" s="93"/>
      <c r="G434" s="93"/>
    </row>
    <row r="435" spans="6:7" ht="13.5">
      <c r="F435" s="93"/>
      <c r="G435" s="93"/>
    </row>
    <row r="436" spans="6:7" ht="13.5">
      <c r="F436" s="93"/>
      <c r="G436" s="93"/>
    </row>
    <row r="437" spans="6:7" ht="13.5">
      <c r="F437" s="93"/>
      <c r="G437" s="93"/>
    </row>
    <row r="438" spans="6:7" ht="13.5">
      <c r="F438" s="93"/>
      <c r="G438" s="93"/>
    </row>
    <row r="439" spans="6:7" ht="13.5">
      <c r="F439" s="93"/>
      <c r="G439" s="93"/>
    </row>
    <row r="440" spans="6:7" ht="13.5">
      <c r="F440" s="93"/>
      <c r="G440" s="93"/>
    </row>
    <row r="441" spans="6:7" ht="13.5">
      <c r="F441" s="93"/>
      <c r="G441" s="93"/>
    </row>
    <row r="442" spans="6:7" ht="13.5">
      <c r="F442" s="93"/>
      <c r="G442" s="93"/>
    </row>
    <row r="443" spans="6:7" ht="13.5">
      <c r="F443" s="93"/>
      <c r="G443" s="93"/>
    </row>
    <row r="444" spans="6:7" ht="13.5">
      <c r="F444" s="93"/>
      <c r="G444" s="93"/>
    </row>
    <row r="445" spans="6:7" ht="13.5">
      <c r="F445" s="93"/>
      <c r="G445" s="93"/>
    </row>
    <row r="446" spans="6:7" ht="13.5">
      <c r="F446" s="93"/>
      <c r="G446" s="93"/>
    </row>
    <row r="447" spans="6:7" ht="13.5">
      <c r="F447" s="93"/>
      <c r="G447" s="93"/>
    </row>
    <row r="448" spans="6:7" ht="13.5">
      <c r="F448" s="93"/>
      <c r="G448" s="93"/>
    </row>
    <row r="449" spans="6:7" ht="13.5">
      <c r="F449" s="93"/>
      <c r="G449" s="93"/>
    </row>
    <row r="450" spans="6:7" ht="13.5">
      <c r="F450" s="93"/>
      <c r="G450" s="93"/>
    </row>
    <row r="451" spans="6:7" ht="13.5">
      <c r="F451" s="93"/>
      <c r="G451" s="93"/>
    </row>
    <row r="452" spans="6:7" ht="13.5">
      <c r="F452" s="93"/>
      <c r="G452" s="93"/>
    </row>
    <row r="453" spans="6:7" ht="13.5">
      <c r="F453" s="93"/>
      <c r="G453" s="93"/>
    </row>
    <row r="454" spans="6:7" ht="13.5">
      <c r="F454" s="93"/>
      <c r="G454" s="93"/>
    </row>
    <row r="455" spans="6:7" ht="13.5">
      <c r="F455" s="93"/>
      <c r="G455" s="93"/>
    </row>
    <row r="456" spans="6:7" ht="13.5">
      <c r="F456" s="93"/>
      <c r="G456" s="93"/>
    </row>
    <row r="457" spans="6:7" ht="13.5">
      <c r="F457" s="93"/>
      <c r="G457" s="93"/>
    </row>
    <row r="458" spans="6:7" ht="13.5">
      <c r="F458" s="93"/>
      <c r="G458" s="93"/>
    </row>
    <row r="459" spans="6:7" ht="13.5">
      <c r="F459" s="93"/>
      <c r="G459" s="93"/>
    </row>
    <row r="460" spans="6:7" ht="13.5">
      <c r="F460" s="93"/>
      <c r="G460" s="93"/>
    </row>
    <row r="461" spans="6:7" ht="13.5">
      <c r="F461" s="93"/>
      <c r="G461" s="93"/>
    </row>
    <row r="462" spans="6:7" ht="13.5">
      <c r="F462" s="93"/>
      <c r="G462" s="93"/>
    </row>
    <row r="463" spans="6:7" ht="13.5">
      <c r="F463" s="93"/>
      <c r="G463" s="93"/>
    </row>
    <row r="464" spans="6:7" ht="13.5">
      <c r="F464" s="93"/>
      <c r="G464" s="93"/>
    </row>
    <row r="465" spans="6:7" ht="13.5">
      <c r="F465" s="93"/>
      <c r="G465" s="93"/>
    </row>
  </sheetData>
  <sheetProtection/>
  <mergeCells count="2">
    <mergeCell ref="J309:N309"/>
    <mergeCell ref="B352:F352"/>
  </mergeCells>
  <printOptions horizontalCentered="1"/>
  <pageMargins left="0.5118110236220472" right="0.5118110236220472" top="0.5511811023622047" bottom="0.5511811023622047" header="0.31496062992125984" footer="0.31496062992125984"/>
  <pageSetup fitToHeight="4" horizontalDpi="600" verticalDpi="600" orientation="portrait" paperSize="9" scale="48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2018-08-01T01:21:27Z</dcterms:modified>
  <cp:category/>
  <cp:version/>
  <cp:contentType/>
  <cp:contentStatus/>
</cp:coreProperties>
</file>