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780" activeTab="0"/>
  </bookViews>
  <sheets>
    <sheet name="県内輸出_30" sheetId="1" r:id="rId1"/>
    <sheet name="県内輸入_30" sheetId="2" r:id="rId2"/>
    <sheet name="名古屋港（輸出・輸入）_30" sheetId="3" r:id="rId3"/>
    <sheet name="衣浦港（輸出・輸入）_30" sheetId="4" r:id="rId4"/>
    <sheet name="三河港（輸出・輸入）_30" sheetId="5" r:id="rId5"/>
    <sheet name="中部国際空港（輸出・輸入）_30" sheetId="6" r:id="rId6"/>
  </sheets>
  <definedNames>
    <definedName name="_xlnm.Print_Area" localSheetId="4">'三河港（輸出・輸入）_30'!$A$1:$P$178</definedName>
    <definedName name="_xlnm.Print_Titles" localSheetId="3">'衣浦港（輸出・輸入）_30'!$3:$7</definedName>
    <definedName name="_xlnm.Print_Titles" localSheetId="0">'県内輸出_30'!$3:$7</definedName>
    <definedName name="_xlnm.Print_Titles" localSheetId="1">'県内輸入_30'!$3:$7</definedName>
    <definedName name="_xlnm.Print_Titles" localSheetId="4">'三河港（輸出・輸入）_30'!$3:$7</definedName>
    <definedName name="_xlnm.Print_Titles" localSheetId="5">'中部国際空港（輸出・輸入）_30'!$3:$7</definedName>
    <definedName name="_xlnm.Print_Titles" localSheetId="2">'名古屋港（輸出・輸入）_30'!$3:$7</definedName>
  </definedNames>
  <calcPr fullCalcOnLoad="1"/>
</workbook>
</file>

<file path=xl/sharedStrings.xml><?xml version="1.0" encoding="utf-8"?>
<sst xmlns="http://schemas.openxmlformats.org/spreadsheetml/2006/main" count="7613" uniqueCount="1328">
  <si>
    <t>（１）県内港全体</t>
  </si>
  <si>
    <t>品名コード</t>
  </si>
  <si>
    <t>階層</t>
  </si>
  <si>
    <t>数量</t>
  </si>
  <si>
    <t>価額　(千円)</t>
  </si>
  <si>
    <t>単位</t>
  </si>
  <si>
    <t>前年比</t>
  </si>
  <si>
    <t>構成比</t>
  </si>
  <si>
    <t>000000000</t>
  </si>
  <si>
    <t>食料品及び動物</t>
  </si>
  <si>
    <t>001000000</t>
  </si>
  <si>
    <t>　生きた動物</t>
  </si>
  <si>
    <t>NO</t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</si>
  <si>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</si>
  <si>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</si>
  <si>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</si>
  <si>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</si>
  <si>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</si>
  <si>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</si>
  <si>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</si>
  <si>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</si>
  <si>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</si>
  <si>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</si>
  <si>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</si>
  <si>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</si>
  <si>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</si>
  <si>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</si>
  <si>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</si>
  <si>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</si>
  <si>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</si>
  <si>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</si>
  <si>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</si>
  <si>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</si>
  <si>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</si>
  <si>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</si>
  <si>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</si>
  <si>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</si>
  <si>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</si>
  <si>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</si>
  <si>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</si>
  <si>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</si>
  <si>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</si>
  <si>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</si>
  <si>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</si>
  <si>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</si>
  <si>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</si>
  <si>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</si>
  <si>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</si>
  <si>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011010300</t>
  </si>
  <si>
    <t>　　　（りんご（生鮮））</t>
  </si>
  <si>
    <t>011010500</t>
  </si>
  <si>
    <t>011030000</t>
  </si>
  <si>
    <t>　　野菜</t>
  </si>
  <si>
    <t>011030100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</si>
  <si>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</si>
  <si>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</si>
  <si>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</si>
  <si>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</si>
  <si>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</si>
  <si>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</si>
  <si>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</si>
  <si>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</si>
  <si>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</si>
  <si>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</si>
  <si>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</si>
  <si>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</si>
  <si>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</si>
  <si>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</si>
  <si>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</si>
  <si>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</si>
  <si>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</si>
  <si>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</si>
  <si>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</si>
  <si>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</si>
  <si>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</si>
  <si>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</si>
  <si>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</si>
  <si>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</si>
  <si>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</si>
  <si>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</si>
  <si>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</si>
  <si>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</si>
  <si>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</si>
  <si>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</si>
  <si>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</si>
  <si>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</si>
  <si>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</si>
  <si>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</si>
  <si>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</si>
  <si>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</si>
  <si>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</si>
  <si>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</si>
  <si>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</si>
  <si>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</si>
  <si>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</si>
  <si>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</si>
  <si>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</si>
  <si>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</si>
  <si>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</si>
  <si>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</si>
  <si>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</si>
  <si>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</si>
  <si>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</si>
  <si>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</si>
  <si>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</si>
  <si>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</si>
  <si>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</si>
  <si>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</si>
  <si>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</si>
  <si>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</si>
  <si>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</si>
  <si>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</si>
  <si>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</si>
  <si>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</si>
  <si>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</si>
  <si>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</si>
  <si>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</si>
  <si>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</si>
  <si>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</si>
  <si>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</si>
  <si>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</si>
  <si>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</si>
  <si>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</si>
  <si>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</si>
  <si>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</si>
  <si>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</si>
  <si>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</si>
  <si>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</si>
  <si>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</si>
  <si>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</si>
  <si>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</si>
  <si>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</si>
  <si>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</si>
  <si>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</si>
  <si>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</si>
  <si>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</si>
  <si>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</si>
  <si>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</si>
  <si>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</si>
  <si>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</si>
  <si>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</si>
  <si>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</si>
  <si>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</si>
  <si>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</si>
  <si>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</si>
  <si>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</si>
  <si>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</si>
  <si>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</si>
  <si>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</si>
  <si>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</si>
  <si>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</si>
  <si>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</si>
  <si>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</si>
  <si>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</si>
  <si>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</si>
  <si>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</si>
  <si>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</si>
  <si>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</si>
  <si>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</si>
  <si>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</si>
  <si>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</si>
  <si>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</si>
  <si>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</si>
  <si>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</si>
  <si>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</si>
  <si>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</si>
  <si>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</si>
  <si>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</si>
  <si>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</si>
  <si>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</si>
  <si>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</si>
  <si>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</si>
  <si>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</si>
  <si>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</si>
  <si>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</si>
  <si>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</si>
  <si>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</si>
  <si>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</si>
  <si>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</si>
  <si>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</si>
  <si>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</si>
  <si>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</si>
  <si>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</si>
  <si>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</si>
  <si>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</si>
  <si>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</si>
  <si>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</si>
  <si>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</si>
  <si>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</si>
  <si>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</si>
  <si>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</si>
  <si>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</si>
  <si>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</si>
  <si>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</si>
  <si>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</si>
  <si>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</si>
  <si>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</si>
  <si>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</si>
  <si>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</si>
  <si>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</si>
  <si>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</si>
  <si>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</si>
  <si>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</si>
  <si>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</si>
  <si>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</si>
  <si>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</si>
  <si>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</si>
  <si>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</si>
  <si>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</si>
  <si>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</si>
  <si>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</si>
  <si>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</si>
  <si>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</si>
  <si>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</si>
  <si>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</si>
  <si>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</si>
  <si>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</si>
  <si>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</si>
  <si>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</si>
  <si>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</si>
  <si>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</si>
  <si>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</si>
  <si>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</si>
  <si>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</si>
  <si>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</si>
  <si>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</si>
  <si>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</si>
  <si>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</si>
  <si>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</si>
  <si>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</si>
  <si>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</si>
  <si>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</si>
  <si>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</si>
  <si>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</si>
  <si>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</si>
  <si>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</si>
  <si>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</si>
  <si>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</si>
  <si>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</si>
  <si>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</si>
  <si>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</si>
  <si>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</si>
  <si>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</si>
  <si>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</si>
  <si>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</si>
  <si>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</si>
  <si>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</si>
  <si>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</si>
  <si>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</si>
  <si>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</si>
  <si>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</si>
  <si>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</si>
  <si>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</si>
  <si>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</si>
  <si>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</si>
  <si>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</si>
  <si>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</si>
  <si>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</si>
  <si>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</si>
  <si>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</si>
  <si>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</si>
  <si>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</si>
  <si>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</si>
  <si>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</si>
  <si>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</si>
  <si>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</si>
  <si>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</si>
  <si>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</si>
  <si>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</si>
  <si>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</si>
  <si>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</si>
  <si>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</si>
  <si>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</si>
  <si>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</si>
  <si>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</si>
  <si>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</si>
  <si>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</si>
  <si>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</si>
  <si>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</si>
  <si>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</si>
  <si>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</si>
  <si>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</si>
  <si>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</si>
  <si>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</si>
  <si>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</si>
  <si>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</si>
  <si>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</si>
  <si>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</si>
  <si>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</si>
  <si>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</si>
  <si>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</si>
  <si>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</si>
  <si>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</si>
  <si>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</si>
  <si>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</si>
  <si>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</si>
  <si>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</si>
  <si>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</si>
  <si>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</si>
  <si>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</si>
  <si>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</si>
  <si>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</si>
  <si>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</si>
  <si>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</si>
  <si>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</si>
  <si>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</si>
  <si>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</si>
  <si>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</si>
  <si>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</si>
  <si>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</si>
  <si>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</si>
  <si>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</si>
  <si>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</si>
  <si>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</si>
  <si>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</si>
  <si>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</si>
  <si>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</si>
  <si>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</si>
  <si>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</si>
  <si>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</si>
  <si>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</si>
  <si>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</si>
  <si>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</si>
  <si>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</si>
  <si>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</si>
  <si>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</si>
  <si>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</si>
  <si>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</si>
  <si>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</si>
  <si>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</si>
  <si>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</si>
  <si>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</si>
  <si>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</si>
  <si>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</si>
  <si>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</si>
  <si>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</si>
  <si>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</si>
  <si>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</si>
  <si>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</si>
  <si>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</si>
  <si>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</si>
  <si>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</si>
  <si>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</si>
  <si>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</si>
  <si>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</si>
  <si>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</si>
  <si>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</si>
  <si>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</si>
  <si>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</si>
  <si>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</si>
  <si>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</si>
  <si>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</si>
  <si>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</si>
  <si>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</si>
  <si>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</si>
  <si>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</si>
  <si>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</si>
  <si>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</si>
  <si>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</si>
  <si>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</si>
  <si>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</si>
  <si>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</si>
  <si>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</si>
  <si>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</si>
  <si>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</si>
  <si>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</si>
  <si>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</si>
  <si>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</si>
  <si>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</si>
  <si>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</si>
  <si>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</si>
  <si>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</si>
  <si>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</si>
  <si>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</si>
  <si>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</si>
  <si>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</si>
  <si>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</si>
  <si>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</si>
  <si>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</si>
  <si>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</si>
  <si>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</si>
  <si>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</si>
  <si>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</si>
  <si>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</si>
  <si>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</si>
  <si>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</si>
  <si>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</si>
  <si>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</si>
  <si>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</si>
  <si>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</si>
  <si>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</si>
  <si>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</si>
  <si>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</si>
  <si>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</si>
  <si>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</si>
  <si>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</si>
  <si>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</si>
  <si>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</si>
  <si>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</si>
  <si>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</si>
  <si>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</si>
  <si>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</si>
  <si>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</si>
  <si>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</si>
  <si>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</si>
  <si>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</si>
  <si>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</si>
  <si>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</si>
  <si>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</si>
  <si>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</si>
  <si>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</si>
  <si>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</si>
  <si>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</si>
  <si>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</si>
  <si>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</si>
  <si>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</si>
  <si>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</si>
  <si>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</si>
  <si>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</si>
  <si>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</si>
  <si>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</si>
  <si>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</si>
  <si>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</si>
  <si>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</si>
  <si>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</si>
  <si>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</si>
  <si>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</si>
  <si>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</si>
  <si>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</si>
  <si>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</si>
  <si>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</si>
  <si>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</si>
  <si>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</si>
  <si>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</si>
  <si>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</si>
  <si>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</si>
  <si>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</si>
  <si>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</si>
  <si>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</si>
  <si>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</si>
  <si>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</si>
  <si>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</si>
  <si>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</si>
  <si>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</si>
  <si>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</si>
  <si>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</si>
  <si>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</si>
  <si>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</si>
  <si>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</si>
  <si>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</si>
  <si>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</si>
  <si>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</si>
  <si>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</si>
  <si>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</si>
  <si>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</si>
  <si>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</si>
  <si>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</si>
  <si>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</si>
  <si>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</si>
  <si>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</si>
  <si>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</si>
  <si>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</si>
  <si>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</si>
  <si>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</si>
  <si>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</si>
  <si>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</si>
  <si>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</si>
  <si>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</si>
  <si>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</si>
  <si>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</si>
  <si>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</si>
  <si>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</si>
  <si>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</si>
  <si>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</si>
  <si>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</si>
  <si>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</si>
  <si>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</si>
  <si>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</si>
  <si>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</si>
  <si>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</si>
  <si>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</si>
  <si>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</si>
  <si>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</si>
  <si>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</si>
  <si>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</si>
  <si>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</si>
  <si>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</si>
  <si>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</si>
  <si>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</si>
  <si>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</si>
  <si>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</si>
  <si>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</si>
  <si>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</si>
  <si>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</si>
  <si>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</si>
  <si>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</si>
  <si>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</si>
  <si>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</si>
  <si>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</si>
  <si>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</si>
  <si>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</si>
  <si>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</si>
  <si>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</si>
  <si>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</si>
  <si>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</si>
  <si>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</si>
  <si>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</si>
  <si>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</si>
  <si>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</si>
  <si>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</si>
  <si>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</si>
  <si>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</si>
  <si>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</si>
  <si>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</si>
  <si>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</si>
  <si>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</si>
  <si>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</si>
  <si>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</si>
  <si>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</si>
  <si>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</si>
  <si>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</si>
  <si>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</si>
  <si>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</si>
  <si>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</si>
  <si>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</si>
  <si>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</si>
  <si>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</si>
  <si>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</si>
  <si>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</si>
  <si>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</si>
  <si>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</si>
  <si>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</si>
  <si>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</si>
  <si>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</si>
  <si>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</si>
  <si>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</si>
  <si>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</si>
  <si>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</si>
  <si>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</si>
  <si>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</si>
  <si>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</si>
  <si>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</si>
  <si>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</si>
  <si>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</si>
  <si>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</si>
  <si>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</si>
  <si>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</si>
  <si>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</si>
  <si>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</si>
  <si>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</si>
  <si>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</si>
  <si>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</si>
  <si>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</si>
  <si>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</si>
  <si>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</si>
  <si>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</si>
  <si>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</si>
  <si>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</si>
  <si>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</si>
  <si>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</si>
  <si>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</si>
  <si>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</si>
  <si>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</si>
  <si>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</si>
  <si>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</si>
  <si>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</si>
  <si>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</si>
  <si>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</si>
  <si>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</si>
  <si>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</si>
  <si>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</si>
  <si>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</si>
  <si>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</si>
  <si>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</si>
  <si>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</si>
  <si>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</si>
  <si>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</si>
  <si>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</si>
  <si>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</si>
  <si>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</si>
  <si>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</si>
  <si>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</si>
  <si>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</si>
  <si>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</si>
  <si>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</si>
  <si>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</si>
  <si>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</si>
  <si>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</si>
  <si>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</si>
  <si>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</si>
  <si>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</si>
  <si>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</si>
  <si>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</si>
  <si>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</si>
  <si>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</si>
  <si>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</si>
  <si>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</si>
  <si>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</si>
  <si>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</si>
  <si>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</si>
  <si>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</si>
  <si>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</si>
  <si>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</si>
  <si>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</si>
  <si>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</si>
  <si>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</si>
  <si>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</si>
  <si>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</si>
  <si>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</si>
  <si>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</si>
  <si>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</si>
  <si>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</si>
  <si>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</si>
  <si>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</si>
  <si>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</si>
  <si>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</si>
  <si>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</si>
  <si>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</si>
  <si>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</si>
  <si>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</si>
  <si>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</si>
  <si>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</si>
  <si>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</si>
  <si>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</si>
  <si>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</si>
  <si>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</si>
  <si>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</si>
  <si>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</si>
  <si>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</si>
  <si>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</si>
  <si>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</si>
  <si>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</si>
  <si>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</si>
  <si>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</si>
  <si>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</si>
  <si>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</si>
  <si>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</si>
  <si>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</si>
  <si>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</si>
  <si>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</si>
  <si>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</si>
  <si>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</si>
  <si>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</si>
  <si>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</si>
  <si>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</si>
  <si>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</si>
  <si>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</si>
  <si>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</si>
  <si>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</si>
  <si>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</si>
  <si>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</si>
  <si>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</si>
  <si>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</si>
  <si>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</si>
  <si>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</si>
  <si>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</si>
  <si>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</si>
  <si>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</si>
  <si>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</si>
  <si>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</si>
  <si>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</si>
  <si>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</si>
  <si>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</si>
  <si>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</si>
  <si>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</si>
  <si>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</si>
  <si>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</si>
  <si>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</si>
  <si>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</si>
  <si>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</si>
  <si>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</si>
  <si>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　　　　《タンカー》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</si>
  <si>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</si>
  <si>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</si>
  <si>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</si>
  <si>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</si>
  <si>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</si>
  <si>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</si>
  <si>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</si>
  <si>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</si>
  <si>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</si>
  <si>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</si>
  <si>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</si>
  <si>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</si>
  <si>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</si>
  <si>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</si>
  <si>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</si>
  <si>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</si>
  <si>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</si>
  <si>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</si>
  <si>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</si>
  <si>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</si>
  <si>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</si>
  <si>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</si>
  <si>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</si>
  <si>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</si>
  <si>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</si>
  <si>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</si>
  <si>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</si>
  <si>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</si>
  <si>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</si>
  <si>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</si>
  <si>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</si>
  <si>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</si>
  <si>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</si>
  <si>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</si>
  <si>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</si>
  <si>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</si>
  <si>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</si>
  <si>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</si>
  <si>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</si>
  <si>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</si>
  <si>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</si>
  <si>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</si>
  <si>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</si>
  <si>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</si>
  <si>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</si>
  <si>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</si>
  <si>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</si>
  <si>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</si>
  <si>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</si>
  <si>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</si>
  <si>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</si>
  <si>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</si>
  <si>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</si>
  <si>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</si>
  <si>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</si>
  <si>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</si>
  <si>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</si>
  <si>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</si>
  <si>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</si>
  <si>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</si>
  <si>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</si>
  <si>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</si>
  <si>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</si>
  <si>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</si>
  <si>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</si>
  <si>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</si>
  <si>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</si>
  <si>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</si>
  <si>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</si>
  <si>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</si>
  <si>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</si>
  <si>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</si>
  <si>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</si>
  <si>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</si>
  <si>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</si>
  <si>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</si>
  <si>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</si>
  <si>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</si>
  <si>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</si>
  <si>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</si>
  <si>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</si>
  <si>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</si>
  <si>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</si>
  <si>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</si>
  <si>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</si>
  <si>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</si>
  <si>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</si>
  <si>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</si>
  <si>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</si>
  <si>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</si>
  <si>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</si>
  <si>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</si>
  <si>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</si>
  <si>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</si>
  <si>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</si>
  <si>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</si>
  <si>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</si>
  <si>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</si>
  <si>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</si>
  <si>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</si>
  <si>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</si>
  <si>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</si>
  <si>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</si>
  <si>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</si>
  <si>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</si>
  <si>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</si>
  <si>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</si>
  <si>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</si>
  <si>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</si>
  <si>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</si>
  <si>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</si>
  <si>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</si>
  <si>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</si>
  <si>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</si>
  <si>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</si>
  <si>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</si>
  <si>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</si>
  <si>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</si>
  <si>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</si>
  <si>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</si>
  <si>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</si>
  <si>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</si>
  <si>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</si>
  <si>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</si>
  <si>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</si>
  <si>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</si>
  <si>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</si>
  <si>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</si>
  <si>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</si>
  <si>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</si>
  <si>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</si>
  <si>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</si>
  <si>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</si>
  <si>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　　　　《かに》</t>
  </si>
  <si>
    <t>011030300</t>
  </si>
  <si>
    <t>皆減</t>
  </si>
  <si>
    <t>皆増</t>
  </si>
  <si>
    <t>総計</t>
  </si>
  <si>
    <t>(空白)</t>
  </si>
  <si>
    <t>　　　（電卓類）</t>
  </si>
  <si>
    <t>&lt;１&gt;輸出</t>
  </si>
  <si>
    <t>品　　名</t>
  </si>
  <si>
    <t>007010310</t>
  </si>
  <si>
    <t>　　　（乾燥きのこ）</t>
  </si>
  <si>
    <t>MT</t>
  </si>
  <si>
    <t>　　　（電卓類）</t>
  </si>
  <si>
    <t>合　　　　計</t>
  </si>
  <si>
    <t>　　ミルク、クリーム及びバター</t>
  </si>
  <si>
    <t>　　魚介類</t>
  </si>
  <si>
    <t>　　　（りんご）</t>
  </si>
  <si>
    <t>原材料</t>
  </si>
  <si>
    <t>701090200</t>
  </si>
  <si>
    <t>　　　（紡糸機、ねん糸機及びかせ機）</t>
  </si>
  <si>
    <t>705110100</t>
  </si>
  <si>
    <t>　　　（航空機）</t>
  </si>
  <si>
    <t>皆増</t>
  </si>
  <si>
    <t>皆減</t>
  </si>
  <si>
    <t>第４表　県内港の品目別輸出入数量・額(平成30年）</t>
  </si>
  <si>
    <t>総計</t>
  </si>
  <si>
    <t>　再輸入品</t>
  </si>
  <si>
    <t>　　成形品及び彫刻品</t>
  </si>
  <si>
    <t>　　美術品・収集品及びこっとう</t>
  </si>
  <si>
    <t>　　　（万年筆・鉛筆類）</t>
  </si>
  <si>
    <t>813130100</t>
  </si>
  <si>
    <t>813130000</t>
  </si>
  <si>
    <t>　　　（ゴルフ用具）</t>
  </si>
  <si>
    <t>　　　（遊戯用具）</t>
  </si>
  <si>
    <t>813090100</t>
  </si>
  <si>
    <t>　　がん具及び遊戯用具</t>
  </si>
  <si>
    <t>　　　（写真用フイルム類）</t>
  </si>
  <si>
    <t>　　　　《懐中時計・腕時計類》</t>
  </si>
  <si>
    <t>811030110</t>
  </si>
  <si>
    <t>　　　（時計）</t>
  </si>
  <si>
    <t>　　　　《調整機器及び計算用具類》</t>
  </si>
  <si>
    <t>811010110</t>
  </si>
  <si>
    <t>811010100</t>
  </si>
  <si>
    <t>　　　（セーター類）</t>
  </si>
  <si>
    <t>807050500</t>
  </si>
  <si>
    <t>　　　（下着類）</t>
  </si>
  <si>
    <t>807050300</t>
  </si>
  <si>
    <t>807050100</t>
  </si>
  <si>
    <t>　　衣類付属品</t>
  </si>
  <si>
    <t>　　　（女子用及び乳幼児用衣類）</t>
  </si>
  <si>
    <t>　　　（男子用衣類）</t>
  </si>
  <si>
    <t>　　衣類</t>
  </si>
  <si>
    <t>　　自転車</t>
  </si>
  <si>
    <t>　　　　《貨物船・貨客船》</t>
  </si>
  <si>
    <t>705070120</t>
  </si>
  <si>
    <t>705070110</t>
  </si>
  <si>
    <t>705040100</t>
  </si>
  <si>
    <t>705040000</t>
  </si>
  <si>
    <t>　　電気溶接器</t>
  </si>
  <si>
    <t>703110300</t>
  </si>
  <si>
    <t>　　　（トランジスター等）</t>
  </si>
  <si>
    <t>703090700</t>
  </si>
  <si>
    <t>703090500</t>
  </si>
  <si>
    <t>　　　（電話機）</t>
  </si>
  <si>
    <t>703070300</t>
  </si>
  <si>
    <t>　　　（音響・映像機器の部分品）</t>
  </si>
  <si>
    <t>703051500</t>
  </si>
  <si>
    <t>703051100</t>
  </si>
  <si>
    <t>703050500</t>
  </si>
  <si>
    <t>　　音響・映像機器（含部品）</t>
  </si>
  <si>
    <t>703040000</t>
  </si>
  <si>
    <t>　　　（発電機及び電動機）</t>
  </si>
  <si>
    <t>　　コック・弁類</t>
  </si>
  <si>
    <t>　　鉱物・木材等の材料加工機械</t>
  </si>
  <si>
    <t>　　　（遠心分離機）</t>
  </si>
  <si>
    <t>701210500</t>
  </si>
  <si>
    <t>701210300</t>
  </si>
  <si>
    <t>701210100</t>
  </si>
  <si>
    <t>701210000</t>
  </si>
  <si>
    <t>　　食料品加工機械</t>
  </si>
  <si>
    <t>　　　（印刷機械）</t>
  </si>
  <si>
    <t>701100000</t>
  </si>
  <si>
    <t>　　　（メリヤス機）</t>
  </si>
  <si>
    <t>701070700</t>
  </si>
  <si>
    <t>　　　（プレス及び鍛造機）</t>
  </si>
  <si>
    <t>701070140</t>
  </si>
  <si>
    <t>　　　　《フライス盤》</t>
  </si>
  <si>
    <t>701070130</t>
  </si>
  <si>
    <t>　　　　《ボール盤及び中ぐり盤》</t>
  </si>
  <si>
    <t>　　　（電算機類(含周辺機器））</t>
  </si>
  <si>
    <t>　　　（ガスタービンの部分品）</t>
  </si>
  <si>
    <t>701010900</t>
  </si>
  <si>
    <t>　　　（その他の内燃機関）</t>
  </si>
  <si>
    <t>701010700</t>
  </si>
  <si>
    <t>　　　（航空機用内燃機関）</t>
  </si>
  <si>
    <t>　　　（蒸気タービン）</t>
  </si>
  <si>
    <t>617090000</t>
  </si>
  <si>
    <t>617070000</t>
  </si>
  <si>
    <t>617050000</t>
  </si>
  <si>
    <t>　　くぎ・ねじ・ナット・ボルト類</t>
  </si>
  <si>
    <t>617030000</t>
  </si>
  <si>
    <t>　　鉄鋼製構造物及び同建設機材</t>
  </si>
  <si>
    <t>617010000</t>
  </si>
  <si>
    <t>617000000</t>
  </si>
  <si>
    <t>　　コバルト及び同合金</t>
  </si>
  <si>
    <t>　　すず及び同合金</t>
  </si>
  <si>
    <t>　　鉛及び同合金</t>
  </si>
  <si>
    <t>　　ニッケル及び同合金</t>
  </si>
  <si>
    <t>615050000</t>
  </si>
  <si>
    <t>　　　　《銀》</t>
  </si>
  <si>
    <t>615010310</t>
  </si>
  <si>
    <t>　　　（銀及び銀を張った金属）</t>
  </si>
  <si>
    <t>615010300</t>
  </si>
  <si>
    <t>　　　　《ロジウム》</t>
  </si>
  <si>
    <t>615010130</t>
  </si>
  <si>
    <t>　　　　《パラジウム》</t>
  </si>
  <si>
    <t>615010120</t>
  </si>
  <si>
    <t>　　　　《白金》</t>
  </si>
  <si>
    <t>615010110</t>
  </si>
  <si>
    <t>　　　（白金族の金属）</t>
  </si>
  <si>
    <t>　　銀及び白金族</t>
  </si>
  <si>
    <t>　　合金鉄</t>
  </si>
  <si>
    <t>　　貴石及び半貴石</t>
  </si>
  <si>
    <t>　　ダイヤモンド</t>
  </si>
  <si>
    <t>　　メリヤス編物及びクロセ編物</t>
  </si>
  <si>
    <t>609150000</t>
  </si>
  <si>
    <t>　　敷物類</t>
  </si>
  <si>
    <t>609130000</t>
  </si>
  <si>
    <t>　　チュール及びししゅう布類</t>
  </si>
  <si>
    <t>　　合成繊維織物</t>
  </si>
  <si>
    <t>　　絹織物</t>
  </si>
  <si>
    <t>　　　（毛織物（絹１０％以上のもの））</t>
  </si>
  <si>
    <t>609050100</t>
  </si>
  <si>
    <t>　　毛織物</t>
  </si>
  <si>
    <t>609050000</t>
  </si>
  <si>
    <t>　　　（綿織物（絹１０％以上のもの））</t>
  </si>
  <si>
    <t>609030100</t>
  </si>
  <si>
    <t>　　綿織物</t>
  </si>
  <si>
    <t>　　　（合成繊維の糸）</t>
  </si>
  <si>
    <t>609010500</t>
  </si>
  <si>
    <t>609010300</t>
  </si>
  <si>
    <t>　　　（絹糸）</t>
  </si>
  <si>
    <t>609010100</t>
  </si>
  <si>
    <t>　　織物用繊維糸</t>
  </si>
  <si>
    <t>　　建築用木工品及び木製建具</t>
  </si>
  <si>
    <t>605050000</t>
  </si>
  <si>
    <t>　　　（ウッドチップ）</t>
  </si>
  <si>
    <t>　　パルプウッド等</t>
  </si>
  <si>
    <t>　　　（合板）</t>
  </si>
  <si>
    <t>　　合板・ウッドパネル</t>
  </si>
  <si>
    <t>　　羊革</t>
  </si>
  <si>
    <t>601010000</t>
  </si>
  <si>
    <t>　　触媒</t>
  </si>
  <si>
    <t>517110000</t>
  </si>
  <si>
    <t>　　調製石油添加剤</t>
  </si>
  <si>
    <t>517090000</t>
  </si>
  <si>
    <t>　　カゼイン</t>
  </si>
  <si>
    <t>517050000</t>
  </si>
  <si>
    <t>　　でん粉</t>
  </si>
  <si>
    <t>517030000</t>
  </si>
  <si>
    <t>　　消毒剤・殺虫剤及び殺菌剤類</t>
  </si>
  <si>
    <t>517010000</t>
  </si>
  <si>
    <t>　　合成樹脂</t>
  </si>
  <si>
    <t>515090000</t>
  </si>
  <si>
    <t>　　シリコーン</t>
  </si>
  <si>
    <t>　　　（硫酸カリウム）</t>
  </si>
  <si>
    <t>　　　（塩化カリウム）</t>
  </si>
  <si>
    <t>　　カリ肥料</t>
  </si>
  <si>
    <t>　　人造香料類</t>
  </si>
  <si>
    <t>　　精油及びレジノイド</t>
  </si>
  <si>
    <t>507070000</t>
  </si>
  <si>
    <t>　　ホルモン</t>
  </si>
  <si>
    <t>505050000</t>
  </si>
  <si>
    <t>　　　（ワットルエキス）</t>
  </si>
  <si>
    <t>505030100</t>
  </si>
  <si>
    <t>　　植物性のなめしエキス</t>
  </si>
  <si>
    <t>　　　（反応性染料）</t>
  </si>
  <si>
    <t>505010500</t>
  </si>
  <si>
    <t>　　　（分散性染料）</t>
  </si>
  <si>
    <t>505010300</t>
  </si>
  <si>
    <t>　　　（酸性染料）</t>
  </si>
  <si>
    <t>505010100</t>
  </si>
  <si>
    <t>501010100</t>
  </si>
  <si>
    <t>　　ろう</t>
  </si>
  <si>
    <t>405010000</t>
  </si>
  <si>
    <t>　　パーム油</t>
  </si>
  <si>
    <t>403030000</t>
  </si>
  <si>
    <t>　　牛脂</t>
  </si>
  <si>
    <t>401010000</t>
  </si>
  <si>
    <t>　　　（液化天然ガス）</t>
  </si>
  <si>
    <t>305010300</t>
  </si>
  <si>
    <t>　　　（液化石油ガス）</t>
  </si>
  <si>
    <t>305010100</t>
  </si>
  <si>
    <t>　　石油ガス類</t>
  </si>
  <si>
    <t>305010000</t>
  </si>
  <si>
    <t>　　　（石油コークス）</t>
  </si>
  <si>
    <t>303031100</t>
  </si>
  <si>
    <t>　　　（潤滑油及びグリース）</t>
  </si>
  <si>
    <t>303030900</t>
  </si>
  <si>
    <t>　　　（重油）</t>
  </si>
  <si>
    <t>303030700</t>
  </si>
  <si>
    <t>303030500</t>
  </si>
  <si>
    <t>303030300</t>
  </si>
  <si>
    <t>303030100</t>
  </si>
  <si>
    <t>303030000</t>
  </si>
  <si>
    <t>　　原油及び粗油</t>
  </si>
  <si>
    <t>　　　（一般炭）</t>
  </si>
  <si>
    <t>301010500</t>
  </si>
  <si>
    <t>　　　　《その他のコークス用炭》</t>
  </si>
  <si>
    <t>301010320</t>
  </si>
  <si>
    <t>　　　　《強粘結炭》</t>
  </si>
  <si>
    <t>301010310</t>
  </si>
  <si>
    <t>　　　（原料炭）</t>
  </si>
  <si>
    <t>301010300</t>
  </si>
  <si>
    <t>　　　（無煙炭）</t>
  </si>
  <si>
    <t>301010100</t>
  </si>
  <si>
    <t>　　石炭</t>
  </si>
  <si>
    <t>　石炭・コークス及びれん炭</t>
  </si>
  <si>
    <t>　　　（てんぐさ）</t>
  </si>
  <si>
    <t>217030300</t>
  </si>
  <si>
    <t>　　　（繁殖用の種・果実及び胞子）</t>
  </si>
  <si>
    <t>217030100</t>
  </si>
  <si>
    <t>　　植物性原材料</t>
  </si>
  <si>
    <t>217030000</t>
  </si>
  <si>
    <t>　　　（動物（除魚類）の腸）</t>
  </si>
  <si>
    <t>217010300</t>
  </si>
  <si>
    <t>　　動物性原材料</t>
  </si>
  <si>
    <t>　　　（アルミニウム等のくず）</t>
  </si>
  <si>
    <t>215070700</t>
  </si>
  <si>
    <t>　　　（黄銅・青銅くず）</t>
  </si>
  <si>
    <t>215070500</t>
  </si>
  <si>
    <t>　　　（銅くず）</t>
  </si>
  <si>
    <t>215070300</t>
  </si>
  <si>
    <t>　　　（灰・鉱さい及びその他のかす）</t>
  </si>
  <si>
    <t>215070100</t>
  </si>
  <si>
    <t>　　非鉄卑金属くず</t>
  </si>
  <si>
    <t>215070000</t>
  </si>
  <si>
    <t>　　　（アルミニウム鉱）</t>
  </si>
  <si>
    <t>215052300</t>
  </si>
  <si>
    <t>　　　（アンチモン鉱）</t>
  </si>
  <si>
    <t>215052100</t>
  </si>
  <si>
    <t>　　　（チタン鉱）</t>
  </si>
  <si>
    <t>215051900</t>
  </si>
  <si>
    <t>　　　（モリブデン鉱）</t>
  </si>
  <si>
    <t>215051700</t>
  </si>
  <si>
    <t>　　　（クロム鉱）</t>
  </si>
  <si>
    <t>215051300</t>
  </si>
  <si>
    <t>　　　（マンガン鉱）</t>
  </si>
  <si>
    <t>215051100</t>
  </si>
  <si>
    <t>　　非鉄金属鉱</t>
  </si>
  <si>
    <t>215050000</t>
  </si>
  <si>
    <t>　　鉄鋼くず</t>
  </si>
  <si>
    <t>215030000</t>
  </si>
  <si>
    <t>　　鉄鉱石</t>
  </si>
  <si>
    <t>　　　（ほたる石）</t>
  </si>
  <si>
    <t>213031300</t>
  </si>
  <si>
    <t>　　　（雲母）</t>
  </si>
  <si>
    <t>213031100</t>
  </si>
  <si>
    <t>　　　（塩）</t>
  </si>
  <si>
    <t>213030700</t>
  </si>
  <si>
    <t>　　　（天然黒鉛及びカオリン等）</t>
  </si>
  <si>
    <t>213030500</t>
  </si>
  <si>
    <t>　　　（工業用ダイヤモンド）</t>
  </si>
  <si>
    <t>213030300</t>
  </si>
  <si>
    <t>　　　　《けい砂》</t>
  </si>
  <si>
    <t>213030130</t>
  </si>
  <si>
    <t>　　　　《大理石》</t>
  </si>
  <si>
    <t>213030110</t>
  </si>
  <si>
    <t>　　　（石及び砂）</t>
  </si>
  <si>
    <t>213030100</t>
  </si>
  <si>
    <t>　　粗鉱物（除りん鉱石）</t>
  </si>
  <si>
    <t>213030000</t>
  </si>
  <si>
    <t>　　　（亜麻）</t>
  </si>
  <si>
    <t>211110300</t>
  </si>
  <si>
    <t>　　麻類（含くず）</t>
  </si>
  <si>
    <t>211110000</t>
  </si>
  <si>
    <t>　　　（くず綿）</t>
  </si>
  <si>
    <t>211090500</t>
  </si>
  <si>
    <t>　　　（実綿）</t>
  </si>
  <si>
    <t>211090100</t>
  </si>
  <si>
    <t>　　綿花</t>
  </si>
  <si>
    <t>211090000</t>
  </si>
  <si>
    <t>　　獣毛（カード、コームしたもの）</t>
  </si>
  <si>
    <t>211070000</t>
  </si>
  <si>
    <t>　　繊獣毛</t>
  </si>
  <si>
    <t>　　　（洗上羊毛）</t>
  </si>
  <si>
    <t>211030300</t>
  </si>
  <si>
    <t>　　羊毛</t>
  </si>
  <si>
    <t>211030000</t>
  </si>
  <si>
    <t>　　絹</t>
  </si>
  <si>
    <t>211010000</t>
  </si>
  <si>
    <t>　　　（製紙用パルプ）</t>
  </si>
  <si>
    <t>209010300</t>
  </si>
  <si>
    <t>　　　（溶解用パルプ）</t>
  </si>
  <si>
    <t>209010100</t>
  </si>
  <si>
    <t>　　パルプ</t>
  </si>
  <si>
    <t>209010000</t>
  </si>
  <si>
    <t>CM</t>
  </si>
  <si>
    <t>　　　（ラワン）</t>
  </si>
  <si>
    <t>207010700</t>
  </si>
  <si>
    <t>　　　　《もみ及びとうひ》</t>
  </si>
  <si>
    <t>207010550</t>
  </si>
  <si>
    <t>　　　　《ヘムロック》</t>
  </si>
  <si>
    <t>207010530</t>
  </si>
  <si>
    <t>　　　　《ひのき》</t>
  </si>
  <si>
    <t>207010520</t>
  </si>
  <si>
    <t>207010500</t>
  </si>
  <si>
    <t>　　　（その他の丸太）</t>
  </si>
  <si>
    <t>207010300</t>
  </si>
  <si>
    <t>207010160</t>
  </si>
  <si>
    <t>　　　　《ドグラスファー》</t>
  </si>
  <si>
    <t>207010150</t>
  </si>
  <si>
    <t>　　　（針葉樹の丸太）</t>
  </si>
  <si>
    <t>　　　　《ニトリルブタジエンラバー》</t>
  </si>
  <si>
    <t>205050530</t>
  </si>
  <si>
    <t>　　　　《ブチルラバー》</t>
  </si>
  <si>
    <t>205050520</t>
  </si>
  <si>
    <t>　　　　《クロロプレンラバー》</t>
  </si>
  <si>
    <t>205050510</t>
  </si>
  <si>
    <t>　　　（その他の合成ゴム）</t>
  </si>
  <si>
    <t>205050500</t>
  </si>
  <si>
    <t>　　　（合成ゴムラテックス）</t>
  </si>
  <si>
    <t>205050100</t>
  </si>
  <si>
    <t>205050000</t>
  </si>
  <si>
    <t>　　天然ゴムラテックス</t>
  </si>
  <si>
    <t>205030000</t>
  </si>
  <si>
    <t>　　天然ゴム</t>
  </si>
  <si>
    <t>　　　（サフラワーの種）</t>
  </si>
  <si>
    <t>203091100</t>
  </si>
  <si>
    <t>　　　（ごま）</t>
  </si>
  <si>
    <t>203090900</t>
  </si>
  <si>
    <t>　　　（菜種）</t>
  </si>
  <si>
    <t>203090700</t>
  </si>
  <si>
    <t>　　　（綿実）</t>
  </si>
  <si>
    <t>203090300</t>
  </si>
  <si>
    <t>　　　（亜麻種）</t>
  </si>
  <si>
    <t>203090100</t>
  </si>
  <si>
    <t>　　その他の採油用種子</t>
  </si>
  <si>
    <t>203090000</t>
  </si>
  <si>
    <t>　　大豆</t>
  </si>
  <si>
    <t>203070000</t>
  </si>
  <si>
    <t>　　落花生</t>
  </si>
  <si>
    <t>203010000</t>
  </si>
  <si>
    <t>　　毛皮</t>
  </si>
  <si>
    <t>201030000</t>
  </si>
  <si>
    <t>　　原皮</t>
  </si>
  <si>
    <t>201010000</t>
  </si>
  <si>
    <t>　　製造たばこ</t>
  </si>
  <si>
    <t>103030000</t>
  </si>
  <si>
    <t>L</t>
  </si>
  <si>
    <t>　　　（ビール）</t>
  </si>
  <si>
    <t>101010500</t>
  </si>
  <si>
    <t>　　　（ぶどう酒）</t>
  </si>
  <si>
    <t>101010300</t>
  </si>
  <si>
    <t>　　　　《ブランデー》</t>
  </si>
  <si>
    <t>101010120</t>
  </si>
  <si>
    <t>　　　　《ウイスキー》</t>
  </si>
  <si>
    <t>101010110</t>
  </si>
  <si>
    <t>　　　（蒸りゅう酒）</t>
  </si>
  <si>
    <t>101010100</t>
  </si>
  <si>
    <t>　　アルコール飲料</t>
  </si>
  <si>
    <t>101010000</t>
  </si>
  <si>
    <t>　　魚の粉及びミール</t>
  </si>
  <si>
    <t>017050000</t>
  </si>
  <si>
    <t>　　植物性油かす</t>
  </si>
  <si>
    <t>　　ふすま</t>
  </si>
  <si>
    <t>017010000</t>
  </si>
  <si>
    <t>　　　（その他のお茶）</t>
  </si>
  <si>
    <t>015050500</t>
  </si>
  <si>
    <t>　　　（緑茶）</t>
  </si>
  <si>
    <t>015050300</t>
  </si>
  <si>
    <t>　　　（紅茶）</t>
  </si>
  <si>
    <t>015050100</t>
  </si>
  <si>
    <t>　　お茶</t>
  </si>
  <si>
    <t>015050000</t>
  </si>
  <si>
    <t>　　　（カカオ脂）</t>
  </si>
  <si>
    <t>015030300</t>
  </si>
  <si>
    <t>　　　（カカオ豆）</t>
  </si>
  <si>
    <t>015030100</t>
  </si>
  <si>
    <t>　　ココア</t>
  </si>
  <si>
    <t>015030000</t>
  </si>
  <si>
    <t>　　　（インスタントコーヒー）</t>
  </si>
  <si>
    <t>015010300</t>
  </si>
  <si>
    <t>　　　（コーヒー生豆）</t>
  </si>
  <si>
    <t>015010100</t>
  </si>
  <si>
    <t>　　コーヒー</t>
  </si>
  <si>
    <t>　　乳糖</t>
  </si>
  <si>
    <t>013050000</t>
  </si>
  <si>
    <t>　　糖みつ</t>
  </si>
  <si>
    <t>013030000</t>
  </si>
  <si>
    <t>　　　（粗糖）</t>
  </si>
  <si>
    <t>013010300</t>
  </si>
  <si>
    <t>　　　（黒糖）</t>
  </si>
  <si>
    <t>013010100</t>
  </si>
  <si>
    <t>　　砂糖</t>
  </si>
  <si>
    <t>013010000</t>
  </si>
  <si>
    <t>　　　（豆類（乾燥））</t>
  </si>
  <si>
    <t>011030500</t>
  </si>
  <si>
    <t>　　　（冷凍野菜）</t>
  </si>
  <si>
    <t>　　　（生鮮・冷蔵野菜）</t>
  </si>
  <si>
    <t>　　　（ぶどう）</t>
  </si>
  <si>
    <t>011010800</t>
  </si>
  <si>
    <t>　　　（くり）</t>
  </si>
  <si>
    <t>　　　（バナナ（生鮮））</t>
  </si>
  <si>
    <t>　　　　《グレープフルーツ》</t>
  </si>
  <si>
    <t>011010130</t>
  </si>
  <si>
    <t>　　　　《オレンジ》</t>
  </si>
  <si>
    <t>011010120</t>
  </si>
  <si>
    <t>　　　　《レモン及びライム》</t>
  </si>
  <si>
    <t>011010110</t>
  </si>
  <si>
    <t>　　　（かんきつ類（生鮮・乾燥）)</t>
  </si>
  <si>
    <t>　　麦芽</t>
  </si>
  <si>
    <t>009150000</t>
  </si>
  <si>
    <t>　　こうりゃん（飼料用）</t>
  </si>
  <si>
    <t>009110000</t>
  </si>
  <si>
    <t>　　あわ・きび及びひえ</t>
  </si>
  <si>
    <t>009090000</t>
  </si>
  <si>
    <t>　　　（とうもろこし（飼料用））</t>
  </si>
  <si>
    <t>009070100</t>
  </si>
  <si>
    <t>　　とうもろこし</t>
  </si>
  <si>
    <t>009070000</t>
  </si>
  <si>
    <t>　　大麦及びはだか麦</t>
  </si>
  <si>
    <t>009050000</t>
  </si>
  <si>
    <t>　　小麦及びメスリン</t>
  </si>
  <si>
    <t>007030000</t>
  </si>
  <si>
    <t>　　　（にしん（生鮮・冷凍））</t>
  </si>
  <si>
    <t>007011500</t>
  </si>
  <si>
    <t>　　　　《うに》</t>
  </si>
  <si>
    <t>007011360</t>
  </si>
  <si>
    <t>　　　　《たこ》</t>
  </si>
  <si>
    <t>007011350</t>
  </si>
  <si>
    <t>　　　　《いか》</t>
  </si>
  <si>
    <t>007011340</t>
  </si>
  <si>
    <t>007011330</t>
  </si>
  <si>
    <t>　　　　《えび（生鮮・冷凍）》</t>
  </si>
  <si>
    <t>007011310</t>
  </si>
  <si>
    <t>　　　（甲殻類及び軟体動物）</t>
  </si>
  <si>
    <t>007011300</t>
  </si>
  <si>
    <t>　　　（うなぎ）</t>
  </si>
  <si>
    <t>007011100</t>
  </si>
  <si>
    <t>　　　（うなぎの稚魚）</t>
  </si>
  <si>
    <t>007010900</t>
  </si>
  <si>
    <t>　　　　《かずのこ》</t>
  </si>
  <si>
    <t>007010710</t>
  </si>
  <si>
    <t>　　　（にしんの卵）</t>
  </si>
  <si>
    <t>007010700</t>
  </si>
  <si>
    <t>　　　（さわら（生鮮・冷凍））</t>
  </si>
  <si>
    <t>007010500</t>
  </si>
  <si>
    <t>　　　（さけ及びます（生鮮・冷凍））</t>
  </si>
  <si>
    <t>　　　（まぐろ（生鮮・冷凍））</t>
  </si>
  <si>
    <t>　　魚介類（生鮮・冷凍）</t>
  </si>
  <si>
    <t>　　チーズ及びカード</t>
  </si>
  <si>
    <t>005050000</t>
  </si>
  <si>
    <t>　　バター</t>
  </si>
  <si>
    <t>005030000</t>
  </si>
  <si>
    <t>　　　（粉乳）</t>
  </si>
  <si>
    <t>005010100</t>
  </si>
  <si>
    <t>　　鶏肉（生鮮・冷凍）</t>
  </si>
  <si>
    <t>003070000</t>
  </si>
  <si>
    <t>　　　（豚肉）</t>
  </si>
  <si>
    <t>003050100</t>
  </si>
  <si>
    <t>　　豚・いのししの肉（生鮮・冷凍）</t>
  </si>
  <si>
    <t>003050000</t>
  </si>
  <si>
    <t>　　羊・やぎ肉（生鮮・冷凍）</t>
  </si>
  <si>
    <t>003030000</t>
  </si>
  <si>
    <t>　　牛肉（生鮮・冷凍）</t>
  </si>
  <si>
    <t>003010000</t>
  </si>
  <si>
    <t>価額　（千円）</t>
  </si>
  <si>
    <t>品目名</t>
  </si>
  <si>
    <t>階層</t>
  </si>
  <si>
    <t>品目コード</t>
  </si>
  <si>
    <t>&lt;２&gt;輸入</t>
  </si>
  <si>
    <t>　</t>
  </si>
  <si>
    <t>（１）県内港全体</t>
  </si>
  <si>
    <t>第４表　県内港の品目別輸出入数量・額（平成30年）</t>
  </si>
  <si>
    <t>第４表　県内港の品目別輸出入数量・額（平成30年）</t>
  </si>
  <si>
    <t>（２）港別－①名古屋港</t>
  </si>
  <si>
    <t>（単位：千円、％）</t>
  </si>
  <si>
    <t>&lt;２&gt;輸入</t>
  </si>
  <si>
    <t>品名コード</t>
  </si>
  <si>
    <t>階層</t>
  </si>
  <si>
    <t>品　　名</t>
  </si>
  <si>
    <t>単位</t>
  </si>
  <si>
    <t>数量</t>
  </si>
  <si>
    <t>価額</t>
  </si>
  <si>
    <t>構成比</t>
  </si>
  <si>
    <t>数量</t>
  </si>
  <si>
    <t>価額</t>
  </si>
  <si>
    <t>構成比</t>
  </si>
  <si>
    <t>　　牛肉</t>
  </si>
  <si>
    <t>　　羊・やぎ肉</t>
  </si>
  <si>
    <t>　　豚・いのししの肉</t>
  </si>
  <si>
    <t>　　鶏肉</t>
  </si>
  <si>
    <t>　　　（まぐろ）</t>
  </si>
  <si>
    <t>　　　（さけ及びます）</t>
  </si>
  <si>
    <t>　　　（さわら）</t>
  </si>
  <si>
    <t>　　魚介類の粉及びミール及びペレット</t>
  </si>
  <si>
    <t>　　　　《トガサワラ》</t>
  </si>
  <si>
    <t>（２）港別－④中部国際空港</t>
  </si>
  <si>
    <t>階層</t>
  </si>
  <si>
    <t>単位</t>
  </si>
  <si>
    <t>品　　名</t>
  </si>
  <si>
    <t>数量</t>
  </si>
  <si>
    <t>517070000</t>
  </si>
  <si>
    <t>　　ロジン</t>
  </si>
  <si>
    <t>（２）港別－③三河港</t>
  </si>
  <si>
    <t>&lt;１&gt;輸出</t>
  </si>
  <si>
    <t>&lt;２&gt;輸入</t>
  </si>
  <si>
    <t>階層</t>
  </si>
  <si>
    <t>品　　名</t>
  </si>
  <si>
    <t>品　　名</t>
  </si>
  <si>
    <t>単位</t>
  </si>
  <si>
    <t>数量</t>
  </si>
  <si>
    <t>構成比</t>
  </si>
  <si>
    <t>（２）港別－②衣浦港</t>
  </si>
  <si>
    <t>&lt;１&gt;輸出</t>
  </si>
  <si>
    <t>&lt;２&gt;輸入</t>
  </si>
  <si>
    <t>階層</t>
  </si>
  <si>
    <t>構成比</t>
  </si>
  <si>
    <t>品名コード</t>
  </si>
  <si>
    <t>階層</t>
  </si>
  <si>
    <t>品　　名</t>
  </si>
  <si>
    <t>数量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</si>
</sst>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#,##0_ "/>
    <numFmt numFmtId="181" formatCode="0_ ;[Red]\-0\ "/>
    <numFmt numFmtId="182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1"/>
      <name val="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>
        <color theme="4" tint="0.39998000860214233"/>
      </bottom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0" fontId="0" fillId="0" borderId="0" xfId="62" applyFill="1">
      <alignment vertical="center"/>
      <protection/>
    </xf>
    <xf numFmtId="176" fontId="0" fillId="0" borderId="0" xfId="62" applyNumberFormat="1" applyFill="1">
      <alignment vertical="center"/>
      <protection/>
    </xf>
    <xf numFmtId="177" fontId="0" fillId="0" borderId="0" xfId="62" applyNumberFormat="1" applyFill="1">
      <alignment vertical="center"/>
      <protection/>
    </xf>
    <xf numFmtId="176" fontId="0" fillId="0" borderId="0" xfId="62" applyNumberForma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176" fontId="0" fillId="0" borderId="0" xfId="62" applyNumberFormat="1" applyFont="1" applyFill="1">
      <alignment vertical="center"/>
      <protection/>
    </xf>
    <xf numFmtId="177" fontId="0" fillId="0" borderId="0" xfId="62" applyNumberFormat="1" applyFont="1" applyFill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9" fillId="0" borderId="11" xfId="61" applyNumberFormat="1" applyFont="1" applyFill="1" applyBorder="1" applyAlignment="1">
      <alignment horizontal="center" vertical="center" shrinkToFit="1"/>
      <protection/>
    </xf>
    <xf numFmtId="177" fontId="7" fillId="0" borderId="10" xfId="61" applyNumberFormat="1" applyFont="1" applyFill="1" applyBorder="1" applyAlignment="1">
      <alignment horizontal="center" vertical="center" shrinkToFit="1"/>
      <protection/>
    </xf>
    <xf numFmtId="177" fontId="7" fillId="0" borderId="12" xfId="61" applyNumberFormat="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0" fillId="0" borderId="0" xfId="62" applyFont="1" applyFill="1" applyBorder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33" borderId="13" xfId="62" applyFont="1" applyFill="1" applyBorder="1" applyAlignment="1">
      <alignment horizontal="center" vertical="center"/>
      <protection/>
    </xf>
    <xf numFmtId="0" fontId="7" fillId="34" borderId="14" xfId="61" applyFont="1" applyFill="1" applyBorder="1" applyAlignment="1">
      <alignment horizontal="center" shrinkToFit="1"/>
      <protection/>
    </xf>
    <xf numFmtId="0" fontId="5" fillId="0" borderId="0" xfId="61" applyNumberFormat="1" applyFont="1" applyFill="1" applyAlignment="1">
      <alignment horizontal="left"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0" xfId="62" applyFont="1" applyFill="1" applyAlignment="1">
      <alignment horizontal="left" vertical="center"/>
      <protection/>
    </xf>
    <xf numFmtId="0" fontId="0" fillId="35" borderId="15" xfId="62" applyFont="1" applyFill="1" applyBorder="1" applyAlignment="1">
      <alignment horizontal="left" vertical="center"/>
      <protection/>
    </xf>
    <xf numFmtId="0" fontId="0" fillId="35" borderId="10" xfId="62" applyFont="1" applyFill="1" applyBorder="1" applyAlignment="1">
      <alignment horizontal="center" vertical="center"/>
      <protection/>
    </xf>
    <xf numFmtId="0" fontId="0" fillId="33" borderId="15" xfId="62" applyFont="1" applyFill="1" applyBorder="1" applyAlignment="1">
      <alignment horizontal="left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48" fillId="33" borderId="15" xfId="61" applyFont="1" applyFill="1" applyBorder="1" applyAlignment="1">
      <alignment horizontal="left" vertical="center"/>
      <protection/>
    </xf>
    <xf numFmtId="0" fontId="48" fillId="0" borderId="15" xfId="62" applyFont="1" applyFill="1" applyBorder="1" applyAlignment="1">
      <alignment horizontal="left" shrinkToFit="1"/>
      <protection/>
    </xf>
    <xf numFmtId="0" fontId="48" fillId="0" borderId="10" xfId="62" applyFont="1" applyFill="1" applyBorder="1" applyAlignment="1">
      <alignment horizontal="center" shrinkToFit="1"/>
      <protection/>
    </xf>
    <xf numFmtId="0" fontId="48" fillId="0" borderId="15" xfId="61" applyFont="1" applyFill="1" applyBorder="1" applyAlignment="1">
      <alignment horizontal="left" shrinkToFit="1"/>
      <protection/>
    </xf>
    <xf numFmtId="0" fontId="48" fillId="0" borderId="10" xfId="61" applyFont="1" applyFill="1" applyBorder="1" applyAlignment="1">
      <alignment horizontal="center" shrinkToFit="1"/>
      <protection/>
    </xf>
    <xf numFmtId="0" fontId="0" fillId="33" borderId="16" xfId="62" applyFont="1" applyFill="1" applyBorder="1" applyAlignment="1">
      <alignment horizontal="left" vertical="center"/>
      <protection/>
    </xf>
    <xf numFmtId="0" fontId="0" fillId="33" borderId="13" xfId="62" applyFont="1" applyFill="1" applyBorder="1" applyAlignment="1">
      <alignment horizontal="center" vertical="center"/>
      <protection/>
    </xf>
    <xf numFmtId="176" fontId="7" fillId="0" borderId="17" xfId="50" applyNumberFormat="1" applyFont="1" applyFill="1" applyBorder="1" applyAlignment="1">
      <alignment horizontal="center" vertical="center" shrinkToFit="1"/>
    </xf>
    <xf numFmtId="0" fontId="0" fillId="35" borderId="17" xfId="62" applyFont="1" applyFill="1" applyBorder="1">
      <alignment vertical="center"/>
      <protection/>
    </xf>
    <xf numFmtId="0" fontId="0" fillId="33" borderId="17" xfId="62" applyFont="1" applyFill="1" applyBorder="1">
      <alignment vertical="center"/>
      <protection/>
    </xf>
    <xf numFmtId="0" fontId="0" fillId="0" borderId="17" xfId="62" applyFont="1" applyFill="1" applyBorder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17" xfId="0" applyFont="1" applyFill="1" applyBorder="1" applyAlignment="1">
      <alignment vertical="center"/>
    </xf>
    <xf numFmtId="0" fontId="48" fillId="0" borderId="17" xfId="62" applyFont="1" applyFill="1" applyBorder="1" applyAlignment="1">
      <alignment horizontal="left"/>
      <protection/>
    </xf>
    <xf numFmtId="0" fontId="48" fillId="0" borderId="17" xfId="61" applyFont="1" applyFill="1" applyBorder="1" applyAlignment="1">
      <alignment shrinkToFit="1"/>
      <protection/>
    </xf>
    <xf numFmtId="0" fontId="48" fillId="0" borderId="17" xfId="62" applyFont="1" applyFill="1" applyBorder="1" applyAlignment="1">
      <alignment shrinkToFit="1"/>
      <protection/>
    </xf>
    <xf numFmtId="0" fontId="0" fillId="33" borderId="18" xfId="62" applyFont="1" applyFill="1" applyBorder="1">
      <alignment vertical="center"/>
      <protection/>
    </xf>
    <xf numFmtId="38" fontId="0" fillId="33" borderId="0" xfId="48" applyFont="1" applyFill="1" applyAlignment="1">
      <alignment vertical="center"/>
    </xf>
    <xf numFmtId="38" fontId="43" fillId="36" borderId="19" xfId="48" applyFont="1" applyFill="1" applyBorder="1" applyAlignment="1">
      <alignment vertical="center"/>
    </xf>
    <xf numFmtId="179" fontId="7" fillId="35" borderId="12" xfId="61" applyNumberFormat="1" applyFont="1" applyFill="1" applyBorder="1" applyAlignment="1">
      <alignment shrinkToFit="1"/>
      <protection/>
    </xf>
    <xf numFmtId="179" fontId="7" fillId="33" borderId="12" xfId="61" applyNumberFormat="1" applyFont="1" applyFill="1" applyBorder="1" applyAlignment="1">
      <alignment shrinkToFit="1"/>
      <protection/>
    </xf>
    <xf numFmtId="179" fontId="7" fillId="0" borderId="12" xfId="61" applyNumberFormat="1" applyFont="1" applyFill="1" applyBorder="1" applyAlignment="1">
      <alignment shrinkToFit="1"/>
      <protection/>
    </xf>
    <xf numFmtId="177" fontId="0" fillId="0" borderId="0" xfId="62" applyNumberFormat="1" applyFill="1" applyAlignment="1">
      <alignment horizontal="center" vertical="center"/>
      <protection/>
    </xf>
    <xf numFmtId="177" fontId="0" fillId="0" borderId="0" xfId="62" applyNumberFormat="1" applyFont="1" applyFill="1" applyAlignment="1">
      <alignment horizontal="center" vertical="center"/>
      <protection/>
    </xf>
    <xf numFmtId="0" fontId="9" fillId="0" borderId="20" xfId="61" applyNumberFormat="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38" fontId="0" fillId="35" borderId="20" xfId="48" applyFont="1" applyFill="1" applyBorder="1" applyAlignment="1">
      <alignment vertical="center"/>
    </xf>
    <xf numFmtId="0" fontId="0" fillId="35" borderId="20" xfId="62" applyFont="1" applyFill="1" applyBorder="1" applyAlignment="1">
      <alignment horizontal="center" vertical="center"/>
      <protection/>
    </xf>
    <xf numFmtId="179" fontId="7" fillId="35" borderId="17" xfId="50" applyNumberFormat="1" applyFont="1" applyFill="1" applyBorder="1" applyAlignment="1">
      <alignment horizontal="center" shrinkToFit="1"/>
    </xf>
    <xf numFmtId="38" fontId="0" fillId="35" borderId="21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179" fontId="7" fillId="35" borderId="10" xfId="50" applyNumberFormat="1" applyFont="1" applyFill="1" applyBorder="1" applyAlignment="1">
      <alignment horizontal="center" shrinkToFit="1"/>
    </xf>
    <xf numFmtId="38" fontId="0" fillId="33" borderId="20" xfId="48" applyFont="1" applyFill="1" applyBorder="1" applyAlignment="1">
      <alignment vertical="center"/>
    </xf>
    <xf numFmtId="0" fontId="0" fillId="33" borderId="20" xfId="62" applyFont="1" applyFill="1" applyBorder="1" applyAlignment="1">
      <alignment horizontal="center" vertical="center"/>
      <protection/>
    </xf>
    <xf numFmtId="179" fontId="7" fillId="33" borderId="17" xfId="50" applyNumberFormat="1" applyFont="1" applyFill="1" applyBorder="1" applyAlignment="1">
      <alignment horizontal="center" shrinkToFit="1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179" fontId="7" fillId="33" borderId="10" xfId="50" applyNumberFormat="1" applyFont="1" applyFill="1" applyBorder="1" applyAlignment="1">
      <alignment horizontal="center" shrinkToFit="1"/>
    </xf>
    <xf numFmtId="38" fontId="0" fillId="0" borderId="20" xfId="48" applyFont="1" applyBorder="1" applyAlignment="1">
      <alignment vertical="center"/>
    </xf>
    <xf numFmtId="0" fontId="0" fillId="0" borderId="20" xfId="62" applyFont="1" applyFill="1" applyBorder="1" applyAlignment="1">
      <alignment horizontal="center" vertical="center"/>
      <protection/>
    </xf>
    <xf numFmtId="179" fontId="7" fillId="0" borderId="17" xfId="50" applyNumberFormat="1" applyFont="1" applyFill="1" applyBorder="1" applyAlignment="1">
      <alignment horizontal="center" shrinkToFit="1"/>
    </xf>
    <xf numFmtId="38" fontId="0" fillId="0" borderId="21" xfId="48" applyFont="1" applyBorder="1" applyAlignment="1">
      <alignment vertical="center"/>
    </xf>
    <xf numFmtId="179" fontId="7" fillId="0" borderId="10" xfId="50" applyNumberFormat="1" applyFont="1" applyFill="1" applyBorder="1" applyAlignment="1">
      <alignment horizontal="center" shrinkToFi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1" xfId="0" applyBorder="1" applyAlignment="1">
      <alignment vertical="center"/>
    </xf>
    <xf numFmtId="179" fontId="7" fillId="0" borderId="25" xfId="61" applyNumberFormat="1" applyFont="1" applyFill="1" applyBorder="1" applyAlignment="1">
      <alignment shrinkToFit="1"/>
      <protection/>
    </xf>
    <xf numFmtId="0" fontId="0" fillId="0" borderId="0" xfId="0" applyAlignment="1">
      <alignment horizontal="center" vertical="center"/>
    </xf>
    <xf numFmtId="179" fontId="7" fillId="33" borderId="26" xfId="50" applyNumberFormat="1" applyFont="1" applyFill="1" applyBorder="1" applyAlignment="1">
      <alignment horizontal="center" shrinkToFit="1"/>
    </xf>
    <xf numFmtId="38" fontId="0" fillId="33" borderId="27" xfId="48" applyFont="1" applyFill="1" applyBorder="1" applyAlignment="1">
      <alignment vertical="center"/>
    </xf>
    <xf numFmtId="179" fontId="7" fillId="33" borderId="28" xfId="50" applyNumberFormat="1" applyFont="1" applyFill="1" applyBorder="1" applyAlignment="1">
      <alignment horizontal="center" shrinkToFit="1"/>
    </xf>
    <xf numFmtId="179" fontId="7" fillId="33" borderId="26" xfId="61" applyNumberFormat="1" applyFont="1" applyFill="1" applyBorder="1" applyAlignment="1">
      <alignment shrinkToFit="1"/>
      <protection/>
    </xf>
    <xf numFmtId="179" fontId="7" fillId="34" borderId="29" xfId="50" applyNumberFormat="1" applyFont="1" applyFill="1" applyBorder="1" applyAlignment="1">
      <alignment horizontal="center" shrinkToFit="1"/>
    </xf>
    <xf numFmtId="0" fontId="0" fillId="34" borderId="30" xfId="62" applyFill="1" applyBorder="1">
      <alignment vertical="center"/>
      <protection/>
    </xf>
    <xf numFmtId="38" fontId="43" fillId="36" borderId="31" xfId="48" applyFont="1" applyFill="1" applyBorder="1" applyAlignment="1">
      <alignment vertical="center"/>
    </xf>
    <xf numFmtId="179" fontId="7" fillId="34" borderId="32" xfId="50" applyNumberFormat="1" applyFont="1" applyFill="1" applyBorder="1" applyAlignment="1">
      <alignment horizontal="center" shrinkToFit="1"/>
    </xf>
    <xf numFmtId="38" fontId="43" fillId="36" borderId="33" xfId="48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38" fontId="0" fillId="0" borderId="21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0" fillId="0" borderId="17" xfId="0" applyFill="1" applyBorder="1" applyAlignment="1">
      <alignment/>
    </xf>
    <xf numFmtId="179" fontId="7" fillId="34" borderId="29" xfId="61" applyNumberFormat="1" applyFont="1" applyFill="1" applyBorder="1" applyAlignment="1">
      <alignment shrinkToFit="1"/>
      <protection/>
    </xf>
    <xf numFmtId="38" fontId="0" fillId="33" borderId="34" xfId="48" applyFont="1" applyFill="1" applyBorder="1" applyAlignment="1">
      <alignment vertical="center"/>
    </xf>
    <xf numFmtId="0" fontId="4" fillId="0" borderId="0" xfId="61" applyFill="1">
      <alignment/>
      <protection/>
    </xf>
    <xf numFmtId="0" fontId="4" fillId="0" borderId="0" xfId="61">
      <alignment/>
      <protection/>
    </xf>
    <xf numFmtId="178" fontId="4" fillId="0" borderId="0" xfId="61" applyNumberFormat="1" applyFill="1">
      <alignment/>
      <protection/>
    </xf>
    <xf numFmtId="179" fontId="4" fillId="0" borderId="0" xfId="61" applyNumberFormat="1" applyFill="1">
      <alignment/>
      <protection/>
    </xf>
    <xf numFmtId="179" fontId="4" fillId="0" borderId="0" xfId="61" applyNumberFormat="1" applyFill="1" applyAlignment="1">
      <alignment horizontal="right"/>
      <protection/>
    </xf>
    <xf numFmtId="38" fontId="7" fillId="0" borderId="0" xfId="48" applyFont="1" applyFill="1" applyAlignment="1">
      <alignment/>
    </xf>
    <xf numFmtId="38" fontId="4" fillId="0" borderId="0" xfId="48" applyFont="1" applyFill="1" applyAlignment="1">
      <alignment/>
    </xf>
    <xf numFmtId="0" fontId="4" fillId="0" borderId="0" xfId="61" applyFont="1" applyFill="1" applyBorder="1" applyAlignment="1">
      <alignment shrinkToFit="1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Fill="1" applyBorder="1">
      <alignment/>
      <protection/>
    </xf>
    <xf numFmtId="38" fontId="43" fillId="36" borderId="33" xfId="48" applyFont="1" applyFill="1" applyBorder="1" applyAlignment="1">
      <alignment/>
    </xf>
    <xf numFmtId="179" fontId="7" fillId="34" borderId="35" xfId="61" applyNumberFormat="1" applyFont="1" applyFill="1" applyBorder="1" applyAlignment="1">
      <alignment shrinkToFit="1"/>
      <protection/>
    </xf>
    <xf numFmtId="179" fontId="4" fillId="34" borderId="14" xfId="61" applyNumberFormat="1" applyFill="1" applyBorder="1">
      <alignment/>
      <protection/>
    </xf>
    <xf numFmtId="38" fontId="10" fillId="34" borderId="36" xfId="48" applyFont="1" applyFill="1" applyBorder="1" applyAlignment="1">
      <alignment/>
    </xf>
    <xf numFmtId="0" fontId="4" fillId="34" borderId="33" xfId="61" applyFill="1" applyBorder="1">
      <alignment/>
      <protection/>
    </xf>
    <xf numFmtId="179" fontId="4" fillId="34" borderId="37" xfId="61" applyNumberFormat="1" applyFill="1" applyBorder="1">
      <alignment/>
      <protection/>
    </xf>
    <xf numFmtId="0" fontId="7" fillId="34" borderId="14" xfId="61" applyFont="1" applyFill="1" applyBorder="1">
      <alignment/>
      <protection/>
    </xf>
    <xf numFmtId="38" fontId="0" fillId="33" borderId="38" xfId="48" applyFont="1" applyFill="1" applyBorder="1" applyAlignment="1">
      <alignment/>
    </xf>
    <xf numFmtId="179" fontId="4" fillId="33" borderId="28" xfId="61" applyNumberFormat="1" applyFill="1" applyBorder="1">
      <alignment/>
      <protection/>
    </xf>
    <xf numFmtId="38" fontId="4" fillId="33" borderId="34" xfId="48" applyFont="1" applyFill="1" applyBorder="1" applyAlignment="1">
      <alignment/>
    </xf>
    <xf numFmtId="0" fontId="4" fillId="33" borderId="27" xfId="61" applyFill="1" applyBorder="1">
      <alignment/>
      <protection/>
    </xf>
    <xf numFmtId="179" fontId="4" fillId="33" borderId="39" xfId="61" applyNumberFormat="1" applyFill="1" applyBorder="1">
      <alignment/>
      <protection/>
    </xf>
    <xf numFmtId="0" fontId="7" fillId="33" borderId="13" xfId="61" applyFont="1" applyFill="1" applyBorder="1" applyAlignment="1">
      <alignment horizontal="center" shrinkToFit="1"/>
      <protection/>
    </xf>
    <xf numFmtId="38" fontId="0" fillId="33" borderId="13" xfId="48" applyFont="1" applyFill="1" applyBorder="1" applyAlignment="1">
      <alignment/>
    </xf>
    <xf numFmtId="0" fontId="7" fillId="33" borderId="40" xfId="61" applyFont="1" applyFill="1" applyBorder="1" applyAlignment="1">
      <alignment shrinkToFit="1"/>
      <protection/>
    </xf>
    <xf numFmtId="0" fontId="7" fillId="33" borderId="16" xfId="61" applyFont="1" applyFill="1" applyBorder="1" applyAlignment="1">
      <alignment horizontal="left" shrinkToFit="1"/>
      <protection/>
    </xf>
    <xf numFmtId="38" fontId="0" fillId="33" borderId="21" xfId="48" applyFont="1" applyFill="1" applyBorder="1" applyAlignment="1">
      <alignment/>
    </xf>
    <xf numFmtId="179" fontId="4" fillId="33" borderId="10" xfId="61" applyNumberFormat="1" applyFill="1" applyBorder="1">
      <alignment/>
      <protection/>
    </xf>
    <xf numFmtId="38" fontId="4" fillId="33" borderId="20" xfId="48" applyFont="1" applyFill="1" applyBorder="1" applyAlignment="1">
      <alignment/>
    </xf>
    <xf numFmtId="0" fontId="4" fillId="33" borderId="21" xfId="61" applyFill="1" applyBorder="1">
      <alignment/>
      <protection/>
    </xf>
    <xf numFmtId="179" fontId="4" fillId="33" borderId="12" xfId="61" applyNumberFormat="1" applyFill="1" applyBorder="1">
      <alignment/>
      <protection/>
    </xf>
    <xf numFmtId="0" fontId="7" fillId="33" borderId="10" xfId="61" applyFont="1" applyFill="1" applyBorder="1">
      <alignment/>
      <protection/>
    </xf>
    <xf numFmtId="38" fontId="0" fillId="33" borderId="10" xfId="48" applyFont="1" applyFill="1" applyBorder="1" applyAlignment="1">
      <alignment/>
    </xf>
    <xf numFmtId="0" fontId="7" fillId="33" borderId="12" xfId="61" applyFont="1" applyFill="1" applyBorder="1" applyAlignment="1">
      <alignment shrinkToFit="1"/>
      <protection/>
    </xf>
    <xf numFmtId="0" fontId="7" fillId="33" borderId="10" xfId="61" applyFont="1" applyFill="1" applyBorder="1" applyAlignment="1">
      <alignment horizontal="center" shrinkToFit="1"/>
      <protection/>
    </xf>
    <xf numFmtId="0" fontId="7" fillId="33" borderId="15" xfId="61" applyFont="1" applyFill="1" applyBorder="1" applyAlignment="1">
      <alignment horizontal="left" shrinkToFit="1"/>
      <protection/>
    </xf>
    <xf numFmtId="38" fontId="0" fillId="35" borderId="21" xfId="48" applyFont="1" applyFill="1" applyBorder="1" applyAlignment="1">
      <alignment/>
    </xf>
    <xf numFmtId="179" fontId="7" fillId="35" borderId="10" xfId="50" applyNumberFormat="1" applyFont="1" applyFill="1" applyBorder="1" applyAlignment="1">
      <alignment horizontal="right" shrinkToFit="1"/>
    </xf>
    <xf numFmtId="38" fontId="0" fillId="35" borderId="25" xfId="48" applyFont="1" applyFill="1" applyBorder="1" applyAlignment="1">
      <alignment/>
    </xf>
    <xf numFmtId="38" fontId="43" fillId="35" borderId="21" xfId="48" applyFont="1" applyFill="1" applyBorder="1" applyAlignment="1">
      <alignment vertical="center"/>
    </xf>
    <xf numFmtId="179" fontId="7" fillId="35" borderId="12" xfId="50" applyNumberFormat="1" applyFont="1" applyFill="1" applyBorder="1" applyAlignment="1">
      <alignment horizontal="right" shrinkToFit="1"/>
    </xf>
    <xf numFmtId="0" fontId="7" fillId="35" borderId="10" xfId="61" applyFont="1" applyFill="1" applyBorder="1">
      <alignment/>
      <protection/>
    </xf>
    <xf numFmtId="38" fontId="0" fillId="35" borderId="10" xfId="48" applyFont="1" applyFill="1" applyBorder="1" applyAlignment="1">
      <alignment/>
    </xf>
    <xf numFmtId="0" fontId="7" fillId="35" borderId="12" xfId="61" applyFont="1" applyFill="1" applyBorder="1" applyAlignment="1">
      <alignment shrinkToFit="1"/>
      <protection/>
    </xf>
    <xf numFmtId="0" fontId="7" fillId="35" borderId="10" xfId="61" applyFont="1" applyFill="1" applyBorder="1" applyAlignment="1">
      <alignment horizontal="center" shrinkToFit="1"/>
      <protection/>
    </xf>
    <xf numFmtId="0" fontId="7" fillId="35" borderId="15" xfId="61" applyFont="1" applyFill="1" applyBorder="1" applyAlignment="1">
      <alignment horizontal="left" shrinkToFit="1"/>
      <protection/>
    </xf>
    <xf numFmtId="38" fontId="0" fillId="0" borderId="21" xfId="48" applyFont="1" applyBorder="1" applyAlignment="1">
      <alignment/>
    </xf>
    <xf numFmtId="179" fontId="7" fillId="0" borderId="13" xfId="50" applyNumberFormat="1" applyFont="1" applyFill="1" applyBorder="1" applyAlignment="1">
      <alignment horizontal="right" shrinkToFit="1"/>
    </xf>
    <xf numFmtId="38" fontId="0" fillId="0" borderId="0" xfId="48" applyFont="1" applyFill="1" applyAlignment="1">
      <alignment/>
    </xf>
    <xf numFmtId="38" fontId="0" fillId="0" borderId="41" xfId="48" applyFont="1" applyFill="1" applyBorder="1" applyAlignment="1">
      <alignment vertical="center"/>
    </xf>
    <xf numFmtId="179" fontId="7" fillId="0" borderId="40" xfId="50" applyNumberFormat="1" applyFont="1" applyFill="1" applyBorder="1" applyAlignment="1">
      <alignment horizontal="right" shrinkToFit="1"/>
    </xf>
    <xf numFmtId="0" fontId="7" fillId="37" borderId="10" xfId="61" applyFont="1" applyFill="1" applyBorder="1" applyAlignment="1">
      <alignment horizontal="center"/>
      <protection/>
    </xf>
    <xf numFmtId="38" fontId="0" fillId="0" borderId="10" xfId="48" applyFont="1" applyBorder="1" applyAlignment="1">
      <alignment/>
    </xf>
    <xf numFmtId="0" fontId="7" fillId="37" borderId="12" xfId="61" applyFont="1" applyFill="1" applyBorder="1" applyAlignment="1">
      <alignment shrinkToFit="1"/>
      <protection/>
    </xf>
    <xf numFmtId="0" fontId="7" fillId="37" borderId="10" xfId="61" applyFont="1" applyFill="1" applyBorder="1" applyAlignment="1">
      <alignment horizontal="center" shrinkToFit="1"/>
      <protection/>
    </xf>
    <xf numFmtId="0" fontId="7" fillId="37" borderId="15" xfId="61" applyFont="1" applyFill="1" applyBorder="1" applyAlignment="1">
      <alignment horizontal="left" shrinkToFit="1"/>
      <protection/>
    </xf>
    <xf numFmtId="179" fontId="7" fillId="0" borderId="10" xfId="50" applyNumberFormat="1" applyFont="1" applyFill="1" applyBorder="1" applyAlignment="1">
      <alignment horizontal="right" shrinkToFit="1"/>
    </xf>
    <xf numFmtId="38" fontId="0" fillId="0" borderId="20" xfId="48" applyFont="1" applyFill="1" applyBorder="1" applyAlignment="1">
      <alignment/>
    </xf>
    <xf numFmtId="179" fontId="7" fillId="0" borderId="12" xfId="50" applyNumberFormat="1" applyFont="1" applyFill="1" applyBorder="1" applyAlignment="1">
      <alignment horizontal="right" shrinkToFit="1"/>
    </xf>
    <xf numFmtId="0" fontId="7" fillId="37" borderId="10" xfId="61" applyFont="1" applyFill="1" applyBorder="1">
      <alignment/>
      <protection/>
    </xf>
    <xf numFmtId="0" fontId="7" fillId="0" borderId="12" xfId="61" applyFont="1" applyFill="1" applyBorder="1" applyAlignment="1">
      <alignment shrinkToFit="1"/>
      <protection/>
    </xf>
    <xf numFmtId="0" fontId="7" fillId="0" borderId="10" xfId="61" applyFont="1" applyFill="1" applyBorder="1" applyAlignment="1">
      <alignment horizontal="center" shrinkToFit="1"/>
      <protection/>
    </xf>
    <xf numFmtId="0" fontId="7" fillId="0" borderId="15" xfId="61" applyFont="1" applyFill="1" applyBorder="1" applyAlignment="1">
      <alignment horizontal="left" shrinkToFit="1"/>
      <protection/>
    </xf>
    <xf numFmtId="38" fontId="0" fillId="0" borderId="20" xfId="48" applyFont="1" applyBorder="1" applyAlignment="1">
      <alignment/>
    </xf>
    <xf numFmtId="179" fontId="7" fillId="33" borderId="10" xfId="50" applyNumberFormat="1" applyFont="1" applyFill="1" applyBorder="1" applyAlignment="1">
      <alignment horizontal="right" shrinkToFit="1"/>
    </xf>
    <xf numFmtId="38" fontId="0" fillId="33" borderId="20" xfId="48" applyFont="1" applyFill="1" applyBorder="1" applyAlignment="1">
      <alignment/>
    </xf>
    <xf numFmtId="179" fontId="7" fillId="33" borderId="12" xfId="50" applyNumberFormat="1" applyFont="1" applyFill="1" applyBorder="1" applyAlignment="1">
      <alignment horizontal="right" shrinkToFit="1"/>
    </xf>
    <xf numFmtId="38" fontId="0" fillId="35" borderId="20" xfId="48" applyFont="1" applyFill="1" applyBorder="1" applyAlignment="1">
      <alignment/>
    </xf>
    <xf numFmtId="0" fontId="7" fillId="37" borderId="12" xfId="61" applyFont="1" applyFill="1" applyBorder="1" applyAlignment="1">
      <alignment/>
      <protection/>
    </xf>
    <xf numFmtId="0" fontId="49" fillId="0" borderId="0" xfId="0" applyFont="1" applyFill="1" applyAlignment="1">
      <alignment/>
    </xf>
    <xf numFmtId="0" fontId="0" fillId="0" borderId="42" xfId="0" applyFont="1" applyFill="1" applyBorder="1" applyAlignment="1">
      <alignment horizontal="center"/>
    </xf>
    <xf numFmtId="0" fontId="7" fillId="0" borderId="25" xfId="61" applyFont="1" applyFill="1" applyBorder="1" applyAlignment="1">
      <alignment shrinkToFit="1"/>
      <protection/>
    </xf>
    <xf numFmtId="0" fontId="7" fillId="0" borderId="43" xfId="61" applyFont="1" applyFill="1" applyBorder="1" applyAlignment="1">
      <alignment horizontal="left" shrinkToFit="1"/>
      <protection/>
    </xf>
    <xf numFmtId="0" fontId="7" fillId="37" borderId="25" xfId="61" applyFont="1" applyFill="1" applyBorder="1" applyAlignment="1">
      <alignment shrinkToFit="1"/>
      <protection/>
    </xf>
    <xf numFmtId="0" fontId="7" fillId="37" borderId="43" xfId="61" applyFont="1" applyFill="1" applyBorder="1" applyAlignment="1">
      <alignment horizontal="left" shrinkToFit="1"/>
      <protection/>
    </xf>
    <xf numFmtId="0" fontId="7" fillId="33" borderId="25" xfId="61" applyFont="1" applyFill="1" applyBorder="1" applyAlignment="1">
      <alignment shrinkToFit="1"/>
      <protection/>
    </xf>
    <xf numFmtId="0" fontId="7" fillId="33" borderId="43" xfId="61" applyFont="1" applyFill="1" applyBorder="1" applyAlignment="1">
      <alignment horizontal="left" shrinkToFit="1"/>
      <protection/>
    </xf>
    <xf numFmtId="0" fontId="0" fillId="0" borderId="44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left" vertical="center"/>
    </xf>
    <xf numFmtId="0" fontId="7" fillId="35" borderId="25" xfId="61" applyFont="1" applyFill="1" applyBorder="1" applyAlignment="1">
      <alignment shrinkToFit="1"/>
      <protection/>
    </xf>
    <xf numFmtId="0" fontId="7" fillId="35" borderId="43" xfId="61" applyFont="1" applyFill="1" applyBorder="1" applyAlignment="1">
      <alignment horizontal="left" shrinkToFit="1"/>
      <protection/>
    </xf>
    <xf numFmtId="0" fontId="7" fillId="37" borderId="25" xfId="61" applyFont="1" applyFill="1" applyBorder="1" applyAlignment="1">
      <alignment vertical="center"/>
      <protection/>
    </xf>
    <xf numFmtId="0" fontId="49" fillId="37" borderId="10" xfId="61" applyFont="1" applyFill="1" applyBorder="1" applyAlignment="1">
      <alignment horizontal="center" vertical="center"/>
      <protection/>
    </xf>
    <xf numFmtId="0" fontId="49" fillId="37" borderId="43" xfId="61" applyFont="1" applyFill="1" applyBorder="1" applyAlignment="1">
      <alignment horizontal="left" vertical="center"/>
      <protection/>
    </xf>
    <xf numFmtId="180" fontId="4" fillId="0" borderId="0" xfId="61" applyNumberFormat="1" applyFill="1">
      <alignment/>
      <protection/>
    </xf>
    <xf numFmtId="0" fontId="7" fillId="37" borderId="25" xfId="61" applyFont="1" applyFill="1" applyBorder="1" applyAlignment="1">
      <alignment/>
      <protection/>
    </xf>
    <xf numFmtId="0" fontId="7" fillId="37" borderId="10" xfId="0" applyFont="1" applyFill="1" applyBorder="1" applyAlignment="1">
      <alignment horizontal="center" shrinkToFit="1"/>
    </xf>
    <xf numFmtId="0" fontId="7" fillId="0" borderId="25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left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43" xfId="6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7" fillId="37" borderId="43" xfId="61" applyFont="1" applyFill="1" applyBorder="1" applyAlignment="1" quotePrefix="1">
      <alignment horizontal="left" shrinkToFit="1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179" fontId="7" fillId="0" borderId="12" xfId="61" applyNumberFormat="1" applyFont="1" applyFill="1" applyBorder="1" applyAlignment="1">
      <alignment horizontal="center" vertical="center" shrinkToFit="1"/>
      <protection/>
    </xf>
    <xf numFmtId="179" fontId="7" fillId="0" borderId="10" xfId="61" applyNumberFormat="1" applyFont="1" applyFill="1" applyBorder="1" applyAlignment="1">
      <alignment horizontal="center" vertical="center" shrinkToFit="1"/>
      <protection/>
    </xf>
    <xf numFmtId="181" fontId="9" fillId="0" borderId="20" xfId="48" applyNumberFormat="1" applyFont="1" applyFill="1" applyBorder="1" applyAlignment="1">
      <alignment horizontal="center" vertical="center" wrapText="1" shrinkToFit="1"/>
    </xf>
    <xf numFmtId="0" fontId="9" fillId="0" borderId="11" xfId="61" applyNumberFormat="1" applyFont="1" applyFill="1" applyBorder="1" applyAlignment="1">
      <alignment horizontal="center" vertical="center" wrapText="1" shrinkToFit="1"/>
      <protection/>
    </xf>
    <xf numFmtId="179" fontId="7" fillId="0" borderId="12" xfId="50" applyNumberFormat="1" applyFont="1" applyFill="1" applyBorder="1" applyAlignment="1">
      <alignment horizontal="center" vertical="center" shrinkToFit="1"/>
    </xf>
    <xf numFmtId="181" fontId="9" fillId="0" borderId="15" xfId="48" applyNumberFormat="1" applyFont="1" applyFill="1" applyBorder="1" applyAlignment="1">
      <alignment horizontal="center" vertical="center" shrinkToFit="1"/>
    </xf>
    <xf numFmtId="178" fontId="7" fillId="0" borderId="0" xfId="61" applyNumberFormat="1" applyFont="1" applyFill="1" applyAlignment="1">
      <alignment horizontal="right"/>
      <protection/>
    </xf>
    <xf numFmtId="179" fontId="7" fillId="0" borderId="0" xfId="61" applyNumberFormat="1" applyFont="1" applyFill="1">
      <alignment/>
      <protection/>
    </xf>
    <xf numFmtId="179" fontId="7" fillId="0" borderId="0" xfId="61" applyNumberFormat="1" applyFont="1" applyFill="1" applyAlignment="1">
      <alignment horizontal="right"/>
      <protection/>
    </xf>
    <xf numFmtId="178" fontId="7" fillId="0" borderId="0" xfId="61" applyNumberFormat="1" applyFont="1" applyFill="1">
      <alignment/>
      <protection/>
    </xf>
    <xf numFmtId="179" fontId="7" fillId="0" borderId="0" xfId="50" applyNumberFormat="1" applyFont="1" applyFill="1" applyAlignment="1">
      <alignment horizontal="right"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shrinkToFit="1"/>
      <protection/>
    </xf>
    <xf numFmtId="0" fontId="11" fillId="0" borderId="0" xfId="61" applyFont="1" applyFill="1" applyAlignment="1">
      <alignment horizontal="left"/>
      <protection/>
    </xf>
    <xf numFmtId="178" fontId="11" fillId="0" borderId="0" xfId="61" applyNumberFormat="1" applyFont="1" applyFill="1" applyBorder="1">
      <alignment/>
      <protection/>
    </xf>
    <xf numFmtId="179" fontId="11" fillId="0" borderId="0" xfId="61" applyNumberFormat="1" applyFont="1" applyFill="1" applyBorder="1">
      <alignment/>
      <protection/>
    </xf>
    <xf numFmtId="179" fontId="11" fillId="0" borderId="0" xfId="61" applyNumberFormat="1" applyFont="1" applyFill="1" applyBorder="1" applyAlignment="1">
      <alignment horizontal="right"/>
      <protection/>
    </xf>
    <xf numFmtId="38" fontId="11" fillId="0" borderId="0" xfId="48" applyFont="1" applyFill="1" applyBorder="1" applyAlignment="1">
      <alignment/>
    </xf>
    <xf numFmtId="0" fontId="11" fillId="0" borderId="0" xfId="61" applyFont="1" applyFill="1" applyBorder="1">
      <alignment/>
      <protection/>
    </xf>
    <xf numFmtId="0" fontId="11" fillId="0" borderId="0" xfId="61" applyFont="1" applyFill="1" applyBorder="1" applyAlignment="1">
      <alignment shrinkToFit="1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left"/>
      <protection/>
    </xf>
    <xf numFmtId="178" fontId="12" fillId="0" borderId="0" xfId="61" applyNumberFormat="1" applyFont="1" applyFill="1">
      <alignment/>
      <protection/>
    </xf>
    <xf numFmtId="179" fontId="12" fillId="0" borderId="0" xfId="61" applyNumberFormat="1" applyFont="1" applyFill="1">
      <alignment/>
      <protection/>
    </xf>
    <xf numFmtId="179" fontId="12" fillId="0" borderId="0" xfId="61" applyNumberFormat="1" applyFont="1" applyFill="1" applyAlignment="1">
      <alignment horizontal="right"/>
      <protection/>
    </xf>
    <xf numFmtId="38" fontId="12" fillId="0" borderId="0" xfId="48" applyFont="1" applyFill="1" applyAlignment="1">
      <alignment horizontal="center" vertical="center"/>
    </xf>
    <xf numFmtId="0" fontId="12" fillId="0" borderId="0" xfId="61" applyFont="1" applyFill="1">
      <alignment/>
      <protection/>
    </xf>
    <xf numFmtId="38" fontId="12" fillId="0" borderId="0" xfId="48" applyFont="1" applyFill="1" applyAlignment="1">
      <alignment/>
    </xf>
    <xf numFmtId="0" fontId="12" fillId="0" borderId="0" xfId="61" applyFont="1" applyFill="1" applyBorder="1" applyAlignment="1">
      <alignment shrinkToFit="1"/>
      <protection/>
    </xf>
    <xf numFmtId="0" fontId="12" fillId="0" borderId="0" xfId="61" applyFont="1" applyFill="1" applyAlignment="1">
      <alignment horizontal="center" vertical="center"/>
      <protection/>
    </xf>
    <xf numFmtId="179" fontId="4" fillId="0" borderId="0" xfId="50" applyNumberFormat="1" applyFill="1" applyAlignment="1">
      <alignment horizontal="right"/>
    </xf>
    <xf numFmtId="0" fontId="4" fillId="0" borderId="0" xfId="61" applyFill="1" applyAlignment="1">
      <alignment horizontal="center"/>
      <protection/>
    </xf>
    <xf numFmtId="0" fontId="13" fillId="0" borderId="0" xfId="61" applyFont="1" applyFill="1" applyBorder="1" applyAlignment="1">
      <alignment shrinkToFit="1"/>
      <protection/>
    </xf>
    <xf numFmtId="0" fontId="13" fillId="0" borderId="0" xfId="61" applyFont="1" applyFill="1" applyAlignment="1">
      <alignment horizontal="center" shrinkToFit="1"/>
      <protection/>
    </xf>
    <xf numFmtId="0" fontId="14" fillId="0" borderId="0" xfId="65" applyFont="1" applyFill="1" applyBorder="1" applyAlignment="1">
      <alignment horizontal="lef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0" xfId="65" applyFont="1" applyFill="1" applyBorder="1">
      <alignment vertical="center"/>
      <protection/>
    </xf>
    <xf numFmtId="38" fontId="14" fillId="0" borderId="0" xfId="48" applyFont="1" applyFill="1" applyBorder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2" fillId="0" borderId="0" xfId="65" applyFont="1" applyFill="1">
      <alignment vertical="center"/>
      <protection/>
    </xf>
    <xf numFmtId="38" fontId="12" fillId="0" borderId="0" xfId="48" applyFont="1" applyFill="1" applyAlignment="1">
      <alignment vertical="center"/>
    </xf>
    <xf numFmtId="0" fontId="12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>
      <alignment vertical="center"/>
      <protection/>
    </xf>
    <xf numFmtId="38" fontId="11" fillId="0" borderId="0" xfId="48" applyFont="1" applyFill="1" applyBorder="1" applyAlignment="1">
      <alignment vertical="center"/>
    </xf>
    <xf numFmtId="0" fontId="15" fillId="0" borderId="0" xfId="65" applyFont="1" applyFill="1" applyAlignment="1">
      <alignment horizontal="center" vertical="center"/>
      <protection/>
    </xf>
    <xf numFmtId="0" fontId="15" fillId="0" borderId="0" xfId="65" applyFont="1" applyFill="1">
      <alignment vertical="center"/>
      <protection/>
    </xf>
    <xf numFmtId="38" fontId="15" fillId="0" borderId="0" xfId="48" applyFont="1" applyFill="1" applyAlignment="1">
      <alignment horizontal="center" vertical="center"/>
    </xf>
    <xf numFmtId="179" fontId="16" fillId="0" borderId="0" xfId="65" applyNumberFormat="1" applyFont="1" applyFill="1" applyAlignment="1">
      <alignment horizontal="right" vertical="center"/>
      <protection/>
    </xf>
    <xf numFmtId="179" fontId="16" fillId="0" borderId="0" xfId="65" applyNumberFormat="1" applyFont="1" applyFill="1" applyBorder="1" applyAlignment="1">
      <alignment horizontal="right" vertical="center"/>
      <protection/>
    </xf>
    <xf numFmtId="38" fontId="15" fillId="0" borderId="0" xfId="48" applyFont="1" applyFill="1" applyAlignment="1">
      <alignment vertical="center"/>
    </xf>
    <xf numFmtId="0" fontId="7" fillId="0" borderId="0" xfId="65" applyFont="1" applyFill="1" applyBorder="1">
      <alignment vertical="center"/>
      <protection/>
    </xf>
    <xf numFmtId="38" fontId="7" fillId="0" borderId="0" xfId="48" applyFont="1" applyFill="1" applyBorder="1" applyAlignment="1">
      <alignment vertical="center"/>
    </xf>
    <xf numFmtId="0" fontId="7" fillId="0" borderId="45" xfId="65" applyFont="1" applyFill="1" applyBorder="1" applyAlignment="1">
      <alignment horizontal="left" vertical="center" shrinkToFit="1"/>
      <protection/>
    </xf>
    <xf numFmtId="0" fontId="7" fillId="0" borderId="46" xfId="65" applyFont="1" applyFill="1" applyBorder="1" applyAlignment="1">
      <alignment horizontal="center" vertical="center" shrinkToFit="1"/>
      <protection/>
    </xf>
    <xf numFmtId="38" fontId="7" fillId="0" borderId="46" xfId="48" applyFont="1" applyFill="1" applyBorder="1" applyAlignment="1">
      <alignment horizontal="center" vertical="center" shrinkToFit="1"/>
    </xf>
    <xf numFmtId="179" fontId="7" fillId="0" borderId="47" xfId="65" applyNumberFormat="1" applyFont="1" applyFill="1" applyBorder="1" applyAlignment="1">
      <alignment horizontal="center" vertical="center" shrinkToFit="1"/>
      <protection/>
    </xf>
    <xf numFmtId="179" fontId="7" fillId="0" borderId="38" xfId="65" applyNumberFormat="1" applyFont="1" applyFill="1" applyBorder="1" applyAlignment="1">
      <alignment horizontal="center" vertical="center" shrinkToFit="1"/>
      <protection/>
    </xf>
    <xf numFmtId="0" fontId="7" fillId="0" borderId="48" xfId="65" applyFont="1" applyFill="1" applyBorder="1" applyAlignment="1">
      <alignment horizontal="left" vertical="center" shrinkToFit="1"/>
      <protection/>
    </xf>
    <xf numFmtId="179" fontId="7" fillId="0" borderId="49" xfId="65" applyNumberFormat="1" applyFont="1" applyFill="1" applyBorder="1" applyAlignment="1">
      <alignment horizontal="center" vertical="center" shrinkToFit="1"/>
      <protection/>
    </xf>
    <xf numFmtId="0" fontId="43" fillId="35" borderId="15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0" fillId="35" borderId="10" xfId="0" applyNumberFormat="1" applyFill="1" applyBorder="1" applyAlignment="1">
      <alignment vertical="center"/>
    </xf>
    <xf numFmtId="182" fontId="7" fillId="35" borderId="12" xfId="61" applyNumberFormat="1" applyFont="1" applyFill="1" applyBorder="1">
      <alignment/>
      <protection/>
    </xf>
    <xf numFmtId="182" fontId="7" fillId="0" borderId="38" xfId="61" applyNumberFormat="1" applyFont="1" applyFill="1" applyBorder="1">
      <alignment/>
      <protection/>
    </xf>
    <xf numFmtId="0" fontId="43" fillId="35" borderId="2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8" fontId="0" fillId="35" borderId="10" xfId="0" applyNumberFormat="1" applyFill="1" applyBorder="1" applyAlignment="1">
      <alignment/>
    </xf>
    <xf numFmtId="182" fontId="7" fillId="35" borderId="17" xfId="61" applyNumberFormat="1" applyFont="1" applyFill="1" applyBorder="1">
      <alignment/>
      <protection/>
    </xf>
    <xf numFmtId="0" fontId="43" fillId="33" borderId="15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182" fontId="7" fillId="33" borderId="12" xfId="61" applyNumberFormat="1" applyFont="1" applyFill="1" applyBorder="1">
      <alignment/>
      <protection/>
    </xf>
    <xf numFmtId="0" fontId="43" fillId="33" borderId="2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182" fontId="7" fillId="33" borderId="17" xfId="61" applyNumberFormat="1" applyFont="1" applyFill="1" applyBorder="1">
      <alignment/>
      <protection/>
    </xf>
    <xf numFmtId="0" fontId="43" fillId="0" borderId="2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0" applyNumberFormat="1" applyBorder="1" applyAlignment="1">
      <alignment/>
    </xf>
    <xf numFmtId="182" fontId="7" fillId="0" borderId="17" xfId="61" applyNumberFormat="1" applyFont="1" applyFill="1" applyBorder="1">
      <alignment/>
      <protection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182" fontId="7" fillId="0" borderId="12" xfId="61" applyNumberFormat="1" applyFont="1" applyFill="1" applyBorder="1">
      <alignment/>
      <protection/>
    </xf>
    <xf numFmtId="0" fontId="43" fillId="0" borderId="2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8" fontId="0" fillId="0" borderId="10" xfId="0" applyNumberFormat="1" applyFill="1" applyBorder="1" applyAlignment="1">
      <alignment/>
    </xf>
    <xf numFmtId="0" fontId="43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33" borderId="2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38" fontId="0" fillId="33" borderId="13" xfId="0" applyNumberFormat="1" applyFill="1" applyBorder="1" applyAlignment="1">
      <alignment/>
    </xf>
    <xf numFmtId="182" fontId="7" fillId="33" borderId="26" xfId="61" applyNumberFormat="1" applyFont="1" applyFill="1" applyBorder="1">
      <alignment/>
      <protection/>
    </xf>
    <xf numFmtId="0" fontId="43" fillId="34" borderId="14" xfId="0" applyNumberFormat="1" applyFont="1" applyFill="1" applyBorder="1" applyAlignment="1">
      <alignment vertical="center"/>
    </xf>
    <xf numFmtId="38" fontId="43" fillId="34" borderId="37" xfId="48" applyFont="1" applyFill="1" applyBorder="1" applyAlignment="1">
      <alignment vertical="center"/>
    </xf>
    <xf numFmtId="182" fontId="7" fillId="34" borderId="35" xfId="61" applyNumberFormat="1" applyFont="1" applyFill="1" applyBorder="1">
      <alignment/>
      <protection/>
    </xf>
    <xf numFmtId="182" fontId="7" fillId="0" borderId="50" xfId="61" applyNumberFormat="1" applyFont="1" applyFill="1" applyBorder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43" fillId="33" borderId="16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33" borderId="13" xfId="0" applyNumberFormat="1" applyFill="1" applyBorder="1" applyAlignment="1">
      <alignment vertical="center"/>
    </xf>
    <xf numFmtId="0" fontId="50" fillId="34" borderId="14" xfId="0" applyNumberFormat="1" applyFont="1" applyFill="1" applyBorder="1" applyAlignment="1">
      <alignment vertical="center"/>
    </xf>
    <xf numFmtId="176" fontId="50" fillId="34" borderId="14" xfId="48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/>
    </xf>
    <xf numFmtId="0" fontId="4" fillId="0" borderId="0" xfId="61" applyFont="1" applyFill="1" applyBorder="1" applyAlignment="1">
      <alignment horizontal="left" vertical="center"/>
      <protection/>
    </xf>
    <xf numFmtId="38" fontId="4" fillId="0" borderId="0" xfId="48" applyFont="1" applyFill="1" applyBorder="1" applyAlignment="1">
      <alignment horizontal="center" vertical="center"/>
    </xf>
    <xf numFmtId="0" fontId="7" fillId="0" borderId="0" xfId="65" applyFont="1" applyFill="1" applyBorder="1" applyAlignment="1">
      <alignment horizontal="left" vertical="center"/>
      <protection/>
    </xf>
    <xf numFmtId="0" fontId="11" fillId="0" borderId="0" xfId="65" applyFont="1" applyFill="1">
      <alignment vertical="center"/>
      <protection/>
    </xf>
    <xf numFmtId="0" fontId="7" fillId="0" borderId="0" xfId="65" applyFill="1" applyBorder="1">
      <alignment vertical="center"/>
      <protection/>
    </xf>
    <xf numFmtId="0" fontId="7" fillId="0" borderId="45" xfId="65" applyFont="1" applyFill="1" applyBorder="1" applyAlignment="1">
      <alignment horizontal="center" vertical="center" shrinkToFit="1"/>
      <protection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9" fontId="7" fillId="35" borderId="17" xfId="63" applyNumberFormat="1" applyFont="1" applyFill="1" applyBorder="1">
      <alignment/>
      <protection/>
    </xf>
    <xf numFmtId="0" fontId="43" fillId="35" borderId="15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9" fontId="7" fillId="33" borderId="17" xfId="63" applyNumberFormat="1" applyFont="1" applyFill="1" applyBorder="1">
      <alignment/>
      <protection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79" fontId="7" fillId="0" borderId="17" xfId="63" applyNumberFormat="1" applyFont="1" applyFill="1" applyBorder="1">
      <alignment/>
      <protection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/>
    </xf>
    <xf numFmtId="0" fontId="43" fillId="33" borderId="51" xfId="0" applyFont="1" applyFill="1" applyBorder="1" applyAlignment="1">
      <alignment/>
    </xf>
    <xf numFmtId="0" fontId="43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38" fontId="0" fillId="33" borderId="28" xfId="48" applyFont="1" applyFill="1" applyBorder="1" applyAlignment="1">
      <alignment/>
    </xf>
    <xf numFmtId="179" fontId="7" fillId="33" borderId="26" xfId="63" applyNumberFormat="1" applyFont="1" applyFill="1" applyBorder="1">
      <alignment/>
      <protection/>
    </xf>
    <xf numFmtId="38" fontId="50" fillId="36" borderId="52" xfId="48" applyFont="1" applyFill="1" applyBorder="1" applyAlignment="1">
      <alignment vertical="center"/>
    </xf>
    <xf numFmtId="179" fontId="7" fillId="34" borderId="35" xfId="63" applyNumberFormat="1" applyFont="1" applyFill="1" applyBorder="1">
      <alignment/>
      <protection/>
    </xf>
    <xf numFmtId="0" fontId="7" fillId="0" borderId="0" xfId="65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50" fillId="36" borderId="37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4" fillId="0" borderId="0" xfId="63" applyFill="1" applyBorder="1">
      <alignment/>
      <protection/>
    </xf>
    <xf numFmtId="0" fontId="4" fillId="0" borderId="0" xfId="63" applyFill="1" applyBorder="1" applyAlignment="1">
      <alignment horizontal="center"/>
      <protection/>
    </xf>
    <xf numFmtId="0" fontId="4" fillId="0" borderId="0" xfId="63" applyFill="1" applyBorder="1" applyAlignment="1">
      <alignment vertical="center" shrinkToFit="1"/>
      <protection/>
    </xf>
    <xf numFmtId="0" fontId="4" fillId="0" borderId="0" xfId="63" applyFill="1" applyBorder="1" applyAlignment="1">
      <alignment horizontal="center" vertical="center"/>
      <protection/>
    </xf>
    <xf numFmtId="0" fontId="16" fillId="0" borderId="0" xfId="65" applyFont="1" applyFill="1" applyAlignment="1">
      <alignment horizontal="right" vertical="center"/>
      <protection/>
    </xf>
    <xf numFmtId="0" fontId="7" fillId="0" borderId="49" xfId="65" applyFont="1" applyFill="1" applyBorder="1" applyAlignment="1">
      <alignment horizontal="center" vertical="center" shrinkToFit="1"/>
      <protection/>
    </xf>
    <xf numFmtId="38" fontId="0" fillId="35" borderId="10" xfId="48" applyFont="1" applyFill="1" applyBorder="1" applyAlignment="1">
      <alignment vertical="center"/>
    </xf>
    <xf numFmtId="179" fontId="7" fillId="35" borderId="17" xfId="63" applyNumberFormat="1" applyFont="1" applyFill="1" applyBorder="1" applyAlignment="1">
      <alignment vertical="center" shrinkToFit="1"/>
      <protection/>
    </xf>
    <xf numFmtId="38" fontId="0" fillId="33" borderId="10" xfId="48" applyFont="1" applyFill="1" applyBorder="1" applyAlignment="1">
      <alignment vertical="center"/>
    </xf>
    <xf numFmtId="179" fontId="7" fillId="33" borderId="17" xfId="63" applyNumberFormat="1" applyFont="1" applyFill="1" applyBorder="1" applyAlignment="1">
      <alignment vertical="center" shrinkToFit="1"/>
      <protection/>
    </xf>
    <xf numFmtId="38" fontId="0" fillId="0" borderId="10" xfId="48" applyFont="1" applyBorder="1" applyAlignment="1">
      <alignment vertical="center"/>
    </xf>
    <xf numFmtId="179" fontId="7" fillId="0" borderId="17" xfId="63" applyNumberFormat="1" applyFont="1" applyFill="1" applyBorder="1" applyAlignment="1">
      <alignment vertical="center" shrinkToFit="1"/>
      <protection/>
    </xf>
    <xf numFmtId="38" fontId="0" fillId="0" borderId="10" xfId="48" applyFont="1" applyFill="1" applyBorder="1" applyAlignment="1">
      <alignment vertical="center"/>
    </xf>
    <xf numFmtId="0" fontId="43" fillId="33" borderId="51" xfId="0" applyFont="1" applyFill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38" fontId="0" fillId="33" borderId="28" xfId="48" applyFont="1" applyFill="1" applyBorder="1" applyAlignment="1">
      <alignment vertical="center"/>
    </xf>
    <xf numFmtId="176" fontId="50" fillId="36" borderId="32" xfId="0" applyNumberFormat="1" applyFont="1" applyFill="1" applyBorder="1" applyAlignment="1">
      <alignment vertical="center"/>
    </xf>
    <xf numFmtId="176" fontId="50" fillId="36" borderId="52" xfId="0" applyNumberFormat="1" applyFont="1" applyFill="1" applyBorder="1" applyAlignment="1">
      <alignment vertical="center"/>
    </xf>
    <xf numFmtId="0" fontId="0" fillId="0" borderId="0" xfId="64" applyFill="1" applyBorder="1" applyAlignment="1">
      <alignment horizontal="center" vertical="center"/>
      <protection/>
    </xf>
    <xf numFmtId="38" fontId="0" fillId="0" borderId="0" xfId="48" applyFill="1" applyBorder="1" applyAlignment="1">
      <alignment vertical="center"/>
    </xf>
    <xf numFmtId="0" fontId="43" fillId="33" borderId="16" xfId="0" applyFont="1" applyFill="1" applyBorder="1" applyAlignment="1">
      <alignment/>
    </xf>
    <xf numFmtId="179" fontId="7" fillId="33" borderId="26" xfId="63" applyNumberFormat="1" applyFont="1" applyFill="1" applyBorder="1" applyAlignment="1">
      <alignment vertical="center" shrinkToFit="1"/>
      <protection/>
    </xf>
    <xf numFmtId="176" fontId="50" fillId="36" borderId="14" xfId="0" applyNumberFormat="1" applyFont="1" applyFill="1" applyBorder="1" applyAlignment="1">
      <alignment vertical="center"/>
    </xf>
    <xf numFmtId="176" fontId="50" fillId="36" borderId="37" xfId="0" applyNumberFormat="1" applyFont="1" applyFill="1" applyBorder="1" applyAlignment="1">
      <alignment vertical="center"/>
    </xf>
    <xf numFmtId="179" fontId="7" fillId="34" borderId="35" xfId="63" applyNumberFormat="1" applyFont="1" applyFill="1" applyBorder="1" applyAlignment="1">
      <alignment vertical="center" shrinkToFit="1"/>
      <protection/>
    </xf>
    <xf numFmtId="38" fontId="9" fillId="0" borderId="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176" fontId="43" fillId="36" borderId="14" xfId="0" applyNumberFormat="1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/>
    </xf>
    <xf numFmtId="38" fontId="0" fillId="35" borderId="15" xfId="48" applyFont="1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0" borderId="15" xfId="48" applyFont="1" applyBorder="1" applyAlignment="1">
      <alignment/>
    </xf>
    <xf numFmtId="38" fontId="4" fillId="0" borderId="15" xfId="48" applyFont="1" applyFill="1" applyBorder="1" applyAlignment="1">
      <alignment/>
    </xf>
    <xf numFmtId="38" fontId="0" fillId="33" borderId="16" xfId="48" applyFont="1" applyFill="1" applyBorder="1" applyAlignment="1">
      <alignment/>
    </xf>
    <xf numFmtId="38" fontId="43" fillId="36" borderId="53" xfId="48" applyFont="1" applyFill="1" applyBorder="1" applyAlignment="1">
      <alignment/>
    </xf>
    <xf numFmtId="0" fontId="7" fillId="0" borderId="48" xfId="61" applyFont="1" applyFill="1" applyBorder="1" applyAlignment="1">
      <alignment horizontal="center" vertical="center" wrapText="1" shrinkToFit="1"/>
      <protection/>
    </xf>
    <xf numFmtId="0" fontId="7" fillId="0" borderId="46" xfId="61" applyFont="1" applyFill="1" applyBorder="1" applyAlignment="1">
      <alignment horizontal="center" vertical="center" wrapText="1" shrinkToFit="1"/>
      <protection/>
    </xf>
    <xf numFmtId="0" fontId="7" fillId="0" borderId="54" xfId="61" applyFont="1" applyFill="1" applyBorder="1" applyAlignment="1">
      <alignment horizontal="center" vertical="center" wrapText="1" shrinkToFit="1"/>
      <protection/>
    </xf>
    <xf numFmtId="0" fontId="7" fillId="34" borderId="55" xfId="61" applyNumberFormat="1" applyFont="1" applyFill="1" applyBorder="1" applyAlignment="1">
      <alignment horizontal="center" shrinkToFit="1"/>
      <protection/>
    </xf>
    <xf numFmtId="0" fontId="7" fillId="34" borderId="19" xfId="61" applyNumberFormat="1" applyFont="1" applyFill="1" applyBorder="1" applyAlignment="1">
      <alignment horizontal="center" shrinkToFit="1"/>
      <protection/>
    </xf>
    <xf numFmtId="0" fontId="7" fillId="34" borderId="56" xfId="61" applyNumberFormat="1" applyFont="1" applyFill="1" applyBorder="1" applyAlignment="1">
      <alignment horizontal="center" shrinkToFit="1"/>
      <protection/>
    </xf>
    <xf numFmtId="0" fontId="0" fillId="0" borderId="57" xfId="62" applyFont="1" applyFill="1" applyBorder="1" applyAlignment="1">
      <alignment horizontal="left" vertical="center"/>
      <protection/>
    </xf>
    <xf numFmtId="0" fontId="0" fillId="0" borderId="58" xfId="62" applyFont="1" applyFill="1" applyBorder="1" applyAlignment="1">
      <alignment horizontal="left" vertical="center"/>
      <protection/>
    </xf>
    <xf numFmtId="0" fontId="0" fillId="0" borderId="59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54" xfId="62" applyFont="1" applyFill="1" applyBorder="1" applyAlignment="1">
      <alignment horizontal="center" vertical="center"/>
      <protection/>
    </xf>
    <xf numFmtId="0" fontId="0" fillId="0" borderId="60" xfId="62" applyFont="1" applyFill="1" applyBorder="1" applyAlignment="1">
      <alignment horizontal="center" vertical="center"/>
      <protection/>
    </xf>
    <xf numFmtId="178" fontId="7" fillId="0" borderId="48" xfId="61" applyNumberFormat="1" applyFont="1" applyFill="1" applyBorder="1" applyAlignment="1">
      <alignment horizontal="center" vertical="center" wrapText="1" shrinkToFit="1"/>
      <protection/>
    </xf>
    <xf numFmtId="178" fontId="7" fillId="0" borderId="46" xfId="61" applyNumberFormat="1" applyFont="1" applyFill="1" applyBorder="1" applyAlignment="1">
      <alignment horizontal="center" vertical="center" wrapText="1" shrinkToFit="1"/>
      <protection/>
    </xf>
    <xf numFmtId="178" fontId="7" fillId="0" borderId="54" xfId="61" applyNumberFormat="1" applyFont="1" applyFill="1" applyBorder="1" applyAlignment="1">
      <alignment horizontal="center" vertical="center" wrapText="1" shrinkToFit="1"/>
      <protection/>
    </xf>
    <xf numFmtId="0" fontId="7" fillId="0" borderId="45" xfId="61" applyFont="1" applyFill="1" applyBorder="1" applyAlignment="1">
      <alignment horizontal="center" vertical="center" wrapText="1" shrinkToFit="1"/>
      <protection/>
    </xf>
    <xf numFmtId="0" fontId="7" fillId="34" borderId="55" xfId="61" applyFont="1" applyFill="1" applyBorder="1" applyAlignment="1">
      <alignment horizontal="center" shrinkToFit="1"/>
      <protection/>
    </xf>
    <xf numFmtId="0" fontId="7" fillId="34" borderId="19" xfId="61" applyFont="1" applyFill="1" applyBorder="1" applyAlignment="1">
      <alignment horizontal="center" shrinkToFit="1"/>
      <protection/>
    </xf>
    <xf numFmtId="49" fontId="7" fillId="0" borderId="45" xfId="61" applyNumberFormat="1" applyFont="1" applyFill="1" applyBorder="1" applyAlignment="1">
      <alignment horizontal="left" vertical="center" shrinkToFit="1"/>
      <protection/>
    </xf>
    <xf numFmtId="49" fontId="7" fillId="0" borderId="15" xfId="61" applyNumberFormat="1" applyFont="1" applyFill="1" applyBorder="1" applyAlignment="1">
      <alignment horizontal="left" vertical="center" shrinkToFit="1"/>
      <protection/>
    </xf>
    <xf numFmtId="49" fontId="7" fillId="0" borderId="46" xfId="61" applyNumberFormat="1" applyFont="1" applyFill="1" applyBorder="1" applyAlignment="1">
      <alignment horizontal="center" vertical="center" shrinkToFit="1"/>
      <protection/>
    </xf>
    <xf numFmtId="49" fontId="7" fillId="0" borderId="10" xfId="61" applyNumberFormat="1" applyFont="1" applyFill="1" applyBorder="1" applyAlignment="1">
      <alignment horizontal="center" vertical="center" shrinkToFit="1"/>
      <protection/>
    </xf>
    <xf numFmtId="49" fontId="7" fillId="0" borderId="49" xfId="61" applyNumberFormat="1" applyFont="1" applyFill="1" applyBorder="1" applyAlignment="1">
      <alignment horizontal="center" vertical="center" shrinkToFit="1"/>
      <protection/>
    </xf>
    <xf numFmtId="49" fontId="7" fillId="0" borderId="17" xfId="61" applyNumberFormat="1" applyFont="1" applyFill="1" applyBorder="1" applyAlignment="1">
      <alignment horizontal="center" vertical="center" shrinkToFit="1"/>
      <protection/>
    </xf>
    <xf numFmtId="0" fontId="50" fillId="34" borderId="36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53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3" fillId="36" borderId="61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0" fontId="50" fillId="36" borderId="61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36" borderId="53" xfId="0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" xfId="62"/>
    <cellStyle name="標準 2 6" xfId="63"/>
    <cellStyle name="標準 3" xfId="64"/>
    <cellStyle name="標準_第4表（2）品目別（輸出＆輸入）港別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8"/>
  <sheetViews>
    <sheetView tabSelected="1" zoomScalePageLayoutView="0" workbookViewId="0" topLeftCell="A1">
      <selection activeCell="O11" sqref="O11"/>
    </sheetView>
  </sheetViews>
  <sheetFormatPr defaultColWidth="9.140625" defaultRowHeight="15" customHeight="1"/>
  <cols>
    <col min="1" max="1" width="3.28125" style="1" customWidth="1"/>
    <col min="2" max="2" width="10.57421875" style="24" customWidth="1"/>
    <col min="3" max="3" width="4.57421875" style="5" customWidth="1"/>
    <col min="4" max="4" width="40.140625" style="6" bestFit="1" customWidth="1"/>
    <col min="5" max="5" width="12.8515625" style="2" bestFit="1" customWidth="1"/>
    <col min="6" max="6" width="5.28125" style="1" bestFit="1" customWidth="1"/>
    <col min="7" max="7" width="7.140625" style="53" bestFit="1" customWidth="1"/>
    <col min="8" max="8" width="12.8515625" style="1" bestFit="1" customWidth="1"/>
    <col min="9" max="9" width="16.28125" style="1" bestFit="1" customWidth="1"/>
    <col min="10" max="10" width="7.8515625" style="53" bestFit="1" customWidth="1"/>
    <col min="11" max="11" width="7.140625" style="3" bestFit="1" customWidth="1"/>
    <col min="12" max="12" width="16.28125" style="1" bestFit="1" customWidth="1"/>
    <col min="13" max="13" width="4.00390625" style="1" customWidth="1"/>
    <col min="14" max="14" width="13.7109375" style="1" customWidth="1"/>
    <col min="15" max="16384" width="9.00390625" style="1" customWidth="1"/>
  </cols>
  <sheetData>
    <row r="1" ht="16.5" customHeight="1">
      <c r="B1" s="20" t="s">
        <v>829</v>
      </c>
    </row>
    <row r="2" spans="2:5" ht="15" customHeight="1">
      <c r="B2" s="21"/>
      <c r="E2" s="4"/>
    </row>
    <row r="3" spans="2:11" s="6" customFormat="1" ht="15" customHeight="1">
      <c r="B3" s="22" t="s">
        <v>0</v>
      </c>
      <c r="C3" s="5"/>
      <c r="E3" s="7"/>
      <c r="G3" s="54"/>
      <c r="J3" s="54"/>
      <c r="K3" s="8"/>
    </row>
    <row r="4" spans="2:11" s="6" customFormat="1" ht="15" customHeight="1">
      <c r="B4" s="22"/>
      <c r="C4" s="5"/>
      <c r="E4" s="7"/>
      <c r="G4" s="54"/>
      <c r="J4" s="54"/>
      <c r="K4" s="8"/>
    </row>
    <row r="5" spans="2:11" s="6" customFormat="1" ht="15" customHeight="1" thickBot="1">
      <c r="B5" s="9" t="s">
        <v>812</v>
      </c>
      <c r="C5" s="5"/>
      <c r="E5" s="7"/>
      <c r="G5" s="54"/>
      <c r="J5" s="54"/>
      <c r="K5" s="8"/>
    </row>
    <row r="6" spans="2:12" s="6" customFormat="1" ht="15" customHeight="1" thickBot="1">
      <c r="B6" s="403" t="s">
        <v>1</v>
      </c>
      <c r="C6" s="405" t="s">
        <v>2</v>
      </c>
      <c r="D6" s="407" t="s">
        <v>813</v>
      </c>
      <c r="E6" s="409" t="s">
        <v>3</v>
      </c>
      <c r="F6" s="410"/>
      <c r="G6" s="410"/>
      <c r="H6" s="411"/>
      <c r="I6" s="397" t="s">
        <v>4</v>
      </c>
      <c r="J6" s="398"/>
      <c r="K6" s="398"/>
      <c r="L6" s="399"/>
    </row>
    <row r="7" spans="2:14" s="6" customFormat="1" ht="15" customHeight="1">
      <c r="B7" s="404"/>
      <c r="C7" s="406"/>
      <c r="D7" s="408"/>
      <c r="E7" s="55">
        <v>2018</v>
      </c>
      <c r="F7" s="10" t="s">
        <v>5</v>
      </c>
      <c r="G7" s="38" t="s">
        <v>6</v>
      </c>
      <c r="H7" s="11">
        <v>2017</v>
      </c>
      <c r="I7" s="56">
        <v>2018</v>
      </c>
      <c r="J7" s="12" t="s">
        <v>6</v>
      </c>
      <c r="K7" s="13" t="s">
        <v>7</v>
      </c>
      <c r="L7" s="14">
        <v>2017</v>
      </c>
      <c r="M7" s="15"/>
      <c r="N7" s="15"/>
    </row>
    <row r="8" spans="2:12" s="6" customFormat="1" ht="15" customHeight="1">
      <c r="B8" s="25" t="s">
        <v>8</v>
      </c>
      <c r="C8" s="26">
        <v>1</v>
      </c>
      <c r="D8" s="39" t="s">
        <v>9</v>
      </c>
      <c r="E8" s="57">
        <v>0</v>
      </c>
      <c r="F8" s="58"/>
      <c r="G8" s="59">
        <f>IF(F8="","",E8/H8*100)</f>
      </c>
      <c r="H8" s="60"/>
      <c r="I8" s="61">
        <v>39995221</v>
      </c>
      <c r="J8" s="62">
        <f aca="true" t="shared" si="0" ref="J8:J71">I8/L8*100</f>
        <v>119.00199489027688</v>
      </c>
      <c r="K8" s="50">
        <f>I8/16345361188*100</f>
        <v>0.24468851155985846</v>
      </c>
      <c r="L8" s="60">
        <v>33608866</v>
      </c>
    </row>
    <row r="9" spans="2:12" s="6" customFormat="1" ht="15" customHeight="1">
      <c r="B9" s="27" t="s">
        <v>10</v>
      </c>
      <c r="C9" s="28">
        <v>2</v>
      </c>
      <c r="D9" s="40" t="s">
        <v>11</v>
      </c>
      <c r="E9" s="63">
        <v>31721</v>
      </c>
      <c r="F9" s="64" t="s">
        <v>12</v>
      </c>
      <c r="G9" s="65">
        <f aca="true" t="shared" si="1" ref="G9:G71">IF(F9="","",E9/H9*100)</f>
        <v>30.570921917464965</v>
      </c>
      <c r="H9" s="66">
        <v>103762</v>
      </c>
      <c r="I9" s="67">
        <v>74243</v>
      </c>
      <c r="J9" s="68">
        <f t="shared" si="0"/>
        <v>23.611256873352225</v>
      </c>
      <c r="K9" s="51">
        <f aca="true" t="shared" si="2" ref="K9:K72">I9/16345361188*100</f>
        <v>0.00045421449637041817</v>
      </c>
      <c r="L9" s="66">
        <v>314439</v>
      </c>
    </row>
    <row r="10" spans="2:12" s="6" customFormat="1" ht="15" customHeight="1">
      <c r="B10" s="27" t="s">
        <v>13</v>
      </c>
      <c r="C10" s="28">
        <v>2</v>
      </c>
      <c r="D10" s="40" t="s">
        <v>14</v>
      </c>
      <c r="E10" s="63">
        <v>1065</v>
      </c>
      <c r="F10" s="64" t="s">
        <v>15</v>
      </c>
      <c r="G10" s="65">
        <f t="shared" si="1"/>
        <v>95.00446030330062</v>
      </c>
      <c r="H10" s="66">
        <v>1121</v>
      </c>
      <c r="I10" s="63">
        <v>342330</v>
      </c>
      <c r="J10" s="68">
        <f t="shared" si="0"/>
        <v>108.6161929600792</v>
      </c>
      <c r="K10" s="51">
        <f t="shared" si="2"/>
        <v>0.0020943556772016923</v>
      </c>
      <c r="L10" s="66">
        <v>315174</v>
      </c>
    </row>
    <row r="11" spans="2:12" s="6" customFormat="1" ht="15" customHeight="1">
      <c r="B11" s="27" t="s">
        <v>16</v>
      </c>
      <c r="C11" s="28">
        <v>2</v>
      </c>
      <c r="D11" s="40" t="s">
        <v>17</v>
      </c>
      <c r="E11" s="63">
        <v>135</v>
      </c>
      <c r="F11" s="64" t="s">
        <v>15</v>
      </c>
      <c r="G11" s="65">
        <f t="shared" si="1"/>
        <v>88.23529411764706</v>
      </c>
      <c r="H11" s="66">
        <v>153</v>
      </c>
      <c r="I11" s="63">
        <v>229704</v>
      </c>
      <c r="J11" s="68">
        <f t="shared" si="0"/>
        <v>74.35687441125725</v>
      </c>
      <c r="K11" s="51">
        <f t="shared" si="2"/>
        <v>0.001405316146630262</v>
      </c>
      <c r="L11" s="66">
        <v>308921</v>
      </c>
    </row>
    <row r="12" spans="2:12" s="6" customFormat="1" ht="15" customHeight="1">
      <c r="B12" s="29" t="s">
        <v>18</v>
      </c>
      <c r="C12" s="30">
        <v>3</v>
      </c>
      <c r="D12" s="41" t="s">
        <v>19</v>
      </c>
      <c r="E12" s="69">
        <v>6</v>
      </c>
      <c r="F12" s="70" t="s">
        <v>15</v>
      </c>
      <c r="G12" s="71">
        <f t="shared" si="1"/>
        <v>12.76595744680851</v>
      </c>
      <c r="H12" s="72">
        <v>47</v>
      </c>
      <c r="I12" s="69">
        <v>5809</v>
      </c>
      <c r="J12" s="73">
        <f t="shared" si="0"/>
        <v>8.269745458686863</v>
      </c>
      <c r="K12" s="52">
        <f t="shared" si="2"/>
        <v>3.5539135129450035E-05</v>
      </c>
      <c r="L12" s="72">
        <v>70244</v>
      </c>
    </row>
    <row r="13" spans="2:15" s="6" customFormat="1" ht="15" customHeight="1">
      <c r="B13" s="27" t="s">
        <v>20</v>
      </c>
      <c r="C13" s="28">
        <v>2</v>
      </c>
      <c r="D13" s="40" t="s">
        <v>21</v>
      </c>
      <c r="E13" s="63">
        <v>26786</v>
      </c>
      <c r="F13" s="64" t="s">
        <v>15</v>
      </c>
      <c r="G13" s="65">
        <f t="shared" si="1"/>
        <v>192.44198577484016</v>
      </c>
      <c r="H13" s="66">
        <v>13919</v>
      </c>
      <c r="I13" s="63">
        <v>6071881</v>
      </c>
      <c r="J13" s="68">
        <f t="shared" si="0"/>
        <v>139.88240156435455</v>
      </c>
      <c r="K13" s="51">
        <f t="shared" si="2"/>
        <v>0.03714742629522125</v>
      </c>
      <c r="L13" s="66">
        <v>4340704</v>
      </c>
      <c r="O13" s="42"/>
    </row>
    <row r="14" spans="2:12" s="6" customFormat="1" ht="15" customHeight="1">
      <c r="B14" s="29" t="s">
        <v>22</v>
      </c>
      <c r="C14" s="30">
        <v>3</v>
      </c>
      <c r="D14" s="41" t="s">
        <v>23</v>
      </c>
      <c r="E14" s="69">
        <v>25575</v>
      </c>
      <c r="F14" s="70" t="s">
        <v>15</v>
      </c>
      <c r="G14" s="71">
        <f t="shared" si="1"/>
        <v>202.0621000237023</v>
      </c>
      <c r="H14" s="72">
        <v>12657</v>
      </c>
      <c r="I14" s="69">
        <v>3947562</v>
      </c>
      <c r="J14" s="73">
        <f t="shared" si="0"/>
        <v>174.37722136967565</v>
      </c>
      <c r="K14" s="52">
        <f t="shared" si="2"/>
        <v>0.024150962187963858</v>
      </c>
      <c r="L14" s="72">
        <v>2263806</v>
      </c>
    </row>
    <row r="15" spans="2:12" s="6" customFormat="1" ht="15" customHeight="1">
      <c r="B15" s="29" t="s">
        <v>24</v>
      </c>
      <c r="C15" s="30">
        <v>4</v>
      </c>
      <c r="D15" s="41" t="s">
        <v>25</v>
      </c>
      <c r="E15" s="69">
        <v>25249</v>
      </c>
      <c r="F15" s="70" t="s">
        <v>15</v>
      </c>
      <c r="G15" s="71">
        <f t="shared" si="1"/>
        <v>203.09684684684686</v>
      </c>
      <c r="H15" s="72">
        <v>12432</v>
      </c>
      <c r="I15" s="69">
        <v>3204249</v>
      </c>
      <c r="J15" s="73">
        <f t="shared" si="0"/>
        <v>191.56274716937818</v>
      </c>
      <c r="K15" s="52">
        <f t="shared" si="2"/>
        <v>0.0196034150799458</v>
      </c>
      <c r="L15" s="72">
        <v>1672689</v>
      </c>
    </row>
    <row r="16" spans="2:12" s="6" customFormat="1" ht="15" customHeight="1">
      <c r="B16" s="29" t="s">
        <v>26</v>
      </c>
      <c r="C16" s="30">
        <v>5</v>
      </c>
      <c r="D16" s="41" t="s">
        <v>27</v>
      </c>
      <c r="E16" s="69">
        <v>1</v>
      </c>
      <c r="F16" s="70" t="s">
        <v>15</v>
      </c>
      <c r="G16" s="71">
        <f t="shared" si="1"/>
        <v>5.555555555555555</v>
      </c>
      <c r="H16" s="72">
        <v>18</v>
      </c>
      <c r="I16" s="69">
        <v>3978</v>
      </c>
      <c r="J16" s="73">
        <f t="shared" si="0"/>
        <v>181.89300411522632</v>
      </c>
      <c r="K16" s="52">
        <f t="shared" si="2"/>
        <v>2.4337180159227452E-05</v>
      </c>
      <c r="L16" s="72">
        <v>2187</v>
      </c>
    </row>
    <row r="17" spans="2:12" s="6" customFormat="1" ht="13.5">
      <c r="B17" s="23" t="s">
        <v>28</v>
      </c>
      <c r="C17" s="16">
        <v>5</v>
      </c>
      <c r="D17" s="43" t="s">
        <v>29</v>
      </c>
      <c r="E17" s="69">
        <v>0</v>
      </c>
      <c r="F17" s="74" t="s">
        <v>15</v>
      </c>
      <c r="G17" s="71">
        <f t="shared" si="1"/>
        <v>0</v>
      </c>
      <c r="H17" s="72">
        <v>3</v>
      </c>
      <c r="I17" s="69">
        <v>2576</v>
      </c>
      <c r="J17" s="73">
        <f t="shared" si="0"/>
        <v>60.42692939244664</v>
      </c>
      <c r="K17" s="52">
        <f t="shared" si="2"/>
        <v>1.5759823049313703E-05</v>
      </c>
      <c r="L17" s="72">
        <v>4263</v>
      </c>
    </row>
    <row r="18" spans="2:12" s="6" customFormat="1" ht="13.5">
      <c r="B18" s="29" t="s">
        <v>30</v>
      </c>
      <c r="C18" s="30">
        <v>5</v>
      </c>
      <c r="D18" s="41" t="s">
        <v>31</v>
      </c>
      <c r="E18" s="69">
        <v>11565</v>
      </c>
      <c r="F18" s="70" t="s">
        <v>32</v>
      </c>
      <c r="G18" s="71">
        <f t="shared" si="1"/>
        <v>104.51875282422051</v>
      </c>
      <c r="H18" s="72">
        <v>11065</v>
      </c>
      <c r="I18" s="69">
        <v>15505</v>
      </c>
      <c r="J18" s="73">
        <f t="shared" si="0"/>
        <v>97.51572327044025</v>
      </c>
      <c r="K18" s="52">
        <f t="shared" si="2"/>
        <v>9.485871753866807E-05</v>
      </c>
      <c r="L18" s="72">
        <v>15900</v>
      </c>
    </row>
    <row r="19" spans="2:12" s="6" customFormat="1" ht="13.5">
      <c r="B19" s="29" t="s">
        <v>33</v>
      </c>
      <c r="C19" s="30">
        <v>4</v>
      </c>
      <c r="D19" s="41" t="s">
        <v>34</v>
      </c>
      <c r="E19" s="69">
        <v>322</v>
      </c>
      <c r="F19" s="70" t="s">
        <v>15</v>
      </c>
      <c r="G19" s="71">
        <f t="shared" si="1"/>
        <v>147.70642201834863</v>
      </c>
      <c r="H19" s="72">
        <v>218</v>
      </c>
      <c r="I19" s="69">
        <v>737760</v>
      </c>
      <c r="J19" s="73">
        <f t="shared" si="0"/>
        <v>126.8511593118923</v>
      </c>
      <c r="K19" s="52">
        <f t="shared" si="2"/>
        <v>0.00451357416648357</v>
      </c>
      <c r="L19" s="72">
        <v>581595</v>
      </c>
    </row>
    <row r="20" spans="2:12" s="6" customFormat="1" ht="13.5">
      <c r="B20" s="75" t="s">
        <v>814</v>
      </c>
      <c r="C20" s="16">
        <v>5</v>
      </c>
      <c r="D20" s="76" t="s">
        <v>805</v>
      </c>
      <c r="E20" s="69">
        <v>11</v>
      </c>
      <c r="F20" s="70" t="s">
        <v>32</v>
      </c>
      <c r="G20" s="71">
        <f t="shared" si="1"/>
        <v>157.14285714285714</v>
      </c>
      <c r="H20" s="77">
        <v>7</v>
      </c>
      <c r="I20" s="69">
        <v>28745</v>
      </c>
      <c r="J20" s="73">
        <f t="shared" si="0"/>
        <v>117.89918379065666</v>
      </c>
      <c r="K20" s="52">
        <f t="shared" si="2"/>
        <v>0.0001758602925281531</v>
      </c>
      <c r="L20" s="72">
        <v>24381</v>
      </c>
    </row>
    <row r="21" spans="2:12" s="6" customFormat="1" ht="13.5">
      <c r="B21" s="29" t="s">
        <v>35</v>
      </c>
      <c r="C21" s="30">
        <v>3</v>
      </c>
      <c r="D21" s="41" t="s">
        <v>36</v>
      </c>
      <c r="E21" s="69">
        <v>1210</v>
      </c>
      <c r="F21" s="70" t="s">
        <v>15</v>
      </c>
      <c r="G21" s="71">
        <f t="shared" si="1"/>
        <v>95.95559080095163</v>
      </c>
      <c r="H21" s="72">
        <v>1261</v>
      </c>
      <c r="I21" s="69">
        <v>2124319</v>
      </c>
      <c r="J21" s="73">
        <f t="shared" si="0"/>
        <v>102.28326090159459</v>
      </c>
      <c r="K21" s="52">
        <f t="shared" si="2"/>
        <v>0.01299646410725739</v>
      </c>
      <c r="L21" s="72">
        <v>2076898</v>
      </c>
    </row>
    <row r="22" spans="2:12" s="6" customFormat="1" ht="13.5">
      <c r="B22" s="31" t="s">
        <v>37</v>
      </c>
      <c r="C22" s="28">
        <v>2</v>
      </c>
      <c r="D22" s="40" t="s">
        <v>38</v>
      </c>
      <c r="E22" s="63">
        <v>29179</v>
      </c>
      <c r="F22" s="64" t="s">
        <v>15</v>
      </c>
      <c r="G22" s="65">
        <f t="shared" si="1"/>
        <v>93.41764046742436</v>
      </c>
      <c r="H22" s="66">
        <v>31235</v>
      </c>
      <c r="I22" s="63">
        <v>8322614</v>
      </c>
      <c r="J22" s="68">
        <f t="shared" si="0"/>
        <v>109.78491026583347</v>
      </c>
      <c r="K22" s="51">
        <f t="shared" si="2"/>
        <v>0.05091728414120377</v>
      </c>
      <c r="L22" s="66">
        <v>7580836</v>
      </c>
    </row>
    <row r="23" spans="2:12" s="6" customFormat="1" ht="13.5">
      <c r="B23" s="29" t="s">
        <v>39</v>
      </c>
      <c r="C23" s="30">
        <v>3</v>
      </c>
      <c r="D23" s="41" t="s">
        <v>40</v>
      </c>
      <c r="E23" s="69">
        <v>17868</v>
      </c>
      <c r="F23" s="70" t="s">
        <v>15</v>
      </c>
      <c r="G23" s="71">
        <f t="shared" si="1"/>
        <v>84.40245630609353</v>
      </c>
      <c r="H23" s="72">
        <v>21170</v>
      </c>
      <c r="I23" s="69">
        <v>845831</v>
      </c>
      <c r="J23" s="73">
        <f t="shared" si="0"/>
        <v>97.0887081407815</v>
      </c>
      <c r="K23" s="52">
        <f t="shared" si="2"/>
        <v>0.005174746463363376</v>
      </c>
      <c r="L23" s="72">
        <v>871194</v>
      </c>
    </row>
    <row r="24" spans="2:12" s="6" customFormat="1" ht="13.5">
      <c r="B24" s="29" t="s">
        <v>41</v>
      </c>
      <c r="C24" s="30">
        <v>3</v>
      </c>
      <c r="D24" s="41" t="s">
        <v>42</v>
      </c>
      <c r="E24" s="69">
        <v>1687</v>
      </c>
      <c r="F24" s="70" t="s">
        <v>15</v>
      </c>
      <c r="G24" s="71">
        <f t="shared" si="1"/>
        <v>102.86585365853658</v>
      </c>
      <c r="H24" s="72">
        <v>1640</v>
      </c>
      <c r="I24" s="69">
        <v>166154</v>
      </c>
      <c r="J24" s="73">
        <f t="shared" si="0"/>
        <v>95.30293731322737</v>
      </c>
      <c r="K24" s="52">
        <f t="shared" si="2"/>
        <v>0.0010165208225681945</v>
      </c>
      <c r="L24" s="72">
        <v>174343</v>
      </c>
    </row>
    <row r="25" spans="2:12" s="6" customFormat="1" ht="13.5">
      <c r="B25" s="27" t="s">
        <v>43</v>
      </c>
      <c r="C25" s="28">
        <v>2</v>
      </c>
      <c r="D25" s="40" t="s">
        <v>44</v>
      </c>
      <c r="E25" s="63">
        <v>2793224</v>
      </c>
      <c r="F25" s="64" t="s">
        <v>32</v>
      </c>
      <c r="G25" s="65">
        <f t="shared" si="1"/>
        <v>124.04647750466746</v>
      </c>
      <c r="H25" s="66">
        <v>2251756</v>
      </c>
      <c r="I25" s="63">
        <v>2117492</v>
      </c>
      <c r="J25" s="68">
        <f t="shared" si="0"/>
        <v>128.8411855259235</v>
      </c>
      <c r="K25" s="51">
        <f t="shared" si="2"/>
        <v>0.01295469690541047</v>
      </c>
      <c r="L25" s="66">
        <v>1643490</v>
      </c>
    </row>
    <row r="26" spans="2:12" s="6" customFormat="1" ht="13.5">
      <c r="B26" s="29" t="s">
        <v>45</v>
      </c>
      <c r="C26" s="30">
        <v>3</v>
      </c>
      <c r="D26" s="41" t="s">
        <v>46</v>
      </c>
      <c r="E26" s="69">
        <v>1769158</v>
      </c>
      <c r="F26" s="70" t="s">
        <v>32</v>
      </c>
      <c r="G26" s="71">
        <f t="shared" si="1"/>
        <v>130.62049901581923</v>
      </c>
      <c r="H26" s="72">
        <v>1354426</v>
      </c>
      <c r="I26" s="69">
        <v>1273361</v>
      </c>
      <c r="J26" s="73">
        <f t="shared" si="0"/>
        <v>121.51655086263744</v>
      </c>
      <c r="K26" s="52">
        <f t="shared" si="2"/>
        <v>0.007790350946388643</v>
      </c>
      <c r="L26" s="72">
        <v>1047891</v>
      </c>
    </row>
    <row r="27" spans="2:12" s="6" customFormat="1" ht="13.5">
      <c r="B27" s="29" t="s">
        <v>48</v>
      </c>
      <c r="C27" s="30">
        <v>4</v>
      </c>
      <c r="D27" s="41" t="s">
        <v>49</v>
      </c>
      <c r="E27" s="69">
        <v>444</v>
      </c>
      <c r="F27" s="70" t="s">
        <v>15</v>
      </c>
      <c r="G27" s="71">
        <f t="shared" si="1"/>
        <v>102.77777777777777</v>
      </c>
      <c r="H27" s="72">
        <v>432</v>
      </c>
      <c r="I27" s="69">
        <v>193704</v>
      </c>
      <c r="J27" s="73">
        <f t="shared" si="0"/>
        <v>103.36503057663369</v>
      </c>
      <c r="K27" s="52">
        <f t="shared" si="2"/>
        <v>0.0011850701723386107</v>
      </c>
      <c r="L27" s="72">
        <v>187398</v>
      </c>
    </row>
    <row r="28" spans="2:12" s="6" customFormat="1" ht="13.5">
      <c r="B28" s="29" t="s">
        <v>51</v>
      </c>
      <c r="C28" s="30">
        <v>3</v>
      </c>
      <c r="D28" s="41" t="s">
        <v>52</v>
      </c>
      <c r="E28" s="69">
        <v>1024066</v>
      </c>
      <c r="F28" s="70" t="s">
        <v>32</v>
      </c>
      <c r="G28" s="71">
        <f t="shared" si="1"/>
        <v>114.1236780225781</v>
      </c>
      <c r="H28" s="90">
        <v>897330</v>
      </c>
      <c r="I28" s="91">
        <v>844131</v>
      </c>
      <c r="J28" s="73">
        <f t="shared" si="0"/>
        <v>141.72807543330327</v>
      </c>
      <c r="K28" s="52">
        <f t="shared" si="2"/>
        <v>0.005164345959021826</v>
      </c>
      <c r="L28" s="90">
        <v>595599</v>
      </c>
    </row>
    <row r="29" spans="2:12" s="6" customFormat="1" ht="13.5">
      <c r="B29" s="75" t="s">
        <v>806</v>
      </c>
      <c r="C29" s="16">
        <v>4</v>
      </c>
      <c r="D29" s="76" t="s">
        <v>815</v>
      </c>
      <c r="E29" s="69">
        <v>604</v>
      </c>
      <c r="F29" s="79" t="s">
        <v>32</v>
      </c>
      <c r="G29" s="71">
        <f t="shared" si="1"/>
        <v>90.14925373134328</v>
      </c>
      <c r="H29" s="72">
        <v>670</v>
      </c>
      <c r="I29" s="69">
        <v>2377</v>
      </c>
      <c r="J29" s="73">
        <f t="shared" si="0"/>
        <v>48.05903760614638</v>
      </c>
      <c r="K29" s="52">
        <f t="shared" si="2"/>
        <v>1.4542352246979298E-05</v>
      </c>
      <c r="L29" s="72">
        <v>4946</v>
      </c>
    </row>
    <row r="30" spans="2:12" s="6" customFormat="1" ht="13.5">
      <c r="B30" s="27" t="s">
        <v>54</v>
      </c>
      <c r="C30" s="28">
        <v>2</v>
      </c>
      <c r="D30" s="40" t="s">
        <v>55</v>
      </c>
      <c r="E30" s="63">
        <v>3308</v>
      </c>
      <c r="F30" s="64" t="s">
        <v>15</v>
      </c>
      <c r="G30" s="65">
        <f t="shared" si="1"/>
        <v>105.14939605848697</v>
      </c>
      <c r="H30" s="66">
        <v>3146</v>
      </c>
      <c r="I30" s="63">
        <v>3129037</v>
      </c>
      <c r="J30" s="68">
        <f t="shared" si="0"/>
        <v>106.55751773298412</v>
      </c>
      <c r="K30" s="51">
        <f t="shared" si="2"/>
        <v>0.0191432722961007</v>
      </c>
      <c r="L30" s="66">
        <v>2936477</v>
      </c>
    </row>
    <row r="31" spans="2:12" s="6" customFormat="1" ht="13.5">
      <c r="B31" s="27" t="s">
        <v>56</v>
      </c>
      <c r="C31" s="28">
        <v>2</v>
      </c>
      <c r="D31" s="40" t="s">
        <v>57</v>
      </c>
      <c r="E31" s="63">
        <v>2470</v>
      </c>
      <c r="F31" s="64" t="s">
        <v>15</v>
      </c>
      <c r="G31" s="65">
        <f t="shared" si="1"/>
        <v>114.24606845513414</v>
      </c>
      <c r="H31" s="66">
        <v>2162</v>
      </c>
      <c r="I31" s="63">
        <v>6327138</v>
      </c>
      <c r="J31" s="68">
        <f t="shared" si="0"/>
        <v>119.35460504051403</v>
      </c>
      <c r="K31" s="51">
        <f t="shared" si="2"/>
        <v>0.038709074257992464</v>
      </c>
      <c r="L31" s="66">
        <v>5301126</v>
      </c>
    </row>
    <row r="32" spans="2:12" s="6" customFormat="1" ht="13.5">
      <c r="B32" s="29" t="s">
        <v>58</v>
      </c>
      <c r="C32" s="30">
        <v>3</v>
      </c>
      <c r="D32" s="41" t="s">
        <v>59</v>
      </c>
      <c r="E32" s="69">
        <v>1060</v>
      </c>
      <c r="F32" s="70" t="s">
        <v>15</v>
      </c>
      <c r="G32" s="71">
        <f t="shared" si="1"/>
        <v>112.88604898828541</v>
      </c>
      <c r="H32" s="72">
        <v>939</v>
      </c>
      <c r="I32" s="69">
        <v>4065574</v>
      </c>
      <c r="J32" s="73">
        <f t="shared" si="0"/>
        <v>114.57010432720773</v>
      </c>
      <c r="K32" s="52">
        <f t="shared" si="2"/>
        <v>0.02487295296346681</v>
      </c>
      <c r="L32" s="72">
        <v>3548547</v>
      </c>
    </row>
    <row r="33" spans="2:12" s="6" customFormat="1" ht="13.5">
      <c r="B33" s="27" t="s">
        <v>60</v>
      </c>
      <c r="C33" s="28">
        <v>2</v>
      </c>
      <c r="D33" s="40" t="s">
        <v>61</v>
      </c>
      <c r="E33" s="63">
        <v>7835</v>
      </c>
      <c r="F33" s="64" t="s">
        <v>15</v>
      </c>
      <c r="G33" s="65">
        <f t="shared" si="1"/>
        <v>90.11962272831838</v>
      </c>
      <c r="H33" s="66">
        <v>8694</v>
      </c>
      <c r="I33" s="63">
        <v>1989716</v>
      </c>
      <c r="J33" s="68">
        <f t="shared" si="0"/>
        <v>126.5626838680787</v>
      </c>
      <c r="K33" s="51">
        <f t="shared" si="2"/>
        <v>0.012172970527324637</v>
      </c>
      <c r="L33" s="66">
        <v>1572119</v>
      </c>
    </row>
    <row r="34" spans="2:12" s="6" customFormat="1" ht="13.5">
      <c r="B34" s="29" t="s">
        <v>62</v>
      </c>
      <c r="C34" s="30">
        <v>3</v>
      </c>
      <c r="D34" s="41" t="s">
        <v>63</v>
      </c>
      <c r="E34" s="69">
        <v>2516</v>
      </c>
      <c r="F34" s="70" t="s">
        <v>15</v>
      </c>
      <c r="G34" s="71">
        <f t="shared" si="1"/>
        <v>88.24973693440899</v>
      </c>
      <c r="H34" s="72">
        <v>2851</v>
      </c>
      <c r="I34" s="69">
        <v>1890765</v>
      </c>
      <c r="J34" s="73">
        <f t="shared" si="0"/>
        <v>135.7669343807332</v>
      </c>
      <c r="K34" s="52">
        <f t="shared" si="2"/>
        <v>0.011567593877265381</v>
      </c>
      <c r="L34" s="72">
        <v>1392655</v>
      </c>
    </row>
    <row r="35" spans="2:12" s="6" customFormat="1" ht="13.5">
      <c r="B35" s="27" t="s">
        <v>64</v>
      </c>
      <c r="C35" s="28">
        <v>2</v>
      </c>
      <c r="D35" s="40" t="s">
        <v>65</v>
      </c>
      <c r="E35" s="63">
        <v>0</v>
      </c>
      <c r="F35" s="64"/>
      <c r="G35" s="65"/>
      <c r="H35" s="66">
        <v>0</v>
      </c>
      <c r="I35" s="63">
        <v>11391066</v>
      </c>
      <c r="J35" s="68">
        <f t="shared" si="0"/>
        <v>122.54282142695776</v>
      </c>
      <c r="K35" s="51">
        <f t="shared" si="2"/>
        <v>0.0696899008164028</v>
      </c>
      <c r="L35" s="66">
        <v>9295580</v>
      </c>
    </row>
    <row r="36" spans="2:12" s="6" customFormat="1" ht="13.5">
      <c r="B36" s="25" t="s">
        <v>66</v>
      </c>
      <c r="C36" s="26">
        <v>1</v>
      </c>
      <c r="D36" s="39" t="s">
        <v>67</v>
      </c>
      <c r="E36" s="57">
        <v>0</v>
      </c>
      <c r="F36" s="58"/>
      <c r="G36" s="59">
        <f t="shared" si="1"/>
      </c>
      <c r="H36" s="60"/>
      <c r="I36" s="57">
        <v>6042259</v>
      </c>
      <c r="J36" s="62">
        <f t="shared" si="0"/>
        <v>97.5419576293445</v>
      </c>
      <c r="K36" s="50">
        <f t="shared" si="2"/>
        <v>0.0369662005660416</v>
      </c>
      <c r="L36" s="60">
        <v>6194523</v>
      </c>
    </row>
    <row r="37" spans="2:12" s="6" customFormat="1" ht="13.5">
      <c r="B37" s="27" t="s">
        <v>68</v>
      </c>
      <c r="C37" s="28">
        <v>2</v>
      </c>
      <c r="D37" s="40" t="s">
        <v>69</v>
      </c>
      <c r="E37" s="63">
        <v>30218</v>
      </c>
      <c r="F37" s="64" t="s">
        <v>70</v>
      </c>
      <c r="G37" s="65">
        <f t="shared" si="1"/>
        <v>93.7486426953743</v>
      </c>
      <c r="H37" s="66">
        <v>32233</v>
      </c>
      <c r="I37" s="63">
        <v>6000395</v>
      </c>
      <c r="J37" s="68">
        <f t="shared" si="0"/>
        <v>98.70837084004506</v>
      </c>
      <c r="K37" s="51">
        <f t="shared" si="2"/>
        <v>0.03671007896971533</v>
      </c>
      <c r="L37" s="66">
        <v>6078912</v>
      </c>
    </row>
    <row r="38" spans="2:12" s="6" customFormat="1" ht="13.5">
      <c r="B38" s="27" t="s">
        <v>71</v>
      </c>
      <c r="C38" s="28">
        <v>2</v>
      </c>
      <c r="D38" s="40" t="s">
        <v>72</v>
      </c>
      <c r="E38" s="63">
        <v>1169180</v>
      </c>
      <c r="F38" s="64" t="s">
        <v>32</v>
      </c>
      <c r="G38" s="65">
        <f t="shared" si="1"/>
        <v>23.074949475811547</v>
      </c>
      <c r="H38" s="66">
        <v>5066880</v>
      </c>
      <c r="I38" s="63">
        <v>41864</v>
      </c>
      <c r="J38" s="68">
        <f t="shared" si="0"/>
        <v>36.21108718028561</v>
      </c>
      <c r="K38" s="51">
        <f t="shared" si="2"/>
        <v>0.00025612159632626896</v>
      </c>
      <c r="L38" s="66">
        <v>115611</v>
      </c>
    </row>
    <row r="39" spans="2:12" s="6" customFormat="1" ht="13.5">
      <c r="B39" s="29" t="s">
        <v>73</v>
      </c>
      <c r="C39" s="30">
        <v>3</v>
      </c>
      <c r="D39" s="41" t="s">
        <v>74</v>
      </c>
      <c r="E39" s="69">
        <v>1168</v>
      </c>
      <c r="F39" s="70" t="s">
        <v>15</v>
      </c>
      <c r="G39" s="71">
        <f t="shared" si="1"/>
        <v>23.055665219107777</v>
      </c>
      <c r="H39" s="90">
        <v>5066</v>
      </c>
      <c r="I39" s="91">
        <v>25918</v>
      </c>
      <c r="J39" s="73">
        <f t="shared" si="0"/>
        <v>22.418281997387794</v>
      </c>
      <c r="K39" s="52">
        <f t="shared" si="2"/>
        <v>0.00015856486560252817</v>
      </c>
      <c r="L39" s="90">
        <v>115611</v>
      </c>
    </row>
    <row r="40" spans="2:12" s="6" customFormat="1" ht="13.5">
      <c r="B40" s="25" t="s">
        <v>75</v>
      </c>
      <c r="C40" s="26">
        <v>1</v>
      </c>
      <c r="D40" s="39" t="s">
        <v>76</v>
      </c>
      <c r="E40" s="57">
        <v>0</v>
      </c>
      <c r="F40" s="58"/>
      <c r="G40" s="59">
        <f t="shared" si="1"/>
      </c>
      <c r="H40" s="60">
        <v>0</v>
      </c>
      <c r="I40" s="57">
        <v>81999892</v>
      </c>
      <c r="J40" s="62">
        <f t="shared" si="0"/>
        <v>102.35339090053441</v>
      </c>
      <c r="K40" s="50">
        <f t="shared" si="2"/>
        <v>0.5016707251486158</v>
      </c>
      <c r="L40" s="60">
        <v>80114485</v>
      </c>
    </row>
    <row r="41" spans="2:12" s="6" customFormat="1" ht="13.5">
      <c r="B41" s="27" t="s">
        <v>77</v>
      </c>
      <c r="C41" s="28">
        <v>2</v>
      </c>
      <c r="D41" s="40" t="s">
        <v>78</v>
      </c>
      <c r="E41" s="63">
        <v>4385</v>
      </c>
      <c r="F41" s="64" t="s">
        <v>15</v>
      </c>
      <c r="G41" s="65">
        <f t="shared" si="1"/>
        <v>95.61709550806803</v>
      </c>
      <c r="H41" s="66">
        <v>4586</v>
      </c>
      <c r="I41" s="63">
        <v>445412</v>
      </c>
      <c r="J41" s="68">
        <f t="shared" si="0"/>
        <v>62.895042665525715</v>
      </c>
      <c r="K41" s="51">
        <f t="shared" si="2"/>
        <v>0.002725005552810914</v>
      </c>
      <c r="L41" s="66">
        <v>708183</v>
      </c>
    </row>
    <row r="42" spans="2:12" s="6" customFormat="1" ht="13.5">
      <c r="B42" s="27" t="s">
        <v>79</v>
      </c>
      <c r="C42" s="28">
        <v>2</v>
      </c>
      <c r="D42" s="40" t="s">
        <v>80</v>
      </c>
      <c r="E42" s="63">
        <v>77</v>
      </c>
      <c r="F42" s="64" t="s">
        <v>15</v>
      </c>
      <c r="G42" s="65">
        <f t="shared" si="1"/>
        <v>57.46268656716418</v>
      </c>
      <c r="H42" s="66">
        <v>134</v>
      </c>
      <c r="I42" s="63">
        <v>40793</v>
      </c>
      <c r="J42" s="68">
        <f t="shared" si="0"/>
        <v>58.635063460349855</v>
      </c>
      <c r="K42" s="51">
        <f t="shared" si="2"/>
        <v>0.00024956927859109236</v>
      </c>
      <c r="L42" s="66">
        <v>69571</v>
      </c>
    </row>
    <row r="43" spans="2:12" s="6" customFormat="1" ht="13.5">
      <c r="B43" s="27" t="s">
        <v>81</v>
      </c>
      <c r="C43" s="28">
        <v>2</v>
      </c>
      <c r="D43" s="40" t="s">
        <v>82</v>
      </c>
      <c r="E43" s="63">
        <v>27994</v>
      </c>
      <c r="F43" s="64" t="s">
        <v>15</v>
      </c>
      <c r="G43" s="65">
        <f t="shared" si="1"/>
        <v>92.23723228995058</v>
      </c>
      <c r="H43" s="66">
        <v>30350</v>
      </c>
      <c r="I43" s="63">
        <v>9487944</v>
      </c>
      <c r="J43" s="68">
        <f t="shared" si="0"/>
        <v>104.4015274755456</v>
      </c>
      <c r="K43" s="51">
        <f t="shared" si="2"/>
        <v>0.05804670750846182</v>
      </c>
      <c r="L43" s="66">
        <v>9087936</v>
      </c>
    </row>
    <row r="44" spans="2:12" s="6" customFormat="1" ht="13.5">
      <c r="B44" s="29" t="s">
        <v>83</v>
      </c>
      <c r="C44" s="30">
        <v>3</v>
      </c>
      <c r="D44" s="41" t="s">
        <v>84</v>
      </c>
      <c r="E44" s="69">
        <v>24358</v>
      </c>
      <c r="F44" s="70" t="s">
        <v>15</v>
      </c>
      <c r="G44" s="71">
        <f t="shared" si="1"/>
        <v>94.31580577712383</v>
      </c>
      <c r="H44" s="90">
        <v>25826</v>
      </c>
      <c r="I44" s="91">
        <v>9118090</v>
      </c>
      <c r="J44" s="73">
        <f t="shared" si="0"/>
        <v>104.333111121333</v>
      </c>
      <c r="K44" s="52">
        <f t="shared" si="2"/>
        <v>0.0557839615480267</v>
      </c>
      <c r="L44" s="90">
        <v>8739402</v>
      </c>
    </row>
    <row r="45" spans="2:12" s="6" customFormat="1" ht="13.5">
      <c r="B45" s="27" t="s">
        <v>85</v>
      </c>
      <c r="C45" s="28">
        <v>2</v>
      </c>
      <c r="D45" s="40" t="s">
        <v>86</v>
      </c>
      <c r="E45" s="63"/>
      <c r="F45" s="64"/>
      <c r="G45" s="65"/>
      <c r="H45" s="66"/>
      <c r="I45" s="63">
        <v>914965</v>
      </c>
      <c r="J45" s="68">
        <f t="shared" si="0"/>
        <v>57.0866952339833</v>
      </c>
      <c r="K45" s="51">
        <f t="shared" si="2"/>
        <v>0.0055977043852155715</v>
      </c>
      <c r="L45" s="66">
        <v>1602764</v>
      </c>
    </row>
    <row r="46" spans="2:12" s="6" customFormat="1" ht="13.5">
      <c r="B46" s="29" t="s">
        <v>87</v>
      </c>
      <c r="C46" s="30">
        <v>3</v>
      </c>
      <c r="D46" s="41" t="s">
        <v>88</v>
      </c>
      <c r="E46" s="69"/>
      <c r="F46" s="70"/>
      <c r="G46" s="71"/>
      <c r="H46" s="90"/>
      <c r="I46" s="91">
        <v>896503</v>
      </c>
      <c r="J46" s="73">
        <f t="shared" si="0"/>
        <v>56.14994898607875</v>
      </c>
      <c r="K46" s="52">
        <f t="shared" si="2"/>
        <v>0.005484754908066336</v>
      </c>
      <c r="L46" s="90">
        <v>1596623</v>
      </c>
    </row>
    <row r="47" spans="2:12" s="6" customFormat="1" ht="13.5">
      <c r="B47" s="29" t="s">
        <v>89</v>
      </c>
      <c r="C47" s="30">
        <v>4</v>
      </c>
      <c r="D47" s="41" t="s">
        <v>90</v>
      </c>
      <c r="E47" s="69"/>
      <c r="F47" s="70"/>
      <c r="G47" s="71"/>
      <c r="H47" s="90"/>
      <c r="I47" s="91">
        <v>606969</v>
      </c>
      <c r="J47" s="73">
        <f t="shared" si="0"/>
        <v>87.20956796730984</v>
      </c>
      <c r="K47" s="52">
        <f t="shared" si="2"/>
        <v>0.003713402188050811</v>
      </c>
      <c r="L47" s="90">
        <v>695989</v>
      </c>
    </row>
    <row r="48" spans="2:12" s="6" customFormat="1" ht="13.5">
      <c r="B48" s="27" t="s">
        <v>91</v>
      </c>
      <c r="C48" s="28">
        <v>2</v>
      </c>
      <c r="D48" s="40" t="s">
        <v>92</v>
      </c>
      <c r="E48" s="63">
        <v>267663</v>
      </c>
      <c r="F48" s="64" t="s">
        <v>15</v>
      </c>
      <c r="G48" s="65">
        <f t="shared" si="1"/>
        <v>111.7642146403384</v>
      </c>
      <c r="H48" s="66">
        <v>239489</v>
      </c>
      <c r="I48" s="63">
        <v>5733626</v>
      </c>
      <c r="J48" s="68">
        <f t="shared" si="0"/>
        <v>100.19386523308214</v>
      </c>
      <c r="K48" s="51">
        <f t="shared" si="2"/>
        <v>0.035078001238720624</v>
      </c>
      <c r="L48" s="66">
        <v>5722532</v>
      </c>
    </row>
    <row r="49" spans="2:12" s="6" customFormat="1" ht="13.5">
      <c r="B49" s="27" t="s">
        <v>93</v>
      </c>
      <c r="C49" s="28">
        <v>2</v>
      </c>
      <c r="D49" s="40" t="s">
        <v>94</v>
      </c>
      <c r="E49" s="63">
        <v>51468</v>
      </c>
      <c r="F49" s="64" t="s">
        <v>15</v>
      </c>
      <c r="G49" s="65">
        <f t="shared" si="1"/>
        <v>102.8475511060488</v>
      </c>
      <c r="H49" s="66">
        <v>50043</v>
      </c>
      <c r="I49" s="63">
        <v>5605934</v>
      </c>
      <c r="J49" s="68">
        <f t="shared" si="0"/>
        <v>96.95834996599673</v>
      </c>
      <c r="K49" s="51">
        <f t="shared" si="2"/>
        <v>0.034296788767908135</v>
      </c>
      <c r="L49" s="66">
        <v>5781796</v>
      </c>
    </row>
    <row r="50" spans="1:12" s="6" customFormat="1" ht="13.5">
      <c r="A50" s="17"/>
      <c r="B50" s="29" t="s">
        <v>95</v>
      </c>
      <c r="C50" s="30">
        <v>3</v>
      </c>
      <c r="D50" s="41" t="s">
        <v>96</v>
      </c>
      <c r="E50" s="69">
        <v>13874</v>
      </c>
      <c r="F50" s="70" t="s">
        <v>15</v>
      </c>
      <c r="G50" s="71">
        <f t="shared" si="1"/>
        <v>99.68386262394023</v>
      </c>
      <c r="H50" s="72">
        <v>13918</v>
      </c>
      <c r="I50" s="69">
        <v>3196208</v>
      </c>
      <c r="J50" s="73">
        <f t="shared" si="0"/>
        <v>99.27456015783504</v>
      </c>
      <c r="K50" s="52">
        <f t="shared" si="2"/>
        <v>0.01955422069441027</v>
      </c>
      <c r="L50" s="72">
        <v>3219564</v>
      </c>
    </row>
    <row r="51" spans="2:12" s="6" customFormat="1" ht="13.5">
      <c r="B51" s="29" t="s">
        <v>97</v>
      </c>
      <c r="C51" s="30">
        <v>4</v>
      </c>
      <c r="D51" s="41" t="s">
        <v>98</v>
      </c>
      <c r="E51" s="69">
        <v>5904710</v>
      </c>
      <c r="F51" s="70" t="s">
        <v>32</v>
      </c>
      <c r="G51" s="71">
        <f t="shared" si="1"/>
        <v>111.39438473039066</v>
      </c>
      <c r="H51" s="90">
        <v>5300725</v>
      </c>
      <c r="I51" s="91">
        <v>2047216</v>
      </c>
      <c r="J51" s="73">
        <f t="shared" si="0"/>
        <v>96.21628379258014</v>
      </c>
      <c r="K51" s="52">
        <f t="shared" si="2"/>
        <v>0.012524752291818245</v>
      </c>
      <c r="L51" s="90">
        <v>2127723</v>
      </c>
    </row>
    <row r="52" spans="2:12" s="6" customFormat="1" ht="13.5">
      <c r="B52" s="29" t="s">
        <v>99</v>
      </c>
      <c r="C52" s="30">
        <v>4</v>
      </c>
      <c r="D52" s="41" t="s">
        <v>100</v>
      </c>
      <c r="E52" s="69">
        <v>1224</v>
      </c>
      <c r="F52" s="70" t="s">
        <v>15</v>
      </c>
      <c r="G52" s="71">
        <f t="shared" si="1"/>
        <v>107.18038528896672</v>
      </c>
      <c r="H52" s="72">
        <v>1142</v>
      </c>
      <c r="I52" s="69">
        <v>512377</v>
      </c>
      <c r="J52" s="73">
        <f t="shared" si="0"/>
        <v>104.51810178121201</v>
      </c>
      <c r="K52" s="52">
        <f t="shared" si="2"/>
        <v>0.003134693654712037</v>
      </c>
      <c r="L52" s="72">
        <v>490228</v>
      </c>
    </row>
    <row r="53" spans="2:12" s="6" customFormat="1" ht="13.5">
      <c r="B53" s="27" t="s">
        <v>101</v>
      </c>
      <c r="C53" s="28">
        <v>2</v>
      </c>
      <c r="D53" s="40" t="s">
        <v>102</v>
      </c>
      <c r="E53" s="63">
        <v>923083</v>
      </c>
      <c r="F53" s="64" t="s">
        <v>15</v>
      </c>
      <c r="G53" s="65">
        <f t="shared" si="1"/>
        <v>101.75256618282509</v>
      </c>
      <c r="H53" s="66">
        <v>907184</v>
      </c>
      <c r="I53" s="63">
        <v>3908142</v>
      </c>
      <c r="J53" s="68">
        <f t="shared" si="0"/>
        <v>114.45367342527952</v>
      </c>
      <c r="K53" s="51">
        <f t="shared" si="2"/>
        <v>0.0239097928461145</v>
      </c>
      <c r="L53" s="66">
        <v>3414606</v>
      </c>
    </row>
    <row r="54" spans="2:12" s="6" customFormat="1" ht="13.5">
      <c r="B54" s="29" t="s">
        <v>103</v>
      </c>
      <c r="C54" s="30">
        <v>3</v>
      </c>
      <c r="D54" s="41" t="s">
        <v>104</v>
      </c>
      <c r="E54" s="69">
        <v>22325</v>
      </c>
      <c r="F54" s="70" t="s">
        <v>15</v>
      </c>
      <c r="G54" s="71">
        <f t="shared" si="1"/>
        <v>97.99403037485735</v>
      </c>
      <c r="H54" s="90">
        <v>22782</v>
      </c>
      <c r="I54" s="91">
        <v>1016216</v>
      </c>
      <c r="J54" s="73">
        <f t="shared" si="0"/>
        <v>105.23734468881842</v>
      </c>
      <c r="K54" s="52">
        <f t="shared" si="2"/>
        <v>0.006217152305854571</v>
      </c>
      <c r="L54" s="90">
        <v>965642</v>
      </c>
    </row>
    <row r="55" spans="2:12" s="6" customFormat="1" ht="13.5">
      <c r="B55" s="27" t="s">
        <v>105</v>
      </c>
      <c r="C55" s="28">
        <v>2</v>
      </c>
      <c r="D55" s="40" t="s">
        <v>106</v>
      </c>
      <c r="E55" s="63">
        <v>950971</v>
      </c>
      <c r="F55" s="64" t="s">
        <v>15</v>
      </c>
      <c r="G55" s="65">
        <f t="shared" si="1"/>
        <v>87.13009809077565</v>
      </c>
      <c r="H55" s="66">
        <v>1091438</v>
      </c>
      <c r="I55" s="63">
        <v>53637403</v>
      </c>
      <c r="J55" s="68">
        <f t="shared" si="0"/>
        <v>104.23341868489263</v>
      </c>
      <c r="K55" s="51">
        <f t="shared" si="2"/>
        <v>0.32815061339469254</v>
      </c>
      <c r="L55" s="66">
        <v>51458931</v>
      </c>
    </row>
    <row r="56" spans="2:12" s="6" customFormat="1" ht="13.5">
      <c r="B56" s="29" t="s">
        <v>107</v>
      </c>
      <c r="C56" s="30">
        <v>3</v>
      </c>
      <c r="D56" s="41" t="s">
        <v>108</v>
      </c>
      <c r="E56" s="69">
        <v>877493</v>
      </c>
      <c r="F56" s="70" t="s">
        <v>15</v>
      </c>
      <c r="G56" s="71">
        <f t="shared" si="1"/>
        <v>85.9904513089272</v>
      </c>
      <c r="H56" s="72">
        <v>1020454</v>
      </c>
      <c r="I56" s="69">
        <v>39312532</v>
      </c>
      <c r="J56" s="73">
        <f t="shared" si="0"/>
        <v>101.55121305198544</v>
      </c>
      <c r="K56" s="52">
        <f t="shared" si="2"/>
        <v>0.24051185867254754</v>
      </c>
      <c r="L56" s="72">
        <v>38712026</v>
      </c>
    </row>
    <row r="57" spans="2:12" s="6" customFormat="1" ht="13.5">
      <c r="B57" s="27" t="s">
        <v>109</v>
      </c>
      <c r="C57" s="28">
        <v>2</v>
      </c>
      <c r="D57" s="40" t="s">
        <v>110</v>
      </c>
      <c r="E57" s="63"/>
      <c r="F57" s="64"/>
      <c r="G57" s="65"/>
      <c r="H57" s="66"/>
      <c r="I57" s="63">
        <v>2225673</v>
      </c>
      <c r="J57" s="68">
        <f t="shared" si="0"/>
        <v>98.12654805688825</v>
      </c>
      <c r="K57" s="51">
        <f t="shared" si="2"/>
        <v>0.01361654217610061</v>
      </c>
      <c r="L57" s="66">
        <v>2268166</v>
      </c>
    </row>
    <row r="58" spans="2:12" s="6" customFormat="1" ht="13.5">
      <c r="B58" s="29" t="s">
        <v>111</v>
      </c>
      <c r="C58" s="30">
        <v>3</v>
      </c>
      <c r="D58" s="41" t="s">
        <v>112</v>
      </c>
      <c r="E58" s="69">
        <v>1</v>
      </c>
      <c r="F58" s="70" t="s">
        <v>15</v>
      </c>
      <c r="G58" s="71">
        <f t="shared" si="1"/>
        <v>100</v>
      </c>
      <c r="H58" s="72">
        <v>1</v>
      </c>
      <c r="I58" s="69">
        <v>29281</v>
      </c>
      <c r="J58" s="73">
        <f t="shared" si="0"/>
        <v>83.39314194577354</v>
      </c>
      <c r="K58" s="52">
        <f t="shared" si="2"/>
        <v>0.00017913951036760658</v>
      </c>
      <c r="L58" s="72">
        <v>35112</v>
      </c>
    </row>
    <row r="59" spans="2:12" s="6" customFormat="1" ht="13.5">
      <c r="B59" s="25" t="s">
        <v>113</v>
      </c>
      <c r="C59" s="26">
        <v>1</v>
      </c>
      <c r="D59" s="39" t="s">
        <v>114</v>
      </c>
      <c r="E59" s="57"/>
      <c r="F59" s="58"/>
      <c r="G59" s="59"/>
      <c r="H59" s="60"/>
      <c r="I59" s="57">
        <v>70317546</v>
      </c>
      <c r="J59" s="62">
        <f t="shared" si="0"/>
        <v>148.73686016698875</v>
      </c>
      <c r="K59" s="50">
        <f t="shared" si="2"/>
        <v>0.4301987896824443</v>
      </c>
      <c r="L59" s="60">
        <v>47276476</v>
      </c>
    </row>
    <row r="60" spans="2:12" s="6" customFormat="1" ht="13.5">
      <c r="B60" s="27" t="s">
        <v>115</v>
      </c>
      <c r="C60" s="28">
        <v>2</v>
      </c>
      <c r="D60" s="40" t="s">
        <v>116</v>
      </c>
      <c r="E60" s="63">
        <v>3678</v>
      </c>
      <c r="F60" s="64" t="s">
        <v>15</v>
      </c>
      <c r="G60" s="65">
        <f t="shared" si="1"/>
        <v>99.62080173347779</v>
      </c>
      <c r="H60" s="66">
        <v>3692</v>
      </c>
      <c r="I60" s="63">
        <v>163067</v>
      </c>
      <c r="J60" s="68">
        <f t="shared" si="0"/>
        <v>92.77663672103913</v>
      </c>
      <c r="K60" s="51">
        <f t="shared" si="2"/>
        <v>0.0009976347302726853</v>
      </c>
      <c r="L60" s="66">
        <v>175763</v>
      </c>
    </row>
    <row r="61" spans="2:12" s="6" customFormat="1" ht="13.5">
      <c r="B61" s="29" t="s">
        <v>117</v>
      </c>
      <c r="C61" s="30">
        <v>3</v>
      </c>
      <c r="D61" s="41" t="s">
        <v>118</v>
      </c>
      <c r="E61" s="69">
        <v>562</v>
      </c>
      <c r="F61" s="70" t="s">
        <v>15</v>
      </c>
      <c r="G61" s="71">
        <f t="shared" si="1"/>
        <v>63.6466591166478</v>
      </c>
      <c r="H61" s="90">
        <v>883</v>
      </c>
      <c r="I61" s="91">
        <v>47747</v>
      </c>
      <c r="J61" s="73">
        <f t="shared" si="0"/>
        <v>72.32750132545634</v>
      </c>
      <c r="K61" s="52">
        <f t="shared" si="2"/>
        <v>0.0002921134592917629</v>
      </c>
      <c r="L61" s="90">
        <v>66015</v>
      </c>
    </row>
    <row r="62" spans="2:12" s="6" customFormat="1" ht="13.5">
      <c r="B62" s="27" t="s">
        <v>119</v>
      </c>
      <c r="C62" s="28">
        <v>2</v>
      </c>
      <c r="D62" s="40" t="s">
        <v>120</v>
      </c>
      <c r="E62" s="63"/>
      <c r="F62" s="64"/>
      <c r="G62" s="65"/>
      <c r="H62" s="66"/>
      <c r="I62" s="63">
        <v>70154479</v>
      </c>
      <c r="J62" s="68">
        <f t="shared" si="0"/>
        <v>148.9456836884826</v>
      </c>
      <c r="K62" s="51">
        <f t="shared" si="2"/>
        <v>0.42920115495217165</v>
      </c>
      <c r="L62" s="66">
        <v>47100713</v>
      </c>
    </row>
    <row r="63" spans="2:12" s="6" customFormat="1" ht="13.5">
      <c r="B63" s="29" t="s">
        <v>121</v>
      </c>
      <c r="C63" s="30">
        <v>3</v>
      </c>
      <c r="D63" s="41" t="s">
        <v>122</v>
      </c>
      <c r="E63" s="69"/>
      <c r="F63" s="70"/>
      <c r="G63" s="71"/>
      <c r="H63" s="90"/>
      <c r="I63" s="91">
        <v>69673032</v>
      </c>
      <c r="J63" s="73">
        <f t="shared" si="0"/>
        <v>148.93902079345793</v>
      </c>
      <c r="K63" s="52">
        <f t="shared" si="2"/>
        <v>0.4262556892970385</v>
      </c>
      <c r="L63" s="90">
        <v>46779569</v>
      </c>
    </row>
    <row r="64" spans="2:12" s="6" customFormat="1" ht="13.5">
      <c r="B64" s="29" t="s">
        <v>123</v>
      </c>
      <c r="C64" s="30">
        <v>4</v>
      </c>
      <c r="D64" s="41" t="s">
        <v>124</v>
      </c>
      <c r="E64" s="69">
        <v>222</v>
      </c>
      <c r="F64" s="70" t="s">
        <v>70</v>
      </c>
      <c r="G64" s="71">
        <f t="shared" si="1"/>
        <v>0.3433927825643088</v>
      </c>
      <c r="H64" s="72">
        <v>64649</v>
      </c>
      <c r="I64" s="69">
        <v>84650</v>
      </c>
      <c r="J64" s="73">
        <f t="shared" si="0"/>
        <v>2.989403069355917</v>
      </c>
      <c r="K64" s="52">
        <f t="shared" si="2"/>
        <v>0.0005178839367718963</v>
      </c>
      <c r="L64" s="72">
        <v>2831669</v>
      </c>
    </row>
    <row r="65" spans="2:12" s="6" customFormat="1" ht="13.5">
      <c r="B65" s="29" t="s">
        <v>125</v>
      </c>
      <c r="C65" s="30">
        <v>4</v>
      </c>
      <c r="D65" s="41" t="s">
        <v>126</v>
      </c>
      <c r="E65" s="69">
        <v>149091</v>
      </c>
      <c r="F65" s="70" t="s">
        <v>70</v>
      </c>
      <c r="G65" s="71">
        <f t="shared" si="1"/>
        <v>134.59024680881794</v>
      </c>
      <c r="H65" s="90">
        <v>110774</v>
      </c>
      <c r="I65" s="91">
        <v>9123793</v>
      </c>
      <c r="J65" s="73">
        <f t="shared" si="0"/>
        <v>169.2174996823854</v>
      </c>
      <c r="K65" s="52">
        <f t="shared" si="2"/>
        <v>0.05581885218112073</v>
      </c>
      <c r="L65" s="90">
        <v>5391755</v>
      </c>
    </row>
    <row r="66" spans="2:12" s="6" customFormat="1" ht="13.5">
      <c r="B66" s="29" t="s">
        <v>127</v>
      </c>
      <c r="C66" s="30">
        <v>4</v>
      </c>
      <c r="D66" s="41" t="s">
        <v>128</v>
      </c>
      <c r="E66" s="69">
        <v>30950</v>
      </c>
      <c r="F66" s="70" t="s">
        <v>70</v>
      </c>
      <c r="G66" s="71">
        <f t="shared" si="1"/>
        <v>21.896002829854968</v>
      </c>
      <c r="H66" s="90">
        <v>141350</v>
      </c>
      <c r="I66" s="91">
        <v>1834587</v>
      </c>
      <c r="J66" s="73">
        <f t="shared" si="0"/>
        <v>31.01172540922295</v>
      </c>
      <c r="K66" s="52">
        <f t="shared" si="2"/>
        <v>0.01122390003438326</v>
      </c>
      <c r="L66" s="90">
        <v>5915785</v>
      </c>
    </row>
    <row r="67" spans="2:12" s="6" customFormat="1" ht="13.5">
      <c r="B67" s="29" t="s">
        <v>129</v>
      </c>
      <c r="C67" s="30">
        <v>4</v>
      </c>
      <c r="D67" s="41" t="s">
        <v>130</v>
      </c>
      <c r="E67" s="69">
        <v>81399061</v>
      </c>
      <c r="F67" s="70" t="s">
        <v>32</v>
      </c>
      <c r="G67" s="71">
        <f t="shared" si="1"/>
        <v>99.50430150200053</v>
      </c>
      <c r="H67" s="72">
        <v>81804565</v>
      </c>
      <c r="I67" s="69">
        <v>24662991</v>
      </c>
      <c r="J67" s="73">
        <f t="shared" si="0"/>
        <v>100.19290279091145</v>
      </c>
      <c r="K67" s="52">
        <f t="shared" si="2"/>
        <v>0.15088679115947842</v>
      </c>
      <c r="L67" s="72">
        <v>24615507</v>
      </c>
    </row>
    <row r="68" spans="2:12" s="6" customFormat="1" ht="13.5">
      <c r="B68" s="25" t="s">
        <v>133</v>
      </c>
      <c r="C68" s="26">
        <v>1</v>
      </c>
      <c r="D68" s="39" t="s">
        <v>134</v>
      </c>
      <c r="E68" s="57">
        <v>8938</v>
      </c>
      <c r="F68" s="58" t="s">
        <v>15</v>
      </c>
      <c r="G68" s="59">
        <f t="shared" si="1"/>
        <v>82.05269439089324</v>
      </c>
      <c r="H68" s="60">
        <v>10893</v>
      </c>
      <c r="I68" s="57">
        <v>1952150</v>
      </c>
      <c r="J68" s="62">
        <f t="shared" si="0"/>
        <v>87.94684670357567</v>
      </c>
      <c r="K68" s="50">
        <f t="shared" si="2"/>
        <v>0.011943143853151298</v>
      </c>
      <c r="L68" s="60">
        <v>2219693</v>
      </c>
    </row>
    <row r="69" spans="2:12" s="6" customFormat="1" ht="13.5">
      <c r="B69" s="27" t="s">
        <v>135</v>
      </c>
      <c r="C69" s="28">
        <v>2</v>
      </c>
      <c r="D69" s="40" t="s">
        <v>136</v>
      </c>
      <c r="E69" s="63">
        <v>2</v>
      </c>
      <c r="F69" s="64" t="s">
        <v>15</v>
      </c>
      <c r="G69" s="65">
        <f t="shared" si="1"/>
        <v>11.11111111111111</v>
      </c>
      <c r="H69" s="66">
        <v>18</v>
      </c>
      <c r="I69" s="63">
        <v>27052</v>
      </c>
      <c r="J69" s="68">
        <f t="shared" si="0"/>
        <v>37.65590200445435</v>
      </c>
      <c r="K69" s="51">
        <f t="shared" si="2"/>
        <v>0.00016550261379271518</v>
      </c>
      <c r="L69" s="66">
        <v>71840</v>
      </c>
    </row>
    <row r="70" spans="2:12" s="6" customFormat="1" ht="13.5">
      <c r="B70" s="27" t="s">
        <v>137</v>
      </c>
      <c r="C70" s="28">
        <v>2</v>
      </c>
      <c r="D70" s="40" t="s">
        <v>138</v>
      </c>
      <c r="E70" s="63">
        <v>4272</v>
      </c>
      <c r="F70" s="64" t="s">
        <v>15</v>
      </c>
      <c r="G70" s="65">
        <f t="shared" si="1"/>
        <v>53.42003251219207</v>
      </c>
      <c r="H70" s="66">
        <v>7997</v>
      </c>
      <c r="I70" s="63">
        <v>1182129</v>
      </c>
      <c r="J70" s="68">
        <f t="shared" si="0"/>
        <v>70.30188450339696</v>
      </c>
      <c r="K70" s="51">
        <f t="shared" si="2"/>
        <v>0.007232198703983757</v>
      </c>
      <c r="L70" s="66">
        <v>1681504</v>
      </c>
    </row>
    <row r="71" spans="2:12" s="6" customFormat="1" ht="13.5">
      <c r="B71" s="27" t="s">
        <v>139</v>
      </c>
      <c r="C71" s="28">
        <v>2</v>
      </c>
      <c r="D71" s="40" t="s">
        <v>140</v>
      </c>
      <c r="E71" s="63">
        <v>4669</v>
      </c>
      <c r="F71" s="64" t="s">
        <v>15</v>
      </c>
      <c r="G71" s="65">
        <f t="shared" si="1"/>
        <v>162.5130525583014</v>
      </c>
      <c r="H71" s="66">
        <v>2873</v>
      </c>
      <c r="I71" s="63">
        <v>742969</v>
      </c>
      <c r="J71" s="68">
        <f t="shared" si="0"/>
        <v>159.31609159663685</v>
      </c>
      <c r="K71" s="51">
        <f t="shared" si="2"/>
        <v>0.0045454425353748254</v>
      </c>
      <c r="L71" s="66">
        <v>466349</v>
      </c>
    </row>
    <row r="72" spans="2:12" s="6" customFormat="1" ht="13.5">
      <c r="B72" s="25" t="s">
        <v>141</v>
      </c>
      <c r="C72" s="26">
        <v>1</v>
      </c>
      <c r="D72" s="39" t="s">
        <v>142</v>
      </c>
      <c r="E72" s="57"/>
      <c r="F72" s="58"/>
      <c r="G72" s="59"/>
      <c r="H72" s="60"/>
      <c r="I72" s="57">
        <v>684623832</v>
      </c>
      <c r="J72" s="62">
        <f aca="true" t="shared" si="3" ref="J72:J135">I72/L72*100</f>
        <v>109.50626653228544</v>
      </c>
      <c r="K72" s="50">
        <f t="shared" si="2"/>
        <v>4.188490080614547</v>
      </c>
      <c r="L72" s="60">
        <v>625191465</v>
      </c>
    </row>
    <row r="73" spans="2:12" s="6" customFormat="1" ht="13.5">
      <c r="B73" s="27" t="s">
        <v>143</v>
      </c>
      <c r="C73" s="28">
        <v>2</v>
      </c>
      <c r="D73" s="40" t="s">
        <v>144</v>
      </c>
      <c r="E73" s="63"/>
      <c r="F73" s="64"/>
      <c r="G73" s="65"/>
      <c r="H73" s="66"/>
      <c r="I73" s="63">
        <v>161538902</v>
      </c>
      <c r="J73" s="68">
        <f t="shared" si="3"/>
        <v>124.16331542317474</v>
      </c>
      <c r="K73" s="51">
        <f aca="true" t="shared" si="4" ref="K73:K136">I73/16345361188*100</f>
        <v>0.9882859126942654</v>
      </c>
      <c r="L73" s="66">
        <v>130101956</v>
      </c>
    </row>
    <row r="74" spans="2:12" s="6" customFormat="1" ht="13.5">
      <c r="B74" s="29" t="s">
        <v>145</v>
      </c>
      <c r="C74" s="30">
        <v>3</v>
      </c>
      <c r="D74" s="41" t="s">
        <v>146</v>
      </c>
      <c r="E74" s="69"/>
      <c r="F74" s="70"/>
      <c r="G74" s="71"/>
      <c r="H74" s="72"/>
      <c r="I74" s="69">
        <v>107627598</v>
      </c>
      <c r="J74" s="73">
        <f t="shared" si="3"/>
        <v>126.59949587974315</v>
      </c>
      <c r="K74" s="52">
        <f t="shared" si="4"/>
        <v>0.6584595883938934</v>
      </c>
      <c r="L74" s="72">
        <v>85014239</v>
      </c>
    </row>
    <row r="75" spans="2:12" s="6" customFormat="1" ht="13.5">
      <c r="B75" s="32" t="s">
        <v>147</v>
      </c>
      <c r="C75" s="33">
        <v>4</v>
      </c>
      <c r="D75" s="44" t="s">
        <v>148</v>
      </c>
      <c r="E75" s="69">
        <v>277524338</v>
      </c>
      <c r="F75" s="70" t="s">
        <v>32</v>
      </c>
      <c r="G75" s="71">
        <f aca="true" t="shared" si="5" ref="G75:G136">IF(F75="","",E75/H75*100)</f>
        <v>107.58972926319954</v>
      </c>
      <c r="H75" s="90">
        <v>257946869</v>
      </c>
      <c r="I75" s="91">
        <v>32502608</v>
      </c>
      <c r="J75" s="73">
        <f t="shared" si="3"/>
        <v>138.3543798864708</v>
      </c>
      <c r="K75" s="52">
        <f t="shared" si="4"/>
        <v>0.19884912683276706</v>
      </c>
      <c r="L75" s="90">
        <v>23492287</v>
      </c>
    </row>
    <row r="76" spans="2:12" s="6" customFormat="1" ht="13.5">
      <c r="B76" s="29" t="s">
        <v>149</v>
      </c>
      <c r="C76" s="30">
        <v>4</v>
      </c>
      <c r="D76" s="41" t="s">
        <v>150</v>
      </c>
      <c r="E76" s="69">
        <v>4840</v>
      </c>
      <c r="F76" s="70" t="s">
        <v>15</v>
      </c>
      <c r="G76" s="71">
        <f t="shared" si="5"/>
        <v>63.81015161502967</v>
      </c>
      <c r="H76" s="90">
        <v>7585</v>
      </c>
      <c r="I76" s="91">
        <v>1031287</v>
      </c>
      <c r="J76" s="73">
        <f t="shared" si="3"/>
        <v>70.95856856329965</v>
      </c>
      <c r="K76" s="52">
        <f t="shared" si="4"/>
        <v>0.006309355835814278</v>
      </c>
      <c r="L76" s="90">
        <v>1453365</v>
      </c>
    </row>
    <row r="77" spans="2:12" s="6" customFormat="1" ht="13.5">
      <c r="B77" s="29" t="s">
        <v>151</v>
      </c>
      <c r="C77" s="30">
        <v>4</v>
      </c>
      <c r="D77" s="41" t="s">
        <v>152</v>
      </c>
      <c r="E77" s="69">
        <v>2545020</v>
      </c>
      <c r="F77" s="70" t="s">
        <v>32</v>
      </c>
      <c r="G77" s="71">
        <f t="shared" si="5"/>
        <v>7069.499999999999</v>
      </c>
      <c r="H77" s="90">
        <v>36000</v>
      </c>
      <c r="I77" s="91">
        <v>278924</v>
      </c>
      <c r="J77" s="73">
        <f t="shared" si="3"/>
        <v>9445.445309854385</v>
      </c>
      <c r="K77" s="52">
        <f t="shared" si="4"/>
        <v>0.0017064413370367914</v>
      </c>
      <c r="L77" s="90">
        <v>2953</v>
      </c>
    </row>
    <row r="78" spans="2:12" s="6" customFormat="1" ht="13.5">
      <c r="B78" s="29" t="s">
        <v>153</v>
      </c>
      <c r="C78" s="30">
        <v>3</v>
      </c>
      <c r="D78" s="41" t="s">
        <v>154</v>
      </c>
      <c r="E78" s="69">
        <v>66082</v>
      </c>
      <c r="F78" s="70" t="s">
        <v>15</v>
      </c>
      <c r="G78" s="71">
        <f t="shared" si="5"/>
        <v>102.36701056479846</v>
      </c>
      <c r="H78" s="90">
        <v>64554</v>
      </c>
      <c r="I78" s="91">
        <v>43626675</v>
      </c>
      <c r="J78" s="73">
        <f t="shared" si="3"/>
        <v>115.19796072186858</v>
      </c>
      <c r="K78" s="52">
        <f t="shared" si="4"/>
        <v>0.26690554279111717</v>
      </c>
      <c r="L78" s="90">
        <v>37871048</v>
      </c>
    </row>
    <row r="79" spans="2:12" s="6" customFormat="1" ht="13.5">
      <c r="B79" s="29" t="s">
        <v>155</v>
      </c>
      <c r="C79" s="30">
        <v>4</v>
      </c>
      <c r="D79" s="41" t="s">
        <v>156</v>
      </c>
      <c r="E79" s="69">
        <v>221</v>
      </c>
      <c r="F79" s="70" t="s">
        <v>15</v>
      </c>
      <c r="G79" s="71">
        <f t="shared" si="5"/>
        <v>43.1640625</v>
      </c>
      <c r="H79" s="90">
        <v>512</v>
      </c>
      <c r="I79" s="91">
        <v>164899</v>
      </c>
      <c r="J79" s="73">
        <f t="shared" si="3"/>
        <v>65.02736765726544</v>
      </c>
      <c r="K79" s="52">
        <f t="shared" si="4"/>
        <v>0.001008842803186638</v>
      </c>
      <c r="L79" s="90">
        <v>253584</v>
      </c>
    </row>
    <row r="80" spans="2:12" s="6" customFormat="1" ht="13.5">
      <c r="B80" s="29" t="s">
        <v>157</v>
      </c>
      <c r="C80" s="30">
        <v>4</v>
      </c>
      <c r="D80" s="41" t="s">
        <v>158</v>
      </c>
      <c r="E80" s="69">
        <v>126</v>
      </c>
      <c r="F80" s="70" t="s">
        <v>15</v>
      </c>
      <c r="G80" s="71">
        <f t="shared" si="5"/>
        <v>94.02985074626866</v>
      </c>
      <c r="H80" s="90">
        <v>134</v>
      </c>
      <c r="I80" s="91">
        <v>25237</v>
      </c>
      <c r="J80" s="73">
        <f t="shared" si="3"/>
        <v>105.75343613811599</v>
      </c>
      <c r="K80" s="52">
        <f t="shared" si="4"/>
        <v>0.00015439854592217775</v>
      </c>
      <c r="L80" s="90">
        <v>23864</v>
      </c>
    </row>
    <row r="81" spans="2:12" s="6" customFormat="1" ht="13.5">
      <c r="B81" s="29" t="s">
        <v>159</v>
      </c>
      <c r="C81" s="30">
        <v>4</v>
      </c>
      <c r="D81" s="41" t="s">
        <v>160</v>
      </c>
      <c r="E81" s="69">
        <v>3475</v>
      </c>
      <c r="F81" s="70" t="s">
        <v>15</v>
      </c>
      <c r="G81" s="71">
        <f t="shared" si="5"/>
        <v>106.07448107448107</v>
      </c>
      <c r="H81" s="72">
        <v>3276</v>
      </c>
      <c r="I81" s="69">
        <v>2468984</v>
      </c>
      <c r="J81" s="73">
        <f t="shared" si="3"/>
        <v>96.38200154977329</v>
      </c>
      <c r="K81" s="52">
        <f t="shared" si="4"/>
        <v>0.015105105183069387</v>
      </c>
      <c r="L81" s="72">
        <v>2561665</v>
      </c>
    </row>
    <row r="82" spans="2:12" s="6" customFormat="1" ht="13.5">
      <c r="B82" s="27" t="s">
        <v>161</v>
      </c>
      <c r="C82" s="28">
        <v>2</v>
      </c>
      <c r="D82" s="40" t="s">
        <v>162</v>
      </c>
      <c r="E82" s="63">
        <v>45284</v>
      </c>
      <c r="F82" s="64" t="s">
        <v>15</v>
      </c>
      <c r="G82" s="65">
        <f t="shared" si="5"/>
        <v>69.82237572468237</v>
      </c>
      <c r="H82" s="66">
        <v>64856</v>
      </c>
      <c r="I82" s="63">
        <v>4184338</v>
      </c>
      <c r="J82" s="68">
        <f t="shared" si="3"/>
        <v>106.6288535164293</v>
      </c>
      <c r="K82" s="51">
        <f t="shared" si="4"/>
        <v>0.02559954443265497</v>
      </c>
      <c r="L82" s="66">
        <v>3924208</v>
      </c>
    </row>
    <row r="83" spans="2:12" s="6" customFormat="1" ht="13.5">
      <c r="B83" s="27" t="s">
        <v>163</v>
      </c>
      <c r="C83" s="28">
        <v>2</v>
      </c>
      <c r="D83" s="40" t="s">
        <v>164</v>
      </c>
      <c r="E83" s="63">
        <v>44822</v>
      </c>
      <c r="F83" s="64" t="s">
        <v>15</v>
      </c>
      <c r="G83" s="65">
        <f t="shared" si="5"/>
        <v>105.30247856219898</v>
      </c>
      <c r="H83" s="66">
        <v>42565</v>
      </c>
      <c r="I83" s="63">
        <v>44920068</v>
      </c>
      <c r="J83" s="68">
        <f t="shared" si="3"/>
        <v>98.71067398082647</v>
      </c>
      <c r="K83" s="51">
        <f t="shared" si="4"/>
        <v>0.27481844838631164</v>
      </c>
      <c r="L83" s="66">
        <v>45506799</v>
      </c>
    </row>
    <row r="84" spans="2:12" s="6" customFormat="1" ht="13.5">
      <c r="B84" s="29" t="s">
        <v>165</v>
      </c>
      <c r="C84" s="30">
        <v>3</v>
      </c>
      <c r="D84" s="41" t="s">
        <v>166</v>
      </c>
      <c r="E84" s="69">
        <v>462</v>
      </c>
      <c r="F84" s="70" t="s">
        <v>15</v>
      </c>
      <c r="G84" s="71">
        <f t="shared" si="5"/>
        <v>153.48837209302326</v>
      </c>
      <c r="H84" s="72">
        <v>301</v>
      </c>
      <c r="I84" s="69">
        <v>1836350</v>
      </c>
      <c r="J84" s="73">
        <f t="shared" si="3"/>
        <v>165.45750732974008</v>
      </c>
      <c r="K84" s="52">
        <f t="shared" si="4"/>
        <v>0.011234685969179821</v>
      </c>
      <c r="L84" s="72">
        <v>1109862</v>
      </c>
    </row>
    <row r="85" spans="2:12" s="6" customFormat="1" ht="13.5">
      <c r="B85" s="29" t="s">
        <v>167</v>
      </c>
      <c r="C85" s="30">
        <v>3</v>
      </c>
      <c r="D85" s="41" t="s">
        <v>168</v>
      </c>
      <c r="E85" s="69">
        <v>36477</v>
      </c>
      <c r="F85" s="70" t="s">
        <v>15</v>
      </c>
      <c r="G85" s="71">
        <f t="shared" si="5"/>
        <v>104.83704086911536</v>
      </c>
      <c r="H85" s="72">
        <v>34794</v>
      </c>
      <c r="I85" s="69">
        <v>32455219</v>
      </c>
      <c r="J85" s="73">
        <f t="shared" si="3"/>
        <v>101.45309041439658</v>
      </c>
      <c r="K85" s="52">
        <f t="shared" si="4"/>
        <v>0.19855920359733076</v>
      </c>
      <c r="L85" s="72">
        <v>31990370</v>
      </c>
    </row>
    <row r="86" spans="2:12" s="6" customFormat="1" ht="13.5">
      <c r="B86" s="27" t="s">
        <v>169</v>
      </c>
      <c r="C86" s="28">
        <v>2</v>
      </c>
      <c r="D86" s="40" t="s">
        <v>170</v>
      </c>
      <c r="E86" s="63">
        <v>2206826</v>
      </c>
      <c r="F86" s="64" t="s">
        <v>32</v>
      </c>
      <c r="G86" s="65">
        <f t="shared" si="5"/>
        <v>81.489676360407</v>
      </c>
      <c r="H86" s="66">
        <v>2708105</v>
      </c>
      <c r="I86" s="63">
        <v>23111388</v>
      </c>
      <c r="J86" s="68">
        <f t="shared" si="3"/>
        <v>88.25184548308664</v>
      </c>
      <c r="K86" s="51">
        <f t="shared" si="4"/>
        <v>0.14139417131367707</v>
      </c>
      <c r="L86" s="66">
        <v>26187994</v>
      </c>
    </row>
    <row r="87" spans="2:12" s="6" customFormat="1" ht="13.5">
      <c r="B87" s="29" t="s">
        <v>171</v>
      </c>
      <c r="C87" s="30">
        <v>3</v>
      </c>
      <c r="D87" s="41" t="s">
        <v>172</v>
      </c>
      <c r="E87" s="69">
        <v>1163</v>
      </c>
      <c r="F87" s="70" t="s">
        <v>32</v>
      </c>
      <c r="G87" s="71">
        <f t="shared" si="5"/>
        <v>231.67330677290838</v>
      </c>
      <c r="H87" s="72">
        <v>502</v>
      </c>
      <c r="I87" s="69">
        <v>4943</v>
      </c>
      <c r="J87" s="73">
        <f t="shared" si="3"/>
        <v>41.52036959260815</v>
      </c>
      <c r="K87" s="52">
        <f t="shared" si="4"/>
        <v>3.0240995858989763E-05</v>
      </c>
      <c r="L87" s="72">
        <v>11905</v>
      </c>
    </row>
    <row r="88" spans="2:12" s="6" customFormat="1" ht="13.5">
      <c r="B88" s="23" t="s">
        <v>173</v>
      </c>
      <c r="C88" s="16">
        <v>3</v>
      </c>
      <c r="D88" s="43" t="s">
        <v>174</v>
      </c>
      <c r="E88" s="69">
        <v>69455</v>
      </c>
      <c r="F88" s="74" t="s">
        <v>32</v>
      </c>
      <c r="G88" s="71">
        <f t="shared" si="5"/>
        <v>52.19158832856166</v>
      </c>
      <c r="H88" s="72">
        <v>133077</v>
      </c>
      <c r="I88" s="69">
        <v>182312</v>
      </c>
      <c r="J88" s="73">
        <f t="shared" si="3"/>
        <v>65.62683359671132</v>
      </c>
      <c r="K88" s="52">
        <f t="shared" si="4"/>
        <v>0.001115374557362764</v>
      </c>
      <c r="L88" s="72">
        <v>277801</v>
      </c>
    </row>
    <row r="89" spans="2:12" s="6" customFormat="1" ht="13.5">
      <c r="B89" s="29" t="s">
        <v>175</v>
      </c>
      <c r="C89" s="30">
        <v>3</v>
      </c>
      <c r="D89" s="41" t="s">
        <v>176</v>
      </c>
      <c r="E89" s="69">
        <v>51177</v>
      </c>
      <c r="F89" s="70" t="s">
        <v>32</v>
      </c>
      <c r="G89" s="71">
        <f t="shared" si="5"/>
        <v>86.40239064003646</v>
      </c>
      <c r="H89" s="90">
        <v>59231</v>
      </c>
      <c r="I89" s="91">
        <v>5894679</v>
      </c>
      <c r="J89" s="73">
        <f t="shared" si="3"/>
        <v>62.784110909937766</v>
      </c>
      <c r="K89" s="52">
        <f t="shared" si="4"/>
        <v>0.03606331443032044</v>
      </c>
      <c r="L89" s="90">
        <v>9388807</v>
      </c>
    </row>
    <row r="90" spans="2:12" s="6" customFormat="1" ht="13.5">
      <c r="B90" s="29" t="s">
        <v>177</v>
      </c>
      <c r="C90" s="30">
        <v>3</v>
      </c>
      <c r="D90" s="41" t="s">
        <v>178</v>
      </c>
      <c r="E90" s="69">
        <v>101044</v>
      </c>
      <c r="F90" s="70" t="s">
        <v>32</v>
      </c>
      <c r="G90" s="71">
        <f t="shared" si="5"/>
        <v>125.01268140596582</v>
      </c>
      <c r="H90" s="90">
        <v>80827</v>
      </c>
      <c r="I90" s="91">
        <v>6354546</v>
      </c>
      <c r="J90" s="73">
        <f t="shared" si="3"/>
        <v>116.89511744521678</v>
      </c>
      <c r="K90" s="52">
        <f t="shared" si="4"/>
        <v>0.03887675485975318</v>
      </c>
      <c r="L90" s="90">
        <v>5436109</v>
      </c>
    </row>
    <row r="91" spans="2:12" s="6" customFormat="1" ht="13.5">
      <c r="B91" s="27" t="s">
        <v>179</v>
      </c>
      <c r="C91" s="28">
        <v>2</v>
      </c>
      <c r="D91" s="40" t="s">
        <v>180</v>
      </c>
      <c r="E91" s="63">
        <v>88386</v>
      </c>
      <c r="F91" s="64" t="s">
        <v>15</v>
      </c>
      <c r="G91" s="65">
        <f t="shared" si="5"/>
        <v>108.44641849279772</v>
      </c>
      <c r="H91" s="66">
        <v>81502</v>
      </c>
      <c r="I91" s="63">
        <v>57844101</v>
      </c>
      <c r="J91" s="68">
        <f t="shared" si="3"/>
        <v>117.99503321822426</v>
      </c>
      <c r="K91" s="51">
        <f t="shared" si="4"/>
        <v>0.3538869550491575</v>
      </c>
      <c r="L91" s="66">
        <v>49022488</v>
      </c>
    </row>
    <row r="92" spans="2:12" s="6" customFormat="1" ht="13.5">
      <c r="B92" s="29" t="s">
        <v>181</v>
      </c>
      <c r="C92" s="30">
        <v>3</v>
      </c>
      <c r="D92" s="41" t="s">
        <v>182</v>
      </c>
      <c r="E92" s="69">
        <v>10713</v>
      </c>
      <c r="F92" s="70" t="s">
        <v>15</v>
      </c>
      <c r="G92" s="71">
        <f t="shared" si="5"/>
        <v>113.93172391789854</v>
      </c>
      <c r="H92" s="90">
        <v>9403</v>
      </c>
      <c r="I92" s="91">
        <v>20445774</v>
      </c>
      <c r="J92" s="73">
        <f t="shared" si="3"/>
        <v>128.83527365542213</v>
      </c>
      <c r="K92" s="52">
        <f t="shared" si="4"/>
        <v>0.12508609485491412</v>
      </c>
      <c r="L92" s="90">
        <v>15869702</v>
      </c>
    </row>
    <row r="93" spans="2:12" s="6" customFormat="1" ht="13.5">
      <c r="B93" s="29" t="s">
        <v>183</v>
      </c>
      <c r="C93" s="30">
        <v>3</v>
      </c>
      <c r="D93" s="41" t="s">
        <v>184</v>
      </c>
      <c r="E93" s="69">
        <v>34829</v>
      </c>
      <c r="F93" s="70" t="s">
        <v>15</v>
      </c>
      <c r="G93" s="71">
        <f t="shared" si="5"/>
        <v>110.45954774666203</v>
      </c>
      <c r="H93" s="90">
        <v>31531</v>
      </c>
      <c r="I93" s="91">
        <v>21461422</v>
      </c>
      <c r="J93" s="73">
        <f t="shared" si="3"/>
        <v>114.87226418998635</v>
      </c>
      <c r="K93" s="52">
        <f t="shared" si="4"/>
        <v>0.1312997721687299</v>
      </c>
      <c r="L93" s="90">
        <v>18682858</v>
      </c>
    </row>
    <row r="94" spans="2:12" s="6" customFormat="1" ht="13.5">
      <c r="B94" s="27" t="s">
        <v>185</v>
      </c>
      <c r="C94" s="28">
        <v>2</v>
      </c>
      <c r="D94" s="40" t="s">
        <v>186</v>
      </c>
      <c r="E94" s="63">
        <v>91820</v>
      </c>
      <c r="F94" s="64" t="s">
        <v>15</v>
      </c>
      <c r="G94" s="65">
        <f t="shared" si="5"/>
        <v>121.1505475656419</v>
      </c>
      <c r="H94" s="66">
        <v>75790</v>
      </c>
      <c r="I94" s="63">
        <v>1103114</v>
      </c>
      <c r="J94" s="68">
        <f t="shared" si="3"/>
        <v>118.34933155094558</v>
      </c>
      <c r="K94" s="51">
        <f t="shared" si="4"/>
        <v>0.0067487893801322345</v>
      </c>
      <c r="L94" s="66">
        <v>932083</v>
      </c>
    </row>
    <row r="95" spans="2:12" s="6" customFormat="1" ht="13.5">
      <c r="B95" s="29" t="s">
        <v>187</v>
      </c>
      <c r="C95" s="30">
        <v>3</v>
      </c>
      <c r="D95" s="41" t="s">
        <v>188</v>
      </c>
      <c r="E95" s="69">
        <v>79659</v>
      </c>
      <c r="F95" s="70" t="s">
        <v>15</v>
      </c>
      <c r="G95" s="71">
        <f t="shared" si="5"/>
        <v>126.34458912909008</v>
      </c>
      <c r="H95" s="72">
        <v>63049</v>
      </c>
      <c r="I95" s="69">
        <v>899564</v>
      </c>
      <c r="J95" s="73">
        <f t="shared" si="3"/>
        <v>126.77700672525664</v>
      </c>
      <c r="K95" s="52">
        <f t="shared" si="4"/>
        <v>0.005503481933824857</v>
      </c>
      <c r="L95" s="72">
        <v>709564</v>
      </c>
    </row>
    <row r="96" spans="2:12" s="6" customFormat="1" ht="13.5">
      <c r="B96" s="29" t="s">
        <v>189</v>
      </c>
      <c r="C96" s="30">
        <v>4</v>
      </c>
      <c r="D96" s="41" t="s">
        <v>190</v>
      </c>
      <c r="E96" s="69">
        <v>79600</v>
      </c>
      <c r="F96" s="70" t="s">
        <v>15</v>
      </c>
      <c r="G96" s="71">
        <f t="shared" si="5"/>
        <v>126.34920634920634</v>
      </c>
      <c r="H96" s="72">
        <v>63000</v>
      </c>
      <c r="I96" s="69">
        <v>884588</v>
      </c>
      <c r="J96" s="73">
        <f t="shared" si="3"/>
        <v>126.80283654597346</v>
      </c>
      <c r="K96" s="52">
        <f t="shared" si="4"/>
        <v>0.0054118596085195305</v>
      </c>
      <c r="L96" s="72">
        <v>697609</v>
      </c>
    </row>
    <row r="97" spans="2:12" s="6" customFormat="1" ht="13.5">
      <c r="B97" s="29" t="s">
        <v>191</v>
      </c>
      <c r="C97" s="30">
        <v>4</v>
      </c>
      <c r="D97" s="41" t="s">
        <v>192</v>
      </c>
      <c r="E97" s="69">
        <v>0</v>
      </c>
      <c r="F97" s="70" t="s">
        <v>15</v>
      </c>
      <c r="G97" s="71"/>
      <c r="H97" s="72">
        <v>0</v>
      </c>
      <c r="I97" s="69">
        <v>584</v>
      </c>
      <c r="J97" s="73">
        <f t="shared" si="3"/>
        <v>270.3703703703704</v>
      </c>
      <c r="K97" s="52">
        <f t="shared" si="4"/>
        <v>3.5728791385090067E-06</v>
      </c>
      <c r="L97" s="72">
        <v>216</v>
      </c>
    </row>
    <row r="98" spans="2:12" s="6" customFormat="1" ht="13.5">
      <c r="B98" s="27" t="s">
        <v>193</v>
      </c>
      <c r="C98" s="28">
        <v>2</v>
      </c>
      <c r="D98" s="40" t="s">
        <v>194</v>
      </c>
      <c r="E98" s="63">
        <v>63</v>
      </c>
      <c r="F98" s="64" t="s">
        <v>816</v>
      </c>
      <c r="G98" s="65" t="s">
        <v>827</v>
      </c>
      <c r="H98" s="66">
        <v>0</v>
      </c>
      <c r="I98" s="63">
        <v>184795</v>
      </c>
      <c r="J98" s="68">
        <f t="shared" si="3"/>
        <v>12631.237183868763</v>
      </c>
      <c r="K98" s="51">
        <f t="shared" si="4"/>
        <v>0.0011305654116451575</v>
      </c>
      <c r="L98" s="66">
        <v>1463</v>
      </c>
    </row>
    <row r="99" spans="2:12" s="6" customFormat="1" ht="13.5">
      <c r="B99" s="27" t="s">
        <v>195</v>
      </c>
      <c r="C99" s="28">
        <v>2</v>
      </c>
      <c r="D99" s="40" t="s">
        <v>196</v>
      </c>
      <c r="E99" s="63">
        <v>653712</v>
      </c>
      <c r="F99" s="64" t="s">
        <v>15</v>
      </c>
      <c r="G99" s="65">
        <f t="shared" si="5"/>
        <v>97.15784702044334</v>
      </c>
      <c r="H99" s="66">
        <v>672835</v>
      </c>
      <c r="I99" s="63">
        <v>264589480</v>
      </c>
      <c r="J99" s="68">
        <f t="shared" si="3"/>
        <v>105.94449741101354</v>
      </c>
      <c r="K99" s="51">
        <f t="shared" si="4"/>
        <v>1.6187435502755927</v>
      </c>
      <c r="L99" s="66">
        <v>249743485</v>
      </c>
    </row>
    <row r="100" spans="2:12" s="6" customFormat="1" ht="13.5">
      <c r="B100" s="29" t="s">
        <v>197</v>
      </c>
      <c r="C100" s="30">
        <v>3</v>
      </c>
      <c r="D100" s="41" t="s">
        <v>198</v>
      </c>
      <c r="E100" s="69">
        <v>588</v>
      </c>
      <c r="F100" s="70" t="s">
        <v>15</v>
      </c>
      <c r="G100" s="71">
        <f t="shared" si="5"/>
        <v>105.3763440860215</v>
      </c>
      <c r="H100" s="72">
        <v>558</v>
      </c>
      <c r="I100" s="69">
        <v>237231</v>
      </c>
      <c r="J100" s="73">
        <f t="shared" si="3"/>
        <v>114.19171303694861</v>
      </c>
      <c r="K100" s="52">
        <f t="shared" si="4"/>
        <v>0.0014513659090884079</v>
      </c>
      <c r="L100" s="72">
        <v>207748</v>
      </c>
    </row>
    <row r="101" spans="2:12" s="6" customFormat="1" ht="13.5">
      <c r="B101" s="29" t="s">
        <v>199</v>
      </c>
      <c r="C101" s="30">
        <v>3</v>
      </c>
      <c r="D101" s="41" t="s">
        <v>200</v>
      </c>
      <c r="E101" s="69">
        <v>30622</v>
      </c>
      <c r="F101" s="70" t="s">
        <v>15</v>
      </c>
      <c r="G101" s="71">
        <f t="shared" si="5"/>
        <v>102.51414415319206</v>
      </c>
      <c r="H101" s="90">
        <v>29871</v>
      </c>
      <c r="I101" s="91">
        <v>14056318</v>
      </c>
      <c r="J101" s="73">
        <f t="shared" si="3"/>
        <v>82.61522038151782</v>
      </c>
      <c r="K101" s="52">
        <f t="shared" si="4"/>
        <v>0.08599576257953535</v>
      </c>
      <c r="L101" s="90">
        <v>17014199</v>
      </c>
    </row>
    <row r="102" spans="2:12" s="6" customFormat="1" ht="13.5">
      <c r="B102" s="29" t="s">
        <v>201</v>
      </c>
      <c r="C102" s="30">
        <v>4</v>
      </c>
      <c r="D102" s="41" t="s">
        <v>202</v>
      </c>
      <c r="E102" s="69">
        <v>4239</v>
      </c>
      <c r="F102" s="70" t="s">
        <v>15</v>
      </c>
      <c r="G102" s="71">
        <f t="shared" si="5"/>
        <v>207.6923076923077</v>
      </c>
      <c r="H102" s="90">
        <v>2041</v>
      </c>
      <c r="I102" s="91">
        <v>651095</v>
      </c>
      <c r="J102" s="73">
        <f t="shared" si="3"/>
        <v>144.41723615538</v>
      </c>
      <c r="K102" s="52">
        <f t="shared" si="4"/>
        <v>0.003983362573095072</v>
      </c>
      <c r="L102" s="90">
        <v>450843</v>
      </c>
    </row>
    <row r="103" spans="2:12" s="6" customFormat="1" ht="13.5">
      <c r="B103" s="29" t="s">
        <v>203</v>
      </c>
      <c r="C103" s="30">
        <v>4</v>
      </c>
      <c r="D103" s="41" t="s">
        <v>204</v>
      </c>
      <c r="E103" s="69">
        <v>8053</v>
      </c>
      <c r="F103" s="70" t="s">
        <v>15</v>
      </c>
      <c r="G103" s="71">
        <f t="shared" si="5"/>
        <v>93.13056551405111</v>
      </c>
      <c r="H103" s="90">
        <v>8647</v>
      </c>
      <c r="I103" s="91">
        <v>9978476</v>
      </c>
      <c r="J103" s="73">
        <f t="shared" si="3"/>
        <v>75.9847660019954</v>
      </c>
      <c r="K103" s="52">
        <f t="shared" si="4"/>
        <v>0.061047754682384936</v>
      </c>
      <c r="L103" s="90">
        <v>13132206</v>
      </c>
    </row>
    <row r="104" spans="2:12" s="6" customFormat="1" ht="13.5">
      <c r="B104" s="29" t="s">
        <v>205</v>
      </c>
      <c r="C104" s="30">
        <v>3</v>
      </c>
      <c r="D104" s="41" t="s">
        <v>206</v>
      </c>
      <c r="E104" s="69">
        <v>39441</v>
      </c>
      <c r="F104" s="70" t="s">
        <v>15</v>
      </c>
      <c r="G104" s="71">
        <f t="shared" si="5"/>
        <v>110.75199370998541</v>
      </c>
      <c r="H104" s="90">
        <v>35612</v>
      </c>
      <c r="I104" s="91">
        <v>10197094</v>
      </c>
      <c r="J104" s="73">
        <f t="shared" si="3"/>
        <v>98.16960667343075</v>
      </c>
      <c r="K104" s="52">
        <f t="shared" si="4"/>
        <v>0.062385247304820826</v>
      </c>
      <c r="L104" s="90">
        <v>10387221</v>
      </c>
    </row>
    <row r="105" spans="2:12" s="6" customFormat="1" ht="13.5">
      <c r="B105" s="29" t="s">
        <v>207</v>
      </c>
      <c r="C105" s="30">
        <v>3</v>
      </c>
      <c r="D105" s="41" t="s">
        <v>208</v>
      </c>
      <c r="E105" s="69">
        <v>18677048</v>
      </c>
      <c r="F105" s="70" t="s">
        <v>32</v>
      </c>
      <c r="G105" s="71">
        <f t="shared" si="5"/>
        <v>172.57233291101252</v>
      </c>
      <c r="H105" s="90">
        <v>10822736</v>
      </c>
      <c r="I105" s="91">
        <v>3907939</v>
      </c>
      <c r="J105" s="73">
        <f t="shared" si="3"/>
        <v>158.13894106764067</v>
      </c>
      <c r="K105" s="52">
        <f t="shared" si="4"/>
        <v>0.023908550903537246</v>
      </c>
      <c r="L105" s="90">
        <v>2471206</v>
      </c>
    </row>
    <row r="106" spans="2:12" s="6" customFormat="1" ht="13.5">
      <c r="B106" s="27" t="s">
        <v>209</v>
      </c>
      <c r="C106" s="28">
        <v>2</v>
      </c>
      <c r="D106" s="40" t="s">
        <v>210</v>
      </c>
      <c r="E106" s="63">
        <v>149900</v>
      </c>
      <c r="F106" s="64" t="s">
        <v>15</v>
      </c>
      <c r="G106" s="65">
        <f t="shared" si="5"/>
        <v>109.00153431112338</v>
      </c>
      <c r="H106" s="66">
        <v>137521</v>
      </c>
      <c r="I106" s="63">
        <v>127147646</v>
      </c>
      <c r="J106" s="68">
        <f t="shared" si="3"/>
        <v>106.15896809535403</v>
      </c>
      <c r="K106" s="51">
        <f t="shared" si="4"/>
        <v>0.77788214367111</v>
      </c>
      <c r="L106" s="66">
        <v>119770989</v>
      </c>
    </row>
    <row r="107" spans="2:12" s="6" customFormat="1" ht="13.5">
      <c r="B107" s="25" t="s">
        <v>211</v>
      </c>
      <c r="C107" s="26">
        <v>1</v>
      </c>
      <c r="D107" s="39" t="s">
        <v>212</v>
      </c>
      <c r="E107" s="57"/>
      <c r="F107" s="58"/>
      <c r="G107" s="59"/>
      <c r="H107" s="60"/>
      <c r="I107" s="57">
        <v>1226466732</v>
      </c>
      <c r="J107" s="62">
        <f t="shared" si="3"/>
        <v>105.38040801297275</v>
      </c>
      <c r="K107" s="50">
        <f t="shared" si="4"/>
        <v>7.503454453489927</v>
      </c>
      <c r="L107" s="60">
        <v>1163847014</v>
      </c>
    </row>
    <row r="108" spans="2:12" s="6" customFormat="1" ht="13.5">
      <c r="B108" s="27" t="s">
        <v>213</v>
      </c>
      <c r="C108" s="28">
        <v>2</v>
      </c>
      <c r="D108" s="40" t="s">
        <v>214</v>
      </c>
      <c r="E108" s="63">
        <v>28</v>
      </c>
      <c r="F108" s="64" t="s">
        <v>15</v>
      </c>
      <c r="G108" s="65">
        <f t="shared" si="5"/>
        <v>147.36842105263156</v>
      </c>
      <c r="H108" s="66">
        <v>19</v>
      </c>
      <c r="I108" s="63">
        <v>104126</v>
      </c>
      <c r="J108" s="68">
        <f t="shared" si="3"/>
        <v>96.32733866193014</v>
      </c>
      <c r="K108" s="51">
        <f t="shared" si="4"/>
        <v>0.0006370370088636796</v>
      </c>
      <c r="L108" s="66">
        <v>108096</v>
      </c>
    </row>
    <row r="109" spans="2:12" s="6" customFormat="1" ht="13.5">
      <c r="B109" s="27" t="s">
        <v>215</v>
      </c>
      <c r="C109" s="28">
        <v>2</v>
      </c>
      <c r="D109" s="40" t="s">
        <v>216</v>
      </c>
      <c r="E109" s="63">
        <v>198287</v>
      </c>
      <c r="F109" s="64" t="s">
        <v>15</v>
      </c>
      <c r="G109" s="65">
        <f t="shared" si="5"/>
        <v>94.40619703288961</v>
      </c>
      <c r="H109" s="66">
        <v>210036</v>
      </c>
      <c r="I109" s="63">
        <v>140867485</v>
      </c>
      <c r="J109" s="68">
        <f t="shared" si="3"/>
        <v>97.12595064747009</v>
      </c>
      <c r="K109" s="51">
        <f t="shared" si="4"/>
        <v>0.8618193466622096</v>
      </c>
      <c r="L109" s="66">
        <v>145035888</v>
      </c>
    </row>
    <row r="110" spans="2:12" s="6" customFormat="1" ht="13.5">
      <c r="B110" s="29" t="s">
        <v>217</v>
      </c>
      <c r="C110" s="30">
        <v>3</v>
      </c>
      <c r="D110" s="41" t="s">
        <v>218</v>
      </c>
      <c r="E110" s="69">
        <v>15710</v>
      </c>
      <c r="F110" s="70" t="s">
        <v>15</v>
      </c>
      <c r="G110" s="71">
        <f t="shared" si="5"/>
        <v>104.75428419017136</v>
      </c>
      <c r="H110" s="72">
        <v>14997</v>
      </c>
      <c r="I110" s="69">
        <v>24370874</v>
      </c>
      <c r="J110" s="73">
        <f t="shared" si="3"/>
        <v>104.36072590666178</v>
      </c>
      <c r="K110" s="52">
        <f t="shared" si="4"/>
        <v>0.14909963579080746</v>
      </c>
      <c r="L110" s="72">
        <v>23352534</v>
      </c>
    </row>
    <row r="111" spans="2:12" s="6" customFormat="1" ht="13.5">
      <c r="B111" s="29" t="s">
        <v>219</v>
      </c>
      <c r="C111" s="30">
        <v>3</v>
      </c>
      <c r="D111" s="41" t="s">
        <v>220</v>
      </c>
      <c r="E111" s="69">
        <v>169668900</v>
      </c>
      <c r="F111" s="70" t="s">
        <v>32</v>
      </c>
      <c r="G111" s="71">
        <f t="shared" si="5"/>
        <v>92.6416732259384</v>
      </c>
      <c r="H111" s="72">
        <v>183145332</v>
      </c>
      <c r="I111" s="69">
        <v>74375839</v>
      </c>
      <c r="J111" s="73">
        <f t="shared" si="3"/>
        <v>91.41886513292596</v>
      </c>
      <c r="K111" s="52">
        <f t="shared" si="4"/>
        <v>0.45502719789761065</v>
      </c>
      <c r="L111" s="72">
        <v>81357211</v>
      </c>
    </row>
    <row r="112" spans="2:12" s="6" customFormat="1" ht="13.5">
      <c r="B112" s="29" t="s">
        <v>221</v>
      </c>
      <c r="C112" s="30">
        <v>4</v>
      </c>
      <c r="D112" s="41" t="s">
        <v>222</v>
      </c>
      <c r="E112" s="69">
        <v>156332885</v>
      </c>
      <c r="F112" s="70" t="s">
        <v>32</v>
      </c>
      <c r="G112" s="71">
        <f t="shared" si="5"/>
        <v>90.91905246892694</v>
      </c>
      <c r="H112" s="72">
        <v>171947332</v>
      </c>
      <c r="I112" s="69">
        <v>72347430</v>
      </c>
      <c r="J112" s="73">
        <f t="shared" si="3"/>
        <v>91.14457489353092</v>
      </c>
      <c r="K112" s="52">
        <f t="shared" si="4"/>
        <v>0.44261750577352865</v>
      </c>
      <c r="L112" s="72">
        <v>79376562</v>
      </c>
    </row>
    <row r="113" spans="2:12" s="6" customFormat="1" ht="13.5">
      <c r="B113" s="29" t="s">
        <v>223</v>
      </c>
      <c r="C113" s="30">
        <v>4</v>
      </c>
      <c r="D113" s="41" t="s">
        <v>224</v>
      </c>
      <c r="E113" s="69">
        <v>71229</v>
      </c>
      <c r="F113" s="70" t="s">
        <v>32</v>
      </c>
      <c r="G113" s="71">
        <f t="shared" si="5"/>
        <v>96.80878535411881</v>
      </c>
      <c r="H113" s="90">
        <v>73577</v>
      </c>
      <c r="I113" s="91">
        <v>261885</v>
      </c>
      <c r="J113" s="73">
        <f t="shared" si="3"/>
        <v>102.55280655999624</v>
      </c>
      <c r="K113" s="52">
        <f t="shared" si="4"/>
        <v>0.001602197693815807</v>
      </c>
      <c r="L113" s="90">
        <v>255366</v>
      </c>
    </row>
    <row r="114" spans="2:12" s="6" customFormat="1" ht="13.5">
      <c r="B114" s="29" t="s">
        <v>225</v>
      </c>
      <c r="C114" s="30">
        <v>3</v>
      </c>
      <c r="D114" s="41" t="s">
        <v>226</v>
      </c>
      <c r="E114" s="69">
        <v>684345</v>
      </c>
      <c r="F114" s="70" t="s">
        <v>32</v>
      </c>
      <c r="G114" s="71">
        <f t="shared" si="5"/>
        <v>85.81483622519804</v>
      </c>
      <c r="H114" s="90">
        <v>797467</v>
      </c>
      <c r="I114" s="91">
        <v>5899390</v>
      </c>
      <c r="J114" s="73">
        <f t="shared" si="3"/>
        <v>83.13565435441237</v>
      </c>
      <c r="K114" s="52">
        <f t="shared" si="4"/>
        <v>0.03609213606323399</v>
      </c>
      <c r="L114" s="90">
        <v>7096101</v>
      </c>
    </row>
    <row r="115" spans="2:12" s="6" customFormat="1" ht="13.5">
      <c r="B115" s="27" t="s">
        <v>227</v>
      </c>
      <c r="C115" s="28">
        <v>2</v>
      </c>
      <c r="D115" s="40" t="s">
        <v>228</v>
      </c>
      <c r="E115" s="63"/>
      <c r="F115" s="64"/>
      <c r="G115" s="65"/>
      <c r="H115" s="66"/>
      <c r="I115" s="63">
        <v>1010904</v>
      </c>
      <c r="J115" s="68">
        <f t="shared" si="3"/>
        <v>94.46685636590459</v>
      </c>
      <c r="K115" s="51">
        <f t="shared" si="4"/>
        <v>0.006184653788759092</v>
      </c>
      <c r="L115" s="66">
        <v>1070115</v>
      </c>
    </row>
    <row r="116" spans="2:12" s="6" customFormat="1" ht="13.5">
      <c r="B116" s="29" t="s">
        <v>229</v>
      </c>
      <c r="C116" s="30">
        <v>3</v>
      </c>
      <c r="D116" s="41" t="s">
        <v>230</v>
      </c>
      <c r="E116" s="69"/>
      <c r="F116" s="70"/>
      <c r="G116" s="71"/>
      <c r="H116" s="90"/>
      <c r="I116" s="91">
        <v>111525</v>
      </c>
      <c r="J116" s="73">
        <f t="shared" si="3"/>
        <v>81.77998416097147</v>
      </c>
      <c r="K116" s="52">
        <f t="shared" si="4"/>
        <v>0.0006823036745243441</v>
      </c>
      <c r="L116" s="90">
        <v>136372</v>
      </c>
    </row>
    <row r="117" spans="2:12" s="6" customFormat="1" ht="13.5">
      <c r="B117" s="29" t="s">
        <v>231</v>
      </c>
      <c r="C117" s="30">
        <v>4</v>
      </c>
      <c r="D117" s="41" t="s">
        <v>232</v>
      </c>
      <c r="E117" s="69">
        <v>26112</v>
      </c>
      <c r="F117" s="70" t="s">
        <v>233</v>
      </c>
      <c r="G117" s="71">
        <f t="shared" si="5"/>
        <v>231.2024083584204</v>
      </c>
      <c r="H117" s="72">
        <v>11294</v>
      </c>
      <c r="I117" s="69">
        <v>8688</v>
      </c>
      <c r="J117" s="73">
        <f t="shared" si="3"/>
        <v>250.59128929910582</v>
      </c>
      <c r="K117" s="52">
        <f t="shared" si="4"/>
        <v>5.315269512905181E-05</v>
      </c>
      <c r="L117" s="72">
        <v>3467</v>
      </c>
    </row>
    <row r="118" spans="2:12" s="6" customFormat="1" ht="13.5">
      <c r="B118" s="29" t="s">
        <v>234</v>
      </c>
      <c r="C118" s="30">
        <v>4</v>
      </c>
      <c r="D118" s="41" t="s">
        <v>235</v>
      </c>
      <c r="E118" s="69"/>
      <c r="F118" s="70"/>
      <c r="G118" s="71"/>
      <c r="H118" s="72"/>
      <c r="I118" s="69">
        <v>28305</v>
      </c>
      <c r="J118" s="73">
        <f t="shared" si="3"/>
        <v>44.04350667538045</v>
      </c>
      <c r="K118" s="52">
        <f t="shared" si="4"/>
        <v>0.00017316839728681067</v>
      </c>
      <c r="L118" s="72">
        <v>64266</v>
      </c>
    </row>
    <row r="119" spans="2:12" s="6" customFormat="1" ht="13.5">
      <c r="B119" s="29" t="s">
        <v>236</v>
      </c>
      <c r="C119" s="30">
        <v>3</v>
      </c>
      <c r="D119" s="41" t="s">
        <v>237</v>
      </c>
      <c r="E119" s="69">
        <v>617</v>
      </c>
      <c r="F119" s="70" t="s">
        <v>15</v>
      </c>
      <c r="G119" s="71">
        <f t="shared" si="5"/>
        <v>89.16184971098265</v>
      </c>
      <c r="H119" s="72">
        <v>692</v>
      </c>
      <c r="I119" s="69">
        <v>619585</v>
      </c>
      <c r="J119" s="73">
        <f t="shared" si="3"/>
        <v>99.057840563537</v>
      </c>
      <c r="K119" s="52">
        <f t="shared" si="4"/>
        <v>0.0037905861661525738</v>
      </c>
      <c r="L119" s="72">
        <v>625478</v>
      </c>
    </row>
    <row r="120" spans="2:12" s="6" customFormat="1" ht="13.5">
      <c r="B120" s="29" t="s">
        <v>238</v>
      </c>
      <c r="C120" s="30">
        <v>4</v>
      </c>
      <c r="D120" s="41" t="s">
        <v>239</v>
      </c>
      <c r="E120" s="69">
        <v>61</v>
      </c>
      <c r="F120" s="70" t="s">
        <v>15</v>
      </c>
      <c r="G120" s="71">
        <f t="shared" si="5"/>
        <v>108.92857142857142</v>
      </c>
      <c r="H120" s="72">
        <v>56</v>
      </c>
      <c r="I120" s="69">
        <v>221069</v>
      </c>
      <c r="J120" s="73">
        <f t="shared" si="3"/>
        <v>106.1576212748384</v>
      </c>
      <c r="K120" s="52">
        <f t="shared" si="4"/>
        <v>0.0013524877025189173</v>
      </c>
      <c r="L120" s="72">
        <v>208246</v>
      </c>
    </row>
    <row r="121" spans="2:12" s="6" customFormat="1" ht="13.5">
      <c r="B121" s="27" t="s">
        <v>240</v>
      </c>
      <c r="C121" s="28">
        <v>2</v>
      </c>
      <c r="D121" s="40" t="s">
        <v>241</v>
      </c>
      <c r="E121" s="63">
        <v>127220</v>
      </c>
      <c r="F121" s="64" t="s">
        <v>15</v>
      </c>
      <c r="G121" s="65">
        <f t="shared" si="5"/>
        <v>112.40402541062547</v>
      </c>
      <c r="H121" s="66">
        <v>113181</v>
      </c>
      <c r="I121" s="63">
        <v>26097331</v>
      </c>
      <c r="J121" s="68">
        <f t="shared" si="3"/>
        <v>111.114109937751</v>
      </c>
      <c r="K121" s="51">
        <f t="shared" si="4"/>
        <v>0.15966200256963084</v>
      </c>
      <c r="L121" s="66">
        <v>23486964</v>
      </c>
    </row>
    <row r="122" spans="2:12" s="6" customFormat="1" ht="13.5">
      <c r="B122" s="29" t="s">
        <v>242</v>
      </c>
      <c r="C122" s="30">
        <v>3</v>
      </c>
      <c r="D122" s="41" t="s">
        <v>243</v>
      </c>
      <c r="E122" s="69">
        <v>121905</v>
      </c>
      <c r="F122" s="70" t="s">
        <v>15</v>
      </c>
      <c r="G122" s="71">
        <f t="shared" si="5"/>
        <v>112.97437560817384</v>
      </c>
      <c r="H122" s="90">
        <v>107905</v>
      </c>
      <c r="I122" s="91">
        <v>21986045</v>
      </c>
      <c r="J122" s="73">
        <f t="shared" si="3"/>
        <v>112.05133434895893</v>
      </c>
      <c r="K122" s="52">
        <f t="shared" si="4"/>
        <v>0.13450938616236346</v>
      </c>
      <c r="L122" s="90">
        <v>19621404</v>
      </c>
    </row>
    <row r="123" spans="2:12" s="6" customFormat="1" ht="13.5">
      <c r="B123" s="29" t="s">
        <v>244</v>
      </c>
      <c r="C123" s="30">
        <v>4</v>
      </c>
      <c r="D123" s="41" t="s">
        <v>245</v>
      </c>
      <c r="E123" s="69">
        <v>3566221</v>
      </c>
      <c r="F123" s="70" t="s">
        <v>32</v>
      </c>
      <c r="G123" s="71">
        <f t="shared" si="5"/>
        <v>256.95530436436684</v>
      </c>
      <c r="H123" s="72">
        <v>1387876</v>
      </c>
      <c r="I123" s="69">
        <v>377488</v>
      </c>
      <c r="J123" s="73">
        <f t="shared" si="3"/>
        <v>238.5194265242034</v>
      </c>
      <c r="K123" s="52">
        <f t="shared" si="4"/>
        <v>0.002309450342872411</v>
      </c>
      <c r="L123" s="72">
        <v>158263</v>
      </c>
    </row>
    <row r="124" spans="2:12" s="6" customFormat="1" ht="13.5">
      <c r="B124" s="29" t="s">
        <v>246</v>
      </c>
      <c r="C124" s="30">
        <v>4</v>
      </c>
      <c r="D124" s="41" t="s">
        <v>247</v>
      </c>
      <c r="E124" s="69">
        <v>51442</v>
      </c>
      <c r="F124" s="70" t="s">
        <v>15</v>
      </c>
      <c r="G124" s="71">
        <f t="shared" si="5"/>
        <v>100.77379669716144</v>
      </c>
      <c r="H124" s="72">
        <v>51047</v>
      </c>
      <c r="I124" s="69">
        <v>6348331</v>
      </c>
      <c r="J124" s="73">
        <f t="shared" si="3"/>
        <v>106.02523629802161</v>
      </c>
      <c r="K124" s="52">
        <f t="shared" si="4"/>
        <v>0.03883873183946922</v>
      </c>
      <c r="L124" s="72">
        <v>5987566</v>
      </c>
    </row>
    <row r="125" spans="2:12" s="6" customFormat="1" ht="13.5">
      <c r="B125" s="29" t="s">
        <v>248</v>
      </c>
      <c r="C125" s="30">
        <v>5</v>
      </c>
      <c r="D125" s="41" t="s">
        <v>249</v>
      </c>
      <c r="E125" s="69">
        <v>51442</v>
      </c>
      <c r="F125" s="70" t="s">
        <v>15</v>
      </c>
      <c r="G125" s="71">
        <f t="shared" si="5"/>
        <v>100.77379669716144</v>
      </c>
      <c r="H125" s="72">
        <v>51047</v>
      </c>
      <c r="I125" s="69">
        <v>6348331</v>
      </c>
      <c r="J125" s="73">
        <f t="shared" si="3"/>
        <v>106.02523629802161</v>
      </c>
      <c r="K125" s="52">
        <f t="shared" si="4"/>
        <v>0.03883873183946922</v>
      </c>
      <c r="L125" s="72">
        <v>5987566</v>
      </c>
    </row>
    <row r="126" spans="2:12" s="6" customFormat="1" ht="13.5">
      <c r="B126" s="29" t="s">
        <v>250</v>
      </c>
      <c r="C126" s="30">
        <v>4</v>
      </c>
      <c r="D126" s="41" t="s">
        <v>251</v>
      </c>
      <c r="E126" s="69">
        <v>4307</v>
      </c>
      <c r="F126" s="70" t="s">
        <v>15</v>
      </c>
      <c r="G126" s="71">
        <f t="shared" si="5"/>
        <v>204.3168880455408</v>
      </c>
      <c r="H126" s="72">
        <v>2108</v>
      </c>
      <c r="I126" s="69">
        <v>675255</v>
      </c>
      <c r="J126" s="73">
        <f t="shared" si="3"/>
        <v>193.62594697512773</v>
      </c>
      <c r="K126" s="52">
        <f t="shared" si="4"/>
        <v>0.004131172093619691</v>
      </c>
      <c r="L126" s="72">
        <v>348742</v>
      </c>
    </row>
    <row r="127" spans="2:12" s="6" customFormat="1" ht="13.5">
      <c r="B127" s="29" t="s">
        <v>252</v>
      </c>
      <c r="C127" s="30">
        <v>4</v>
      </c>
      <c r="D127" s="41" t="s">
        <v>253</v>
      </c>
      <c r="E127" s="69">
        <v>3369</v>
      </c>
      <c r="F127" s="70" t="s">
        <v>15</v>
      </c>
      <c r="G127" s="71">
        <f t="shared" si="5"/>
        <v>90.39441910383687</v>
      </c>
      <c r="H127" s="72">
        <v>3727</v>
      </c>
      <c r="I127" s="69">
        <v>472567</v>
      </c>
      <c r="J127" s="73">
        <f t="shared" si="3"/>
        <v>94.04898610660558</v>
      </c>
      <c r="K127" s="52">
        <f t="shared" si="4"/>
        <v>0.0028911383148078527</v>
      </c>
      <c r="L127" s="72">
        <v>502469</v>
      </c>
    </row>
    <row r="128" spans="2:12" s="6" customFormat="1" ht="13.5">
      <c r="B128" s="29" t="s">
        <v>254</v>
      </c>
      <c r="C128" s="30">
        <v>5</v>
      </c>
      <c r="D128" s="41" t="s">
        <v>249</v>
      </c>
      <c r="E128" s="69">
        <v>3196</v>
      </c>
      <c r="F128" s="70" t="s">
        <v>15</v>
      </c>
      <c r="G128" s="71">
        <f t="shared" si="5"/>
        <v>148.37511606313836</v>
      </c>
      <c r="H128" s="90">
        <v>2154</v>
      </c>
      <c r="I128" s="91">
        <v>439206</v>
      </c>
      <c r="J128" s="73">
        <f t="shared" si="3"/>
        <v>105.44605086886168</v>
      </c>
      <c r="K128" s="52">
        <f t="shared" si="4"/>
        <v>0.0026870375940205252</v>
      </c>
      <c r="L128" s="90">
        <v>416522</v>
      </c>
    </row>
    <row r="129" spans="2:12" s="6" customFormat="1" ht="13.5">
      <c r="B129" s="29" t="s">
        <v>255</v>
      </c>
      <c r="C129" s="30">
        <v>4</v>
      </c>
      <c r="D129" s="41" t="s">
        <v>256</v>
      </c>
      <c r="E129" s="69">
        <v>468</v>
      </c>
      <c r="F129" s="70" t="s">
        <v>15</v>
      </c>
      <c r="G129" s="71">
        <f t="shared" si="5"/>
        <v>104</v>
      </c>
      <c r="H129" s="72">
        <v>450</v>
      </c>
      <c r="I129" s="69">
        <v>263020</v>
      </c>
      <c r="J129" s="73">
        <f t="shared" si="3"/>
        <v>100.47828611595</v>
      </c>
      <c r="K129" s="52">
        <f t="shared" si="4"/>
        <v>0.0016091415599497243</v>
      </c>
      <c r="L129" s="72">
        <v>261768</v>
      </c>
    </row>
    <row r="130" spans="2:12" s="6" customFormat="1" ht="13.5">
      <c r="B130" s="29" t="s">
        <v>257</v>
      </c>
      <c r="C130" s="30">
        <v>3</v>
      </c>
      <c r="D130" s="41" t="s">
        <v>258</v>
      </c>
      <c r="E130" s="69">
        <v>80054</v>
      </c>
      <c r="F130" s="70" t="s">
        <v>32</v>
      </c>
      <c r="G130" s="71">
        <f t="shared" si="5"/>
        <v>122.30200439990222</v>
      </c>
      <c r="H130" s="72">
        <v>65456</v>
      </c>
      <c r="I130" s="69">
        <v>80403</v>
      </c>
      <c r="J130" s="73">
        <f t="shared" si="3"/>
        <v>115.02410552066493</v>
      </c>
      <c r="K130" s="52">
        <f t="shared" si="4"/>
        <v>0.0004919010297492118</v>
      </c>
      <c r="L130" s="72">
        <v>69901</v>
      </c>
    </row>
    <row r="131" spans="2:12" s="6" customFormat="1" ht="13.5">
      <c r="B131" s="29" t="s">
        <v>259</v>
      </c>
      <c r="C131" s="30">
        <v>3</v>
      </c>
      <c r="D131" s="41" t="s">
        <v>260</v>
      </c>
      <c r="E131" s="69">
        <v>1816455</v>
      </c>
      <c r="F131" s="70" t="s">
        <v>32</v>
      </c>
      <c r="G131" s="71">
        <f t="shared" si="5"/>
        <v>93.64589272807322</v>
      </c>
      <c r="H131" s="72">
        <v>1939706</v>
      </c>
      <c r="I131" s="69">
        <v>1095449</v>
      </c>
      <c r="J131" s="73">
        <f t="shared" si="3"/>
        <v>100.98472759588005</v>
      </c>
      <c r="K131" s="52">
        <f t="shared" si="4"/>
        <v>0.006701895341439303</v>
      </c>
      <c r="L131" s="72">
        <v>1084767</v>
      </c>
    </row>
    <row r="132" spans="2:12" s="6" customFormat="1" ht="13.5">
      <c r="B132" s="27" t="s">
        <v>261</v>
      </c>
      <c r="C132" s="28">
        <v>2</v>
      </c>
      <c r="D132" s="40" t="s">
        <v>262</v>
      </c>
      <c r="E132" s="63"/>
      <c r="F132" s="64"/>
      <c r="G132" s="65"/>
      <c r="H132" s="66"/>
      <c r="I132" s="63">
        <v>74964211</v>
      </c>
      <c r="J132" s="68">
        <f t="shared" si="3"/>
        <v>102.94662389677967</v>
      </c>
      <c r="K132" s="51">
        <f t="shared" si="4"/>
        <v>0.45862682468610866</v>
      </c>
      <c r="L132" s="66">
        <v>72818523</v>
      </c>
    </row>
    <row r="133" spans="2:12" s="6" customFormat="1" ht="13.5">
      <c r="B133" s="29" t="s">
        <v>263</v>
      </c>
      <c r="C133" s="30">
        <v>3</v>
      </c>
      <c r="D133" s="41" t="s">
        <v>264</v>
      </c>
      <c r="E133" s="69">
        <v>24779</v>
      </c>
      <c r="F133" s="70" t="s">
        <v>15</v>
      </c>
      <c r="G133" s="71">
        <f t="shared" si="5"/>
        <v>94.03795066413663</v>
      </c>
      <c r="H133" s="72">
        <v>26350</v>
      </c>
      <c r="I133" s="69">
        <v>19090189</v>
      </c>
      <c r="J133" s="73">
        <f t="shared" si="3"/>
        <v>101.29325640852582</v>
      </c>
      <c r="K133" s="52">
        <f t="shared" si="4"/>
        <v>0.11679270210324336</v>
      </c>
      <c r="L133" s="72">
        <v>18846456</v>
      </c>
    </row>
    <row r="134" spans="2:12" s="6" customFormat="1" ht="13.5">
      <c r="B134" s="29" t="s">
        <v>265</v>
      </c>
      <c r="C134" s="30">
        <v>4</v>
      </c>
      <c r="D134" s="41" t="s">
        <v>266</v>
      </c>
      <c r="E134" s="69">
        <v>181858</v>
      </c>
      <c r="F134" s="70" t="s">
        <v>32</v>
      </c>
      <c r="G134" s="71">
        <f t="shared" si="5"/>
        <v>133.58356961318663</v>
      </c>
      <c r="H134" s="72">
        <v>136138</v>
      </c>
      <c r="I134" s="69">
        <v>555415</v>
      </c>
      <c r="J134" s="73">
        <f t="shared" si="3"/>
        <v>161.301236590055</v>
      </c>
      <c r="K134" s="52">
        <f t="shared" si="4"/>
        <v>0.0033979977169777053</v>
      </c>
      <c r="L134" s="72">
        <v>344334</v>
      </c>
    </row>
    <row r="135" spans="2:12" s="6" customFormat="1" ht="13.5">
      <c r="B135" s="29" t="s">
        <v>267</v>
      </c>
      <c r="C135" s="30">
        <v>4</v>
      </c>
      <c r="D135" s="41" t="s">
        <v>268</v>
      </c>
      <c r="E135" s="69">
        <v>211</v>
      </c>
      <c r="F135" s="70" t="s">
        <v>15</v>
      </c>
      <c r="G135" s="71">
        <f t="shared" si="5"/>
        <v>162.30769230769232</v>
      </c>
      <c r="H135" s="72">
        <v>130</v>
      </c>
      <c r="I135" s="69">
        <v>274612</v>
      </c>
      <c r="J135" s="73">
        <f t="shared" si="3"/>
        <v>121.42860301303111</v>
      </c>
      <c r="K135" s="52">
        <f t="shared" si="4"/>
        <v>0.0016800607636716358</v>
      </c>
      <c r="L135" s="72">
        <v>226151</v>
      </c>
    </row>
    <row r="136" spans="2:12" s="6" customFormat="1" ht="13.5">
      <c r="B136" s="29" t="s">
        <v>269</v>
      </c>
      <c r="C136" s="30">
        <v>4</v>
      </c>
      <c r="D136" s="41" t="s">
        <v>270</v>
      </c>
      <c r="E136" s="69">
        <v>23065</v>
      </c>
      <c r="F136" s="70" t="s">
        <v>15</v>
      </c>
      <c r="G136" s="71">
        <f t="shared" si="5"/>
        <v>92.46712636305324</v>
      </c>
      <c r="H136" s="72">
        <v>24944</v>
      </c>
      <c r="I136" s="69">
        <v>16228676</v>
      </c>
      <c r="J136" s="73">
        <f aca="true" t="shared" si="6" ref="J136:J199">I136/L136*100</f>
        <v>96.32975647536577</v>
      </c>
      <c r="K136" s="52">
        <f t="shared" si="4"/>
        <v>0.09928612658565375</v>
      </c>
      <c r="L136" s="72">
        <v>16847002</v>
      </c>
    </row>
    <row r="137" spans="2:12" s="6" customFormat="1" ht="13.5">
      <c r="B137" s="29" t="s">
        <v>271</v>
      </c>
      <c r="C137" s="30">
        <v>4</v>
      </c>
      <c r="D137" s="41" t="s">
        <v>272</v>
      </c>
      <c r="E137" s="69">
        <v>57</v>
      </c>
      <c r="F137" s="70" t="s">
        <v>15</v>
      </c>
      <c r="G137" s="71">
        <f aca="true" t="shared" si="7" ref="G137:G200">IF(F137="","",E137/H137*100)</f>
        <v>142.5</v>
      </c>
      <c r="H137" s="72">
        <v>40</v>
      </c>
      <c r="I137" s="69">
        <v>117575</v>
      </c>
      <c r="J137" s="73">
        <f t="shared" si="6"/>
        <v>146.78710096255884</v>
      </c>
      <c r="K137" s="52">
        <f aca="true" t="shared" si="8" ref="K137:K200">I137/16345361188*100</f>
        <v>0.0007193172340928022</v>
      </c>
      <c r="L137" s="72">
        <v>80099</v>
      </c>
    </row>
    <row r="138" spans="2:12" s="6" customFormat="1" ht="13.5">
      <c r="B138" s="29" t="s">
        <v>273</v>
      </c>
      <c r="C138" s="30">
        <v>3</v>
      </c>
      <c r="D138" s="41" t="s">
        <v>274</v>
      </c>
      <c r="E138" s="69"/>
      <c r="F138" s="70"/>
      <c r="G138" s="71"/>
      <c r="H138" s="72"/>
      <c r="I138" s="69">
        <v>22283063</v>
      </c>
      <c r="J138" s="73">
        <f t="shared" si="6"/>
        <v>105.25591763505648</v>
      </c>
      <c r="K138" s="52">
        <f t="shared" si="8"/>
        <v>0.13632652557325672</v>
      </c>
      <c r="L138" s="72">
        <v>21170366</v>
      </c>
    </row>
    <row r="139" spans="2:12" s="6" customFormat="1" ht="13.5">
      <c r="B139" s="29" t="s">
        <v>275</v>
      </c>
      <c r="C139" s="30">
        <v>4</v>
      </c>
      <c r="D139" s="41" t="s">
        <v>276</v>
      </c>
      <c r="E139" s="69">
        <v>4623082</v>
      </c>
      <c r="F139" s="70" t="s">
        <v>233</v>
      </c>
      <c r="G139" s="71">
        <f t="shared" si="7"/>
        <v>107.04745524254629</v>
      </c>
      <c r="H139" s="90">
        <v>4318722</v>
      </c>
      <c r="I139" s="91">
        <v>2270609</v>
      </c>
      <c r="J139" s="73">
        <f t="shared" si="6"/>
        <v>94.44779290616945</v>
      </c>
      <c r="K139" s="52">
        <f t="shared" si="8"/>
        <v>0.013891458095566434</v>
      </c>
      <c r="L139" s="90">
        <v>2404089</v>
      </c>
    </row>
    <row r="140" spans="2:12" s="6" customFormat="1" ht="13.5">
      <c r="B140" s="29" t="s">
        <v>277</v>
      </c>
      <c r="C140" s="30">
        <v>4</v>
      </c>
      <c r="D140" s="41" t="s">
        <v>278</v>
      </c>
      <c r="E140" s="69">
        <v>17380</v>
      </c>
      <c r="F140" s="70" t="s">
        <v>233</v>
      </c>
      <c r="G140" s="71">
        <f t="shared" si="7"/>
        <v>114.34210526315789</v>
      </c>
      <c r="H140" s="72">
        <v>15200</v>
      </c>
      <c r="I140" s="69">
        <v>44300</v>
      </c>
      <c r="J140" s="73">
        <f t="shared" si="6"/>
        <v>81.00793621767912</v>
      </c>
      <c r="K140" s="52">
        <f t="shared" si="8"/>
        <v>0.0002710249072533373</v>
      </c>
      <c r="L140" s="72">
        <v>54686</v>
      </c>
    </row>
    <row r="141" spans="2:12" s="6" customFormat="1" ht="13.5">
      <c r="B141" s="29" t="s">
        <v>279</v>
      </c>
      <c r="C141" s="30">
        <v>4</v>
      </c>
      <c r="D141" s="41" t="s">
        <v>280</v>
      </c>
      <c r="E141" s="69">
        <v>2779334</v>
      </c>
      <c r="F141" s="70" t="s">
        <v>233</v>
      </c>
      <c r="G141" s="71">
        <f t="shared" si="7"/>
        <v>109.07964172487603</v>
      </c>
      <c r="H141" s="72">
        <v>2547986</v>
      </c>
      <c r="I141" s="69">
        <v>3629298</v>
      </c>
      <c r="J141" s="73">
        <f t="shared" si="6"/>
        <v>117.19968391945048</v>
      </c>
      <c r="K141" s="52">
        <f t="shared" si="8"/>
        <v>0.022203840944576135</v>
      </c>
      <c r="L141" s="72">
        <v>3096679</v>
      </c>
    </row>
    <row r="142" spans="2:12" s="6" customFormat="1" ht="13.5">
      <c r="B142" s="29" t="s">
        <v>281</v>
      </c>
      <c r="C142" s="30">
        <v>4</v>
      </c>
      <c r="D142" s="41" t="s">
        <v>282</v>
      </c>
      <c r="E142" s="69">
        <v>35755073</v>
      </c>
      <c r="F142" s="70" t="s">
        <v>233</v>
      </c>
      <c r="G142" s="71">
        <f t="shared" si="7"/>
        <v>111.00516046429898</v>
      </c>
      <c r="H142" s="72">
        <v>32210280</v>
      </c>
      <c r="I142" s="69">
        <v>8513565</v>
      </c>
      <c r="J142" s="73">
        <f t="shared" si="6"/>
        <v>111.23054786783506</v>
      </c>
      <c r="K142" s="52">
        <f t="shared" si="8"/>
        <v>0.0520855116144528</v>
      </c>
      <c r="L142" s="72">
        <v>7653981</v>
      </c>
    </row>
    <row r="143" spans="2:12" s="6" customFormat="1" ht="13.5">
      <c r="B143" s="29" t="s">
        <v>283</v>
      </c>
      <c r="C143" s="30">
        <v>4</v>
      </c>
      <c r="D143" s="41" t="s">
        <v>284</v>
      </c>
      <c r="E143" s="69">
        <v>3577762</v>
      </c>
      <c r="F143" s="70" t="s">
        <v>32</v>
      </c>
      <c r="G143" s="71">
        <f t="shared" si="7"/>
        <v>101.2859471545475</v>
      </c>
      <c r="H143" s="72">
        <v>3532338</v>
      </c>
      <c r="I143" s="69">
        <v>5792128</v>
      </c>
      <c r="J143" s="73">
        <f t="shared" si="6"/>
        <v>99.39726296327376</v>
      </c>
      <c r="K143" s="52">
        <f t="shared" si="8"/>
        <v>0.03543591318283202</v>
      </c>
      <c r="L143" s="72">
        <v>5827251</v>
      </c>
    </row>
    <row r="144" spans="2:12" s="6" customFormat="1" ht="13.5">
      <c r="B144" s="29" t="s">
        <v>285</v>
      </c>
      <c r="C144" s="30">
        <v>3</v>
      </c>
      <c r="D144" s="41" t="s">
        <v>286</v>
      </c>
      <c r="E144" s="69"/>
      <c r="F144" s="70"/>
      <c r="G144" s="71"/>
      <c r="H144" s="72"/>
      <c r="I144" s="69">
        <v>33590959</v>
      </c>
      <c r="J144" s="73">
        <f t="shared" si="6"/>
        <v>102.4061496079121</v>
      </c>
      <c r="K144" s="52">
        <f t="shared" si="8"/>
        <v>0.2055075970096085</v>
      </c>
      <c r="L144" s="72">
        <v>32801701</v>
      </c>
    </row>
    <row r="145" spans="2:12" s="6" customFormat="1" ht="13.5">
      <c r="B145" s="29" t="s">
        <v>287</v>
      </c>
      <c r="C145" s="30">
        <v>4</v>
      </c>
      <c r="D145" s="41" t="s">
        <v>288</v>
      </c>
      <c r="E145" s="69">
        <v>581</v>
      </c>
      <c r="F145" s="70" t="s">
        <v>15</v>
      </c>
      <c r="G145" s="71">
        <f t="shared" si="7"/>
        <v>147.46192893401016</v>
      </c>
      <c r="H145" s="72">
        <v>394</v>
      </c>
      <c r="I145" s="69">
        <v>2044192</v>
      </c>
      <c r="J145" s="73">
        <f t="shared" si="6"/>
        <v>98.73334695377791</v>
      </c>
      <c r="K145" s="52">
        <f t="shared" si="8"/>
        <v>0.012506251629977747</v>
      </c>
      <c r="L145" s="72">
        <v>2070417</v>
      </c>
    </row>
    <row r="146" spans="2:12" s="6" customFormat="1" ht="13.5">
      <c r="B146" s="29" t="s">
        <v>289</v>
      </c>
      <c r="C146" s="30">
        <v>5</v>
      </c>
      <c r="D146" s="41" t="s">
        <v>290</v>
      </c>
      <c r="E146" s="69">
        <v>2</v>
      </c>
      <c r="F146" s="70" t="s">
        <v>15</v>
      </c>
      <c r="G146" s="71">
        <f t="shared" si="7"/>
        <v>100</v>
      </c>
      <c r="H146" s="72">
        <v>2</v>
      </c>
      <c r="I146" s="69">
        <v>34900</v>
      </c>
      <c r="J146" s="73">
        <f t="shared" si="6"/>
        <v>76.80964852433038</v>
      </c>
      <c r="K146" s="52">
        <f t="shared" si="8"/>
        <v>0.0002135162361882951</v>
      </c>
      <c r="L146" s="72">
        <v>45437</v>
      </c>
    </row>
    <row r="147" spans="2:12" s="6" customFormat="1" ht="13.5">
      <c r="B147" s="29" t="s">
        <v>291</v>
      </c>
      <c r="C147" s="30">
        <v>4</v>
      </c>
      <c r="D147" s="41" t="s">
        <v>292</v>
      </c>
      <c r="E147" s="69">
        <v>1664730</v>
      </c>
      <c r="F147" s="70" t="s">
        <v>12</v>
      </c>
      <c r="G147" s="71">
        <f t="shared" si="7"/>
        <v>102.33226312693287</v>
      </c>
      <c r="H147" s="72">
        <v>1626789</v>
      </c>
      <c r="I147" s="69">
        <v>47142</v>
      </c>
      <c r="J147" s="73">
        <f t="shared" si="6"/>
        <v>91.19610005223144</v>
      </c>
      <c r="K147" s="52">
        <f t="shared" si="8"/>
        <v>0.00028841210333491716</v>
      </c>
      <c r="L147" s="72">
        <v>51693</v>
      </c>
    </row>
    <row r="148" spans="2:12" s="6" customFormat="1" ht="13.5">
      <c r="B148" s="29" t="s">
        <v>293</v>
      </c>
      <c r="C148" s="30">
        <v>4</v>
      </c>
      <c r="D148" s="41" t="s">
        <v>294</v>
      </c>
      <c r="E148" s="69">
        <v>23560</v>
      </c>
      <c r="F148" s="70" t="s">
        <v>12</v>
      </c>
      <c r="G148" s="71">
        <f t="shared" si="7"/>
        <v>55.8465878114111</v>
      </c>
      <c r="H148" s="72">
        <v>42187</v>
      </c>
      <c r="I148" s="69">
        <v>61536</v>
      </c>
      <c r="J148" s="73">
        <f t="shared" si="6"/>
        <v>61.682805076081074</v>
      </c>
      <c r="K148" s="52">
        <f t="shared" si="8"/>
        <v>0.0003764737853891956</v>
      </c>
      <c r="L148" s="72">
        <v>99762</v>
      </c>
    </row>
    <row r="149" spans="2:12" s="6" customFormat="1" ht="13.5">
      <c r="B149" s="29" t="s">
        <v>295</v>
      </c>
      <c r="C149" s="30">
        <v>4</v>
      </c>
      <c r="D149" s="41" t="s">
        <v>296</v>
      </c>
      <c r="E149" s="69">
        <v>255169</v>
      </c>
      <c r="F149" s="70" t="s">
        <v>233</v>
      </c>
      <c r="G149" s="71">
        <f t="shared" si="7"/>
        <v>88.40726330341026</v>
      </c>
      <c r="H149" s="72">
        <v>288629</v>
      </c>
      <c r="I149" s="69">
        <v>358594</v>
      </c>
      <c r="J149" s="73">
        <f t="shared" si="6"/>
        <v>80.69226389917124</v>
      </c>
      <c r="K149" s="52">
        <f t="shared" si="8"/>
        <v>0.002193857914031676</v>
      </c>
      <c r="L149" s="72">
        <v>444397</v>
      </c>
    </row>
    <row r="150" spans="2:12" s="6" customFormat="1" ht="13.5">
      <c r="B150" s="29" t="s">
        <v>297</v>
      </c>
      <c r="C150" s="30">
        <v>5</v>
      </c>
      <c r="D150" s="41" t="s">
        <v>298</v>
      </c>
      <c r="E150" s="69">
        <v>255169</v>
      </c>
      <c r="F150" s="70" t="s">
        <v>233</v>
      </c>
      <c r="G150" s="71">
        <f t="shared" si="7"/>
        <v>88.61880947419601</v>
      </c>
      <c r="H150" s="72">
        <v>287940</v>
      </c>
      <c r="I150" s="69">
        <v>358594</v>
      </c>
      <c r="J150" s="73">
        <f t="shared" si="6"/>
        <v>82.20805450673195</v>
      </c>
      <c r="K150" s="52">
        <f t="shared" si="8"/>
        <v>0.002193857914031676</v>
      </c>
      <c r="L150" s="72">
        <v>436203</v>
      </c>
    </row>
    <row r="151" spans="2:12" s="6" customFormat="1" ht="13.5">
      <c r="B151" s="29" t="s">
        <v>299</v>
      </c>
      <c r="C151" s="30">
        <v>4</v>
      </c>
      <c r="D151" s="41" t="s">
        <v>300</v>
      </c>
      <c r="E151" s="69">
        <v>16698</v>
      </c>
      <c r="F151" s="70" t="s">
        <v>15</v>
      </c>
      <c r="G151" s="71">
        <f t="shared" si="7"/>
        <v>106.2619320351279</v>
      </c>
      <c r="H151" s="72">
        <v>15714</v>
      </c>
      <c r="I151" s="69">
        <v>31079495</v>
      </c>
      <c r="J151" s="73">
        <f t="shared" si="6"/>
        <v>103.1327342511632</v>
      </c>
      <c r="K151" s="52">
        <f t="shared" si="8"/>
        <v>0.190142601576875</v>
      </c>
      <c r="L151" s="72">
        <v>30135432</v>
      </c>
    </row>
    <row r="152" spans="2:12" s="6" customFormat="1" ht="13.5">
      <c r="B152" s="29" t="s">
        <v>301</v>
      </c>
      <c r="C152" s="30">
        <v>5</v>
      </c>
      <c r="D152" s="41" t="s">
        <v>302</v>
      </c>
      <c r="E152" s="69">
        <v>90</v>
      </c>
      <c r="F152" s="70" t="s">
        <v>15</v>
      </c>
      <c r="G152" s="71">
        <f t="shared" si="7"/>
        <v>134.32835820895522</v>
      </c>
      <c r="H152" s="72">
        <v>67</v>
      </c>
      <c r="I152" s="69">
        <v>215322</v>
      </c>
      <c r="J152" s="73">
        <f t="shared" si="6"/>
        <v>186.05708163036059</v>
      </c>
      <c r="K152" s="52">
        <f t="shared" si="8"/>
        <v>0.0013173278799007474</v>
      </c>
      <c r="L152" s="72">
        <v>115729</v>
      </c>
    </row>
    <row r="153" spans="2:12" s="6" customFormat="1" ht="13.5">
      <c r="B153" s="29" t="s">
        <v>303</v>
      </c>
      <c r="C153" s="30">
        <v>5</v>
      </c>
      <c r="D153" s="41" t="s">
        <v>304</v>
      </c>
      <c r="E153" s="69">
        <v>296096</v>
      </c>
      <c r="F153" s="70" t="s">
        <v>32</v>
      </c>
      <c r="G153" s="71">
        <f t="shared" si="7"/>
        <v>120.46412472131361</v>
      </c>
      <c r="H153" s="72">
        <v>245796</v>
      </c>
      <c r="I153" s="69">
        <v>557247</v>
      </c>
      <c r="J153" s="73">
        <f t="shared" si="6"/>
        <v>139.33683062951332</v>
      </c>
      <c r="K153" s="52">
        <f t="shared" si="8"/>
        <v>0.003409205789891659</v>
      </c>
      <c r="L153" s="72">
        <v>399928</v>
      </c>
    </row>
    <row r="154" spans="2:12" s="6" customFormat="1" ht="13.5">
      <c r="B154" s="27" t="s">
        <v>305</v>
      </c>
      <c r="C154" s="28">
        <v>2</v>
      </c>
      <c r="D154" s="40" t="s">
        <v>306</v>
      </c>
      <c r="E154" s="63"/>
      <c r="F154" s="64"/>
      <c r="G154" s="65"/>
      <c r="H154" s="66"/>
      <c r="I154" s="63">
        <v>217437013</v>
      </c>
      <c r="J154" s="68">
        <f t="shared" si="6"/>
        <v>103.20318876793664</v>
      </c>
      <c r="K154" s="51">
        <f t="shared" si="8"/>
        <v>1.3302674104236503</v>
      </c>
      <c r="L154" s="66">
        <v>210688270</v>
      </c>
    </row>
    <row r="155" spans="2:12" s="6" customFormat="1" ht="13.5">
      <c r="B155" s="29" t="s">
        <v>307</v>
      </c>
      <c r="C155" s="30">
        <v>3</v>
      </c>
      <c r="D155" s="41" t="s">
        <v>308</v>
      </c>
      <c r="E155" s="69">
        <v>170</v>
      </c>
      <c r="F155" s="70" t="s">
        <v>15</v>
      </c>
      <c r="G155" s="71">
        <f t="shared" si="7"/>
        <v>586.2068965517241</v>
      </c>
      <c r="H155" s="72">
        <v>29</v>
      </c>
      <c r="I155" s="69">
        <v>3678</v>
      </c>
      <c r="J155" s="73">
        <f t="shared" si="6"/>
        <v>177.08233028406354</v>
      </c>
      <c r="K155" s="52">
        <f t="shared" si="8"/>
        <v>2.2501797040130358E-05</v>
      </c>
      <c r="L155" s="72">
        <v>2077</v>
      </c>
    </row>
    <row r="156" spans="2:12" s="6" customFormat="1" ht="13.5">
      <c r="B156" s="29" t="s">
        <v>309</v>
      </c>
      <c r="C156" s="30">
        <v>3</v>
      </c>
      <c r="D156" s="41" t="s">
        <v>310</v>
      </c>
      <c r="E156" s="69">
        <v>1288866</v>
      </c>
      <c r="F156" s="70" t="s">
        <v>233</v>
      </c>
      <c r="G156" s="71">
        <f t="shared" si="7"/>
        <v>93.24594746719413</v>
      </c>
      <c r="H156" s="72">
        <v>1382222</v>
      </c>
      <c r="I156" s="69">
        <v>3851289</v>
      </c>
      <c r="J156" s="73">
        <f t="shared" si="6"/>
        <v>100.98502172286766</v>
      </c>
      <c r="K156" s="52">
        <f t="shared" si="8"/>
        <v>0.02356196939121441</v>
      </c>
      <c r="L156" s="72">
        <v>3813723</v>
      </c>
    </row>
    <row r="157" spans="2:12" s="6" customFormat="1" ht="13.5">
      <c r="B157" s="29" t="s">
        <v>311</v>
      </c>
      <c r="C157" s="30">
        <v>3</v>
      </c>
      <c r="D157" s="41" t="s">
        <v>312</v>
      </c>
      <c r="E157" s="69"/>
      <c r="F157" s="70"/>
      <c r="G157" s="71"/>
      <c r="H157" s="72"/>
      <c r="I157" s="69">
        <v>72531649</v>
      </c>
      <c r="J157" s="73">
        <f t="shared" si="6"/>
        <v>106.56769735744125</v>
      </c>
      <c r="K157" s="52">
        <f t="shared" si="8"/>
        <v>0.44374454724958506</v>
      </c>
      <c r="L157" s="72">
        <v>68061571</v>
      </c>
    </row>
    <row r="158" spans="2:12" s="6" customFormat="1" ht="13.5">
      <c r="B158" s="29" t="s">
        <v>313</v>
      </c>
      <c r="C158" s="30">
        <v>4</v>
      </c>
      <c r="D158" s="41" t="s">
        <v>314</v>
      </c>
      <c r="E158" s="69">
        <v>52251963</v>
      </c>
      <c r="F158" s="70" t="s">
        <v>233</v>
      </c>
      <c r="G158" s="71">
        <f t="shared" si="7"/>
        <v>107.26917075444366</v>
      </c>
      <c r="H158" s="72">
        <v>48711072</v>
      </c>
      <c r="I158" s="69">
        <v>37583429</v>
      </c>
      <c r="J158" s="73">
        <f t="shared" si="6"/>
        <v>101.8049800955292</v>
      </c>
      <c r="K158" s="52">
        <f t="shared" si="8"/>
        <v>0.22993330381461374</v>
      </c>
      <c r="L158" s="72">
        <v>36917083</v>
      </c>
    </row>
    <row r="159" spans="2:12" s="6" customFormat="1" ht="13.5">
      <c r="B159" s="29" t="s">
        <v>315</v>
      </c>
      <c r="C159" s="30">
        <v>5</v>
      </c>
      <c r="D159" s="41" t="s">
        <v>316</v>
      </c>
      <c r="E159" s="69">
        <v>48913290</v>
      </c>
      <c r="F159" s="70" t="s">
        <v>233</v>
      </c>
      <c r="G159" s="71">
        <f t="shared" si="7"/>
        <v>109.28670276959144</v>
      </c>
      <c r="H159" s="72">
        <v>44756854</v>
      </c>
      <c r="I159" s="69">
        <v>34515782</v>
      </c>
      <c r="J159" s="73">
        <f t="shared" si="6"/>
        <v>103.78353137151875</v>
      </c>
      <c r="K159" s="52">
        <f t="shared" si="8"/>
        <v>0.21116561208411763</v>
      </c>
      <c r="L159" s="72">
        <v>33257475</v>
      </c>
    </row>
    <row r="160" spans="2:12" s="6" customFormat="1" ht="13.5">
      <c r="B160" s="29" t="s">
        <v>317</v>
      </c>
      <c r="C160" s="30">
        <v>5</v>
      </c>
      <c r="D160" s="41" t="s">
        <v>318</v>
      </c>
      <c r="E160" s="69">
        <v>3320380</v>
      </c>
      <c r="F160" s="70" t="s">
        <v>233</v>
      </c>
      <c r="G160" s="71">
        <f t="shared" si="7"/>
        <v>84.43677706105149</v>
      </c>
      <c r="H160" s="72">
        <v>3932386</v>
      </c>
      <c r="I160" s="69">
        <v>3028920</v>
      </c>
      <c r="J160" s="73">
        <f t="shared" si="6"/>
        <v>83.8192014412081</v>
      </c>
      <c r="K160" s="52">
        <f t="shared" si="8"/>
        <v>0.018530762123651887</v>
      </c>
      <c r="L160" s="72">
        <v>3613635</v>
      </c>
    </row>
    <row r="161" spans="2:12" s="6" customFormat="1" ht="13.5">
      <c r="B161" s="29" t="s">
        <v>319</v>
      </c>
      <c r="C161" s="30">
        <v>4</v>
      </c>
      <c r="D161" s="41" t="s">
        <v>320</v>
      </c>
      <c r="E161" s="69">
        <v>926904</v>
      </c>
      <c r="F161" s="70" t="s">
        <v>32</v>
      </c>
      <c r="G161" s="71">
        <f t="shared" si="7"/>
        <v>99.82477698644418</v>
      </c>
      <c r="H161" s="90">
        <v>928531</v>
      </c>
      <c r="I161" s="91">
        <v>4689248</v>
      </c>
      <c r="J161" s="73">
        <f t="shared" si="6"/>
        <v>89.95063431121581</v>
      </c>
      <c r="K161" s="52">
        <f t="shared" si="8"/>
        <v>0.02868855540153268</v>
      </c>
      <c r="L161" s="90">
        <v>5213135</v>
      </c>
    </row>
    <row r="162" spans="2:12" s="6" customFormat="1" ht="13.5">
      <c r="B162" s="29" t="s">
        <v>321</v>
      </c>
      <c r="C162" s="30">
        <v>4</v>
      </c>
      <c r="D162" s="41" t="s">
        <v>322</v>
      </c>
      <c r="E162" s="69">
        <v>10335979</v>
      </c>
      <c r="F162" s="70" t="s">
        <v>32</v>
      </c>
      <c r="G162" s="71">
        <f t="shared" si="7"/>
        <v>284.0389620025667</v>
      </c>
      <c r="H162" s="72">
        <v>3638930</v>
      </c>
      <c r="I162" s="69">
        <v>5379573</v>
      </c>
      <c r="J162" s="73">
        <f t="shared" si="6"/>
        <v>136.29689441371468</v>
      </c>
      <c r="K162" s="52">
        <f t="shared" si="8"/>
        <v>0.03291192490716835</v>
      </c>
      <c r="L162" s="72">
        <v>3946952</v>
      </c>
    </row>
    <row r="163" spans="2:12" s="6" customFormat="1" ht="13.5">
      <c r="B163" s="29" t="s">
        <v>323</v>
      </c>
      <c r="C163" s="30">
        <v>5</v>
      </c>
      <c r="D163" s="41" t="s">
        <v>324</v>
      </c>
      <c r="E163" s="69">
        <v>495868</v>
      </c>
      <c r="F163" s="70" t="s">
        <v>32</v>
      </c>
      <c r="G163" s="71">
        <f t="shared" si="7"/>
        <v>82.58162935625806</v>
      </c>
      <c r="H163" s="72">
        <v>600458</v>
      </c>
      <c r="I163" s="69">
        <v>521052</v>
      </c>
      <c r="J163" s="73">
        <f t="shared" si="6"/>
        <v>92.6275145593788</v>
      </c>
      <c r="K163" s="52">
        <f t="shared" si="8"/>
        <v>0.0031877668165725946</v>
      </c>
      <c r="L163" s="72">
        <v>562524</v>
      </c>
    </row>
    <row r="164" spans="2:12" s="6" customFormat="1" ht="13.5">
      <c r="B164" s="29" t="s">
        <v>325</v>
      </c>
      <c r="C164" s="30">
        <v>5</v>
      </c>
      <c r="D164" s="41" t="s">
        <v>326</v>
      </c>
      <c r="E164" s="69">
        <v>6155</v>
      </c>
      <c r="F164" s="70" t="s">
        <v>32</v>
      </c>
      <c r="G164" s="71">
        <f t="shared" si="7"/>
        <v>86.65352667886809</v>
      </c>
      <c r="H164" s="72">
        <v>7103</v>
      </c>
      <c r="I164" s="69">
        <v>9537</v>
      </c>
      <c r="J164" s="73">
        <f t="shared" si="6"/>
        <v>195.55054336682386</v>
      </c>
      <c r="K164" s="52">
        <f t="shared" si="8"/>
        <v>5.8346829356096576E-05</v>
      </c>
      <c r="L164" s="72">
        <v>4877</v>
      </c>
    </row>
    <row r="165" spans="2:12" s="6" customFormat="1" ht="13.5">
      <c r="B165" s="29" t="s">
        <v>327</v>
      </c>
      <c r="C165" s="30">
        <v>3</v>
      </c>
      <c r="D165" s="41" t="s">
        <v>328</v>
      </c>
      <c r="E165" s="69">
        <v>8149</v>
      </c>
      <c r="F165" s="70" t="s">
        <v>15</v>
      </c>
      <c r="G165" s="71">
        <f t="shared" si="7"/>
        <v>109.14813822662737</v>
      </c>
      <c r="H165" s="72">
        <v>7466</v>
      </c>
      <c r="I165" s="69">
        <v>6192697</v>
      </c>
      <c r="J165" s="73">
        <f t="shared" si="6"/>
        <v>111.7014278388441</v>
      </c>
      <c r="K165" s="52">
        <f t="shared" si="8"/>
        <v>0.03788657178494403</v>
      </c>
      <c r="L165" s="72">
        <v>5543973</v>
      </c>
    </row>
    <row r="166" spans="2:12" s="6" customFormat="1" ht="13.5">
      <c r="B166" s="29" t="s">
        <v>329</v>
      </c>
      <c r="C166" s="30">
        <v>4</v>
      </c>
      <c r="D166" s="41" t="s">
        <v>330</v>
      </c>
      <c r="E166" s="69">
        <v>5952</v>
      </c>
      <c r="F166" s="70" t="s">
        <v>15</v>
      </c>
      <c r="G166" s="71">
        <f t="shared" si="7"/>
        <v>110.4062326099054</v>
      </c>
      <c r="H166" s="72">
        <v>5391</v>
      </c>
      <c r="I166" s="69">
        <v>4313143</v>
      </c>
      <c r="J166" s="73">
        <f t="shared" si="6"/>
        <v>110.47981434473783</v>
      </c>
      <c r="K166" s="52">
        <f t="shared" si="8"/>
        <v>0.026387566174839307</v>
      </c>
      <c r="L166" s="72">
        <v>3904010</v>
      </c>
    </row>
    <row r="167" spans="2:12" s="6" customFormat="1" ht="13.5">
      <c r="B167" s="29" t="s">
        <v>331</v>
      </c>
      <c r="C167" s="30">
        <v>4</v>
      </c>
      <c r="D167" s="41" t="s">
        <v>332</v>
      </c>
      <c r="E167" s="69">
        <v>2186</v>
      </c>
      <c r="F167" s="70" t="s">
        <v>15</v>
      </c>
      <c r="G167" s="71">
        <f t="shared" si="7"/>
        <v>105.80832526621491</v>
      </c>
      <c r="H167" s="72">
        <v>2066</v>
      </c>
      <c r="I167" s="69">
        <v>1879554</v>
      </c>
      <c r="J167" s="73">
        <f t="shared" si="6"/>
        <v>114.60953692247935</v>
      </c>
      <c r="K167" s="52">
        <f t="shared" si="8"/>
        <v>0.011499005610104722</v>
      </c>
      <c r="L167" s="72">
        <v>1639963</v>
      </c>
    </row>
    <row r="168" spans="2:12" s="6" customFormat="1" ht="13.5">
      <c r="B168" s="29" t="s">
        <v>333</v>
      </c>
      <c r="C168" s="30">
        <v>3</v>
      </c>
      <c r="D168" s="41" t="s">
        <v>334</v>
      </c>
      <c r="E168" s="69">
        <v>48862</v>
      </c>
      <c r="F168" s="70" t="s">
        <v>335</v>
      </c>
      <c r="G168" s="71">
        <f t="shared" si="7"/>
        <v>108.505063066264</v>
      </c>
      <c r="H168" s="72">
        <v>45032</v>
      </c>
      <c r="I168" s="69">
        <v>40087</v>
      </c>
      <c r="J168" s="73">
        <f t="shared" si="6"/>
        <v>32.55294614435133</v>
      </c>
      <c r="K168" s="52">
        <f t="shared" si="8"/>
        <v>0.00024525001031748387</v>
      </c>
      <c r="L168" s="72">
        <v>123144</v>
      </c>
    </row>
    <row r="169" spans="2:12" s="6" customFormat="1" ht="13.5">
      <c r="B169" s="27" t="s">
        <v>336</v>
      </c>
      <c r="C169" s="28">
        <v>2</v>
      </c>
      <c r="D169" s="40" t="s">
        <v>337</v>
      </c>
      <c r="E169" s="63">
        <v>2902033</v>
      </c>
      <c r="F169" s="64" t="s">
        <v>15</v>
      </c>
      <c r="G169" s="65">
        <f t="shared" si="7"/>
        <v>99.08374188125177</v>
      </c>
      <c r="H169" s="66">
        <v>2928869</v>
      </c>
      <c r="I169" s="63">
        <v>360548039</v>
      </c>
      <c r="J169" s="68">
        <f t="shared" si="6"/>
        <v>108.88871197208287</v>
      </c>
      <c r="K169" s="51">
        <f t="shared" si="8"/>
        <v>2.205812614680534</v>
      </c>
      <c r="L169" s="66">
        <v>331116084</v>
      </c>
    </row>
    <row r="170" spans="2:12" s="6" customFormat="1" ht="13.5">
      <c r="B170" s="29" t="s">
        <v>338</v>
      </c>
      <c r="C170" s="30">
        <v>3</v>
      </c>
      <c r="D170" s="41" t="s">
        <v>339</v>
      </c>
      <c r="E170" s="69">
        <v>37140</v>
      </c>
      <c r="F170" s="70" t="s">
        <v>15</v>
      </c>
      <c r="G170" s="71">
        <f t="shared" si="7"/>
        <v>96.02606200067223</v>
      </c>
      <c r="H170" s="72">
        <v>38677</v>
      </c>
      <c r="I170" s="69">
        <v>9693968</v>
      </c>
      <c r="J170" s="73">
        <f t="shared" si="6"/>
        <v>112.47507474964524</v>
      </c>
      <c r="K170" s="52">
        <f t="shared" si="8"/>
        <v>0.05930715074755801</v>
      </c>
      <c r="L170" s="72">
        <v>8618770</v>
      </c>
    </row>
    <row r="171" spans="2:12" s="6" customFormat="1" ht="13.5">
      <c r="B171" s="29" t="s">
        <v>340</v>
      </c>
      <c r="C171" s="30">
        <v>4</v>
      </c>
      <c r="D171" s="41" t="s">
        <v>341</v>
      </c>
      <c r="E171" s="69">
        <v>4686</v>
      </c>
      <c r="F171" s="70" t="s">
        <v>15</v>
      </c>
      <c r="G171" s="71">
        <f t="shared" si="7"/>
        <v>99.68091895341416</v>
      </c>
      <c r="H171" s="72">
        <v>4701</v>
      </c>
      <c r="I171" s="69">
        <v>2034163</v>
      </c>
      <c r="J171" s="73">
        <f t="shared" si="6"/>
        <v>191.9099548377906</v>
      </c>
      <c r="K171" s="52">
        <f t="shared" si="8"/>
        <v>0.012444894772306331</v>
      </c>
      <c r="L171" s="72">
        <v>1059957</v>
      </c>
    </row>
    <row r="172" spans="2:12" s="6" customFormat="1" ht="13.5">
      <c r="B172" s="29" t="s">
        <v>342</v>
      </c>
      <c r="C172" s="30">
        <v>3</v>
      </c>
      <c r="D172" s="41" t="s">
        <v>343</v>
      </c>
      <c r="E172" s="69">
        <v>67436</v>
      </c>
      <c r="F172" s="70" t="s">
        <v>15</v>
      </c>
      <c r="G172" s="71">
        <f t="shared" si="7"/>
        <v>66.34593626713104</v>
      </c>
      <c r="H172" s="72">
        <v>101643</v>
      </c>
      <c r="I172" s="69">
        <v>4307295</v>
      </c>
      <c r="J172" s="73">
        <f t="shared" si="6"/>
        <v>83.20918170813833</v>
      </c>
      <c r="K172" s="52">
        <f t="shared" si="8"/>
        <v>0.026351788439904374</v>
      </c>
      <c r="L172" s="72">
        <v>5176466</v>
      </c>
    </row>
    <row r="173" spans="2:12" s="6" customFormat="1" ht="13.5">
      <c r="B173" s="29" t="s">
        <v>344</v>
      </c>
      <c r="C173" s="30">
        <v>4</v>
      </c>
      <c r="D173" s="41" t="s">
        <v>345</v>
      </c>
      <c r="E173" s="69">
        <v>24915</v>
      </c>
      <c r="F173" s="70" t="s">
        <v>15</v>
      </c>
      <c r="G173" s="71">
        <f t="shared" si="7"/>
        <v>38.506715299136054</v>
      </c>
      <c r="H173" s="72">
        <v>64703</v>
      </c>
      <c r="I173" s="69">
        <v>1533653</v>
      </c>
      <c r="J173" s="73">
        <f t="shared" si="6"/>
        <v>49.94644360457826</v>
      </c>
      <c r="K173" s="52">
        <f t="shared" si="8"/>
        <v>0.009382802755842046</v>
      </c>
      <c r="L173" s="72">
        <v>3070595</v>
      </c>
    </row>
    <row r="174" spans="2:12" s="6" customFormat="1" ht="13.5">
      <c r="B174" s="29" t="s">
        <v>346</v>
      </c>
      <c r="C174" s="30">
        <v>3</v>
      </c>
      <c r="D174" s="41" t="s">
        <v>347</v>
      </c>
      <c r="E174" s="69">
        <v>507644</v>
      </c>
      <c r="F174" s="70" t="s">
        <v>15</v>
      </c>
      <c r="G174" s="71">
        <f t="shared" si="7"/>
        <v>100.51878722595362</v>
      </c>
      <c r="H174" s="72">
        <v>505024</v>
      </c>
      <c r="I174" s="69">
        <v>81004843</v>
      </c>
      <c r="J174" s="73">
        <f t="shared" si="6"/>
        <v>109.2369725032726</v>
      </c>
      <c r="K174" s="52">
        <f t="shared" si="8"/>
        <v>0.49558307135770097</v>
      </c>
      <c r="L174" s="72">
        <v>74155152</v>
      </c>
    </row>
    <row r="175" spans="2:12" s="6" customFormat="1" ht="13.5">
      <c r="B175" s="29" t="s">
        <v>348</v>
      </c>
      <c r="C175" s="30">
        <v>4</v>
      </c>
      <c r="D175" s="41" t="s">
        <v>349</v>
      </c>
      <c r="E175" s="69">
        <v>419368</v>
      </c>
      <c r="F175" s="70" t="s">
        <v>15</v>
      </c>
      <c r="G175" s="71">
        <f t="shared" si="7"/>
        <v>101.3700749335267</v>
      </c>
      <c r="H175" s="72">
        <v>413700</v>
      </c>
      <c r="I175" s="69">
        <v>67627258</v>
      </c>
      <c r="J175" s="73">
        <f t="shared" si="6"/>
        <v>110.00421279701631</v>
      </c>
      <c r="K175" s="52">
        <f t="shared" si="8"/>
        <v>0.4137397590800794</v>
      </c>
      <c r="L175" s="72">
        <v>61476971</v>
      </c>
    </row>
    <row r="176" spans="2:12" s="6" customFormat="1" ht="13.5">
      <c r="B176" s="29" t="s">
        <v>350</v>
      </c>
      <c r="C176" s="30">
        <v>4</v>
      </c>
      <c r="D176" s="41" t="s">
        <v>351</v>
      </c>
      <c r="E176" s="69">
        <v>62162</v>
      </c>
      <c r="F176" s="70" t="s">
        <v>15</v>
      </c>
      <c r="G176" s="71">
        <f t="shared" si="7"/>
        <v>99.4178421776541</v>
      </c>
      <c r="H176" s="90">
        <v>62526</v>
      </c>
      <c r="I176" s="91">
        <v>6879480</v>
      </c>
      <c r="J176" s="73">
        <f t="shared" si="6"/>
        <v>109.54702860683385</v>
      </c>
      <c r="K176" s="52">
        <f t="shared" si="8"/>
        <v>0.04208827153388689</v>
      </c>
      <c r="L176" s="90">
        <v>6279933</v>
      </c>
    </row>
    <row r="177" spans="2:12" s="6" customFormat="1" ht="13.5">
      <c r="B177" s="29" t="s">
        <v>352</v>
      </c>
      <c r="C177" s="30">
        <v>4</v>
      </c>
      <c r="D177" s="41" t="s">
        <v>353</v>
      </c>
      <c r="E177" s="69">
        <v>26112</v>
      </c>
      <c r="F177" s="70" t="s">
        <v>15</v>
      </c>
      <c r="G177" s="71">
        <f t="shared" si="7"/>
        <v>90.6477817121433</v>
      </c>
      <c r="H177" s="72">
        <v>28806</v>
      </c>
      <c r="I177" s="69">
        <v>6498105</v>
      </c>
      <c r="J177" s="73">
        <f t="shared" si="6"/>
        <v>101.56069286467171</v>
      </c>
      <c r="K177" s="52">
        <f t="shared" si="8"/>
        <v>0.03975504074373471</v>
      </c>
      <c r="L177" s="72">
        <v>6398248</v>
      </c>
    </row>
    <row r="178" spans="2:12" s="6" customFormat="1" ht="13.5">
      <c r="B178" s="29" t="s">
        <v>354</v>
      </c>
      <c r="C178" s="30">
        <v>3</v>
      </c>
      <c r="D178" s="41" t="s">
        <v>355</v>
      </c>
      <c r="E178" s="69">
        <v>2038499</v>
      </c>
      <c r="F178" s="70" t="s">
        <v>15</v>
      </c>
      <c r="G178" s="71">
        <f t="shared" si="7"/>
        <v>99.91070032607614</v>
      </c>
      <c r="H178" s="72">
        <v>2040321</v>
      </c>
      <c r="I178" s="69">
        <v>191016088</v>
      </c>
      <c r="J178" s="73">
        <f t="shared" si="6"/>
        <v>105.53848143225603</v>
      </c>
      <c r="K178" s="52">
        <f t="shared" si="8"/>
        <v>1.1686256779705493</v>
      </c>
      <c r="L178" s="72">
        <v>180991886</v>
      </c>
    </row>
    <row r="179" spans="2:12" s="6" customFormat="1" ht="13.5">
      <c r="B179" s="29" t="s">
        <v>356</v>
      </c>
      <c r="C179" s="30">
        <v>4</v>
      </c>
      <c r="D179" s="41" t="s">
        <v>357</v>
      </c>
      <c r="E179" s="69">
        <v>20369</v>
      </c>
      <c r="F179" s="70" t="s">
        <v>15</v>
      </c>
      <c r="G179" s="71">
        <f t="shared" si="7"/>
        <v>66.45026587935928</v>
      </c>
      <c r="H179" s="72">
        <v>30653</v>
      </c>
      <c r="I179" s="69">
        <v>7933010</v>
      </c>
      <c r="J179" s="73">
        <f t="shared" si="6"/>
        <v>60.58142670340088</v>
      </c>
      <c r="K179" s="52">
        <f t="shared" si="8"/>
        <v>0.04853370879209475</v>
      </c>
      <c r="L179" s="72">
        <v>13094789</v>
      </c>
    </row>
    <row r="180" spans="2:12" s="6" customFormat="1" ht="13.5">
      <c r="B180" s="29" t="s">
        <v>358</v>
      </c>
      <c r="C180" s="30">
        <v>5</v>
      </c>
      <c r="D180" s="41" t="s">
        <v>359</v>
      </c>
      <c r="E180" s="69">
        <v>9416</v>
      </c>
      <c r="F180" s="70" t="s">
        <v>15</v>
      </c>
      <c r="G180" s="71">
        <f t="shared" si="7"/>
        <v>90.17429611185597</v>
      </c>
      <c r="H180" s="72">
        <v>10442</v>
      </c>
      <c r="I180" s="69">
        <v>3997588</v>
      </c>
      <c r="J180" s="73">
        <f t="shared" si="6"/>
        <v>109.65282991334668</v>
      </c>
      <c r="K180" s="52">
        <f t="shared" si="8"/>
        <v>0.02445701844101703</v>
      </c>
      <c r="L180" s="72">
        <v>3645677</v>
      </c>
    </row>
    <row r="181" spans="2:12" s="6" customFormat="1" ht="13.5">
      <c r="B181" s="29" t="s">
        <v>360</v>
      </c>
      <c r="C181" s="30">
        <v>4</v>
      </c>
      <c r="D181" s="41" t="s">
        <v>361</v>
      </c>
      <c r="E181" s="69">
        <v>512942</v>
      </c>
      <c r="F181" s="70" t="s">
        <v>15</v>
      </c>
      <c r="G181" s="71">
        <f t="shared" si="7"/>
        <v>102.60769024576621</v>
      </c>
      <c r="H181" s="72">
        <v>499906</v>
      </c>
      <c r="I181" s="69">
        <v>49685083</v>
      </c>
      <c r="J181" s="73">
        <f t="shared" si="6"/>
        <v>112.95947300066216</v>
      </c>
      <c r="K181" s="52">
        <f t="shared" si="8"/>
        <v>0.30397054203045976</v>
      </c>
      <c r="L181" s="72">
        <v>43984875</v>
      </c>
    </row>
    <row r="182" spans="2:12" s="6" customFormat="1" ht="13.5">
      <c r="B182" s="29" t="s">
        <v>362</v>
      </c>
      <c r="C182" s="30">
        <v>5</v>
      </c>
      <c r="D182" s="41" t="s">
        <v>363</v>
      </c>
      <c r="E182" s="69">
        <v>5041</v>
      </c>
      <c r="F182" s="70" t="s">
        <v>15</v>
      </c>
      <c r="G182" s="71">
        <f t="shared" si="7"/>
        <v>97.6937984496124</v>
      </c>
      <c r="H182" s="72">
        <v>5160</v>
      </c>
      <c r="I182" s="69">
        <v>579734</v>
      </c>
      <c r="J182" s="73">
        <f t="shared" si="6"/>
        <v>103.3526584517086</v>
      </c>
      <c r="K182" s="52">
        <f t="shared" si="8"/>
        <v>0.0035467799905554466</v>
      </c>
      <c r="L182" s="72">
        <v>560928</v>
      </c>
    </row>
    <row r="183" spans="2:12" s="6" customFormat="1" ht="13.5">
      <c r="B183" s="29" t="s">
        <v>364</v>
      </c>
      <c r="C183" s="30">
        <v>4</v>
      </c>
      <c r="D183" s="41" t="s">
        <v>365</v>
      </c>
      <c r="E183" s="69">
        <v>447328</v>
      </c>
      <c r="F183" s="70" t="s">
        <v>15</v>
      </c>
      <c r="G183" s="71">
        <f t="shared" si="7"/>
        <v>95.22824182584945</v>
      </c>
      <c r="H183" s="72">
        <v>469743</v>
      </c>
      <c r="I183" s="69">
        <v>55145085</v>
      </c>
      <c r="J183" s="73">
        <f t="shared" si="6"/>
        <v>103.81195127952338</v>
      </c>
      <c r="K183" s="52">
        <f t="shared" si="8"/>
        <v>0.33737452703391435</v>
      </c>
      <c r="L183" s="72">
        <v>53120170</v>
      </c>
    </row>
    <row r="184" spans="2:12" s="6" customFormat="1" ht="13.5">
      <c r="B184" s="29" t="s">
        <v>366</v>
      </c>
      <c r="C184" s="30">
        <v>5</v>
      </c>
      <c r="D184" s="41" t="s">
        <v>367</v>
      </c>
      <c r="E184" s="69">
        <v>146244</v>
      </c>
      <c r="F184" s="70" t="s">
        <v>15</v>
      </c>
      <c r="G184" s="71">
        <f t="shared" si="7"/>
        <v>75.60525458690695</v>
      </c>
      <c r="H184" s="72">
        <v>193431</v>
      </c>
      <c r="I184" s="69">
        <v>14418601</v>
      </c>
      <c r="J184" s="73">
        <f t="shared" si="6"/>
        <v>80.06796664051525</v>
      </c>
      <c r="K184" s="52">
        <f t="shared" si="8"/>
        <v>0.08821218958798821</v>
      </c>
      <c r="L184" s="72">
        <v>18007952</v>
      </c>
    </row>
    <row r="185" spans="2:12" s="6" customFormat="1" ht="13.5">
      <c r="B185" s="29" t="s">
        <v>368</v>
      </c>
      <c r="C185" s="30">
        <v>4</v>
      </c>
      <c r="D185" s="41" t="s">
        <v>369</v>
      </c>
      <c r="E185" s="69">
        <v>1057852</v>
      </c>
      <c r="F185" s="70" t="s">
        <v>15</v>
      </c>
      <c r="G185" s="71">
        <f t="shared" si="7"/>
        <v>101.71507141723917</v>
      </c>
      <c r="H185" s="72">
        <v>1040015</v>
      </c>
      <c r="I185" s="69">
        <v>78252910</v>
      </c>
      <c r="J185" s="73">
        <f t="shared" si="6"/>
        <v>110.53911814846107</v>
      </c>
      <c r="K185" s="52">
        <f t="shared" si="8"/>
        <v>0.4787469001140803</v>
      </c>
      <c r="L185" s="72">
        <v>70792052</v>
      </c>
    </row>
    <row r="186" spans="2:12" s="6" customFormat="1" ht="13.5">
      <c r="B186" s="29" t="s">
        <v>370</v>
      </c>
      <c r="C186" s="30">
        <v>5</v>
      </c>
      <c r="D186" s="41" t="s">
        <v>371</v>
      </c>
      <c r="E186" s="69">
        <v>691794</v>
      </c>
      <c r="F186" s="70" t="s">
        <v>15</v>
      </c>
      <c r="G186" s="71">
        <f t="shared" si="7"/>
        <v>93.27178079458324</v>
      </c>
      <c r="H186" s="72">
        <v>741697</v>
      </c>
      <c r="I186" s="69">
        <v>52477602</v>
      </c>
      <c r="J186" s="73">
        <f t="shared" si="6"/>
        <v>102.30386630956151</v>
      </c>
      <c r="K186" s="52">
        <f t="shared" si="8"/>
        <v>0.3210550161383194</v>
      </c>
      <c r="L186" s="72">
        <v>51295815</v>
      </c>
    </row>
    <row r="187" spans="2:12" s="6" customFormat="1" ht="13.5">
      <c r="B187" s="29" t="s">
        <v>372</v>
      </c>
      <c r="C187" s="30">
        <v>3</v>
      </c>
      <c r="D187" s="41" t="s">
        <v>373</v>
      </c>
      <c r="E187" s="69">
        <v>1070</v>
      </c>
      <c r="F187" s="70" t="s">
        <v>15</v>
      </c>
      <c r="G187" s="71">
        <f t="shared" si="7"/>
        <v>85.53157474020784</v>
      </c>
      <c r="H187" s="72">
        <v>1251</v>
      </c>
      <c r="I187" s="69">
        <v>53106</v>
      </c>
      <c r="J187" s="73">
        <f t="shared" si="6"/>
        <v>97.83894323771625</v>
      </c>
      <c r="K187" s="52">
        <f t="shared" si="8"/>
        <v>0.00032489951974256736</v>
      </c>
      <c r="L187" s="72">
        <v>54279</v>
      </c>
    </row>
    <row r="188" spans="2:12" s="6" customFormat="1" ht="13.5">
      <c r="B188" s="29" t="s">
        <v>374</v>
      </c>
      <c r="C188" s="30">
        <v>4</v>
      </c>
      <c r="D188" s="41" t="s">
        <v>375</v>
      </c>
      <c r="E188" s="69">
        <v>1070</v>
      </c>
      <c r="F188" s="70" t="s">
        <v>15</v>
      </c>
      <c r="G188" s="71">
        <f t="shared" si="7"/>
        <v>85.53157474020784</v>
      </c>
      <c r="H188" s="72">
        <v>1251</v>
      </c>
      <c r="I188" s="69">
        <v>53106</v>
      </c>
      <c r="J188" s="73">
        <f t="shared" si="6"/>
        <v>99.50720455695253</v>
      </c>
      <c r="K188" s="52">
        <f t="shared" si="8"/>
        <v>0.00032489951974256736</v>
      </c>
      <c r="L188" s="72">
        <v>53369</v>
      </c>
    </row>
    <row r="189" spans="2:12" s="6" customFormat="1" ht="13.5">
      <c r="B189" s="29" t="s">
        <v>376</v>
      </c>
      <c r="C189" s="30">
        <v>3</v>
      </c>
      <c r="D189" s="41" t="s">
        <v>377</v>
      </c>
      <c r="E189" s="69">
        <v>248771</v>
      </c>
      <c r="F189" s="70" t="s">
        <v>15</v>
      </c>
      <c r="G189" s="71">
        <f t="shared" si="7"/>
        <v>103.86013986013987</v>
      </c>
      <c r="H189" s="72">
        <v>239525</v>
      </c>
      <c r="I189" s="69">
        <v>74297996</v>
      </c>
      <c r="J189" s="73">
        <f t="shared" si="6"/>
        <v>120.04730476109951</v>
      </c>
      <c r="K189" s="52">
        <f t="shared" si="8"/>
        <v>0.454550958803811</v>
      </c>
      <c r="L189" s="72">
        <v>61890599</v>
      </c>
    </row>
    <row r="190" spans="2:12" s="6" customFormat="1" ht="13.5">
      <c r="B190" s="29" t="s">
        <v>378</v>
      </c>
      <c r="C190" s="30">
        <v>4</v>
      </c>
      <c r="D190" s="41" t="s">
        <v>379</v>
      </c>
      <c r="E190" s="69">
        <v>243609</v>
      </c>
      <c r="F190" s="70" t="s">
        <v>15</v>
      </c>
      <c r="G190" s="71">
        <f t="shared" si="7"/>
        <v>103.88487797389328</v>
      </c>
      <c r="H190" s="72">
        <v>234499</v>
      </c>
      <c r="I190" s="69">
        <v>63364662</v>
      </c>
      <c r="J190" s="73">
        <f t="shared" si="6"/>
        <v>122.38340130365816</v>
      </c>
      <c r="K190" s="52">
        <f t="shared" si="8"/>
        <v>0.3876614366069767</v>
      </c>
      <c r="L190" s="72">
        <v>51775536</v>
      </c>
    </row>
    <row r="191" spans="2:12" s="6" customFormat="1" ht="13.5">
      <c r="B191" s="27" t="s">
        <v>380</v>
      </c>
      <c r="C191" s="28">
        <v>2</v>
      </c>
      <c r="D191" s="40" t="s">
        <v>381</v>
      </c>
      <c r="E191" s="63">
        <v>169087</v>
      </c>
      <c r="F191" s="64" t="s">
        <v>15</v>
      </c>
      <c r="G191" s="65">
        <f t="shared" si="7"/>
        <v>98.55392614007275</v>
      </c>
      <c r="H191" s="66">
        <v>171568</v>
      </c>
      <c r="I191" s="63">
        <v>106044098</v>
      </c>
      <c r="J191" s="68">
        <f t="shared" si="6"/>
        <v>101.84472821099246</v>
      </c>
      <c r="K191" s="51">
        <f t="shared" si="8"/>
        <v>0.6487718244969259</v>
      </c>
      <c r="L191" s="66">
        <v>104123306</v>
      </c>
    </row>
    <row r="192" spans="2:12" s="6" customFormat="1" ht="13.5">
      <c r="B192" s="29" t="s">
        <v>382</v>
      </c>
      <c r="C192" s="30">
        <v>3</v>
      </c>
      <c r="D192" s="41" t="s">
        <v>383</v>
      </c>
      <c r="E192" s="69">
        <v>23583</v>
      </c>
      <c r="F192" s="70" t="s">
        <v>15</v>
      </c>
      <c r="G192" s="71">
        <f t="shared" si="7"/>
        <v>90.32517522693324</v>
      </c>
      <c r="H192" s="72">
        <v>26109</v>
      </c>
      <c r="I192" s="69">
        <v>31930469</v>
      </c>
      <c r="J192" s="73">
        <f t="shared" si="6"/>
        <v>98.59442785085862</v>
      </c>
      <c r="K192" s="52">
        <f t="shared" si="8"/>
        <v>0.1953488126248434</v>
      </c>
      <c r="L192" s="72">
        <v>32385673</v>
      </c>
    </row>
    <row r="193" spans="2:12" s="6" customFormat="1" ht="13.5">
      <c r="B193" s="29" t="s">
        <v>384</v>
      </c>
      <c r="C193" s="30">
        <v>4</v>
      </c>
      <c r="D193" s="41" t="s">
        <v>385</v>
      </c>
      <c r="E193" s="69">
        <v>4907</v>
      </c>
      <c r="F193" s="70" t="s">
        <v>15</v>
      </c>
      <c r="G193" s="71">
        <f t="shared" si="7"/>
        <v>112.36546828486375</v>
      </c>
      <c r="H193" s="72">
        <v>4367</v>
      </c>
      <c r="I193" s="69">
        <v>4550729</v>
      </c>
      <c r="J193" s="73">
        <f t="shared" si="6"/>
        <v>116.84417717518095</v>
      </c>
      <c r="K193" s="52">
        <f t="shared" si="8"/>
        <v>0.02784110395395198</v>
      </c>
      <c r="L193" s="72">
        <v>3894699</v>
      </c>
    </row>
    <row r="194" spans="2:12" s="6" customFormat="1" ht="13.5">
      <c r="B194" s="29" t="s">
        <v>386</v>
      </c>
      <c r="C194" s="30">
        <v>4</v>
      </c>
      <c r="D194" s="41" t="s">
        <v>387</v>
      </c>
      <c r="E194" s="69">
        <v>1064</v>
      </c>
      <c r="F194" s="70" t="s">
        <v>15</v>
      </c>
      <c r="G194" s="71">
        <f t="shared" si="7"/>
        <v>81.34556574923548</v>
      </c>
      <c r="H194" s="72">
        <v>1308</v>
      </c>
      <c r="I194" s="69">
        <v>1052202</v>
      </c>
      <c r="J194" s="73">
        <f t="shared" si="6"/>
        <v>89.76867674635662</v>
      </c>
      <c r="K194" s="52">
        <f t="shared" si="8"/>
        <v>0.0064373126289339975</v>
      </c>
      <c r="L194" s="72">
        <v>1172126</v>
      </c>
    </row>
    <row r="195" spans="2:12" s="6" customFormat="1" ht="13.5">
      <c r="B195" s="29" t="s">
        <v>388</v>
      </c>
      <c r="C195" s="30">
        <v>4</v>
      </c>
      <c r="D195" s="41" t="s">
        <v>389</v>
      </c>
      <c r="E195" s="69">
        <v>5850</v>
      </c>
      <c r="F195" s="70" t="s">
        <v>15</v>
      </c>
      <c r="G195" s="71">
        <f t="shared" si="7"/>
        <v>109.42760942760943</v>
      </c>
      <c r="H195" s="72">
        <v>5346</v>
      </c>
      <c r="I195" s="69">
        <v>7986122</v>
      </c>
      <c r="J195" s="73">
        <f t="shared" si="6"/>
        <v>112.84718596398018</v>
      </c>
      <c r="K195" s="52">
        <f t="shared" si="8"/>
        <v>0.048858645019499714</v>
      </c>
      <c r="L195" s="72">
        <v>7076935</v>
      </c>
    </row>
    <row r="196" spans="2:12" s="6" customFormat="1" ht="13.5">
      <c r="B196" s="29" t="s">
        <v>390</v>
      </c>
      <c r="C196" s="30">
        <v>4</v>
      </c>
      <c r="D196" s="41" t="s">
        <v>391</v>
      </c>
      <c r="E196" s="69">
        <v>4980</v>
      </c>
      <c r="F196" s="70" t="s">
        <v>15</v>
      </c>
      <c r="G196" s="71">
        <f t="shared" si="7"/>
        <v>68.89872717210847</v>
      </c>
      <c r="H196" s="72">
        <v>7228</v>
      </c>
      <c r="I196" s="69">
        <v>4305510</v>
      </c>
      <c r="J196" s="73">
        <f t="shared" si="6"/>
        <v>77.67660268171737</v>
      </c>
      <c r="K196" s="52">
        <f t="shared" si="8"/>
        <v>0.026340867910345747</v>
      </c>
      <c r="L196" s="72">
        <v>5542866</v>
      </c>
    </row>
    <row r="197" spans="2:12" s="6" customFormat="1" ht="13.5">
      <c r="B197" s="29" t="s">
        <v>392</v>
      </c>
      <c r="C197" s="30">
        <v>3</v>
      </c>
      <c r="D197" s="41" t="s">
        <v>393</v>
      </c>
      <c r="E197" s="69">
        <v>118244</v>
      </c>
      <c r="F197" s="70" t="s">
        <v>15</v>
      </c>
      <c r="G197" s="71">
        <f t="shared" si="7"/>
        <v>101.84931565845801</v>
      </c>
      <c r="H197" s="72">
        <v>116097</v>
      </c>
      <c r="I197" s="69">
        <v>54818696</v>
      </c>
      <c r="J197" s="73">
        <f t="shared" si="6"/>
        <v>103.28727971442895</v>
      </c>
      <c r="K197" s="52">
        <f t="shared" si="8"/>
        <v>0.33537769749771773</v>
      </c>
      <c r="L197" s="72">
        <v>53074005</v>
      </c>
    </row>
    <row r="198" spans="2:12" s="6" customFormat="1" ht="13.5">
      <c r="B198" s="29" t="s">
        <v>394</v>
      </c>
      <c r="C198" s="30">
        <v>4</v>
      </c>
      <c r="D198" s="41" t="s">
        <v>395</v>
      </c>
      <c r="E198" s="69">
        <v>9756</v>
      </c>
      <c r="F198" s="70" t="s">
        <v>15</v>
      </c>
      <c r="G198" s="71">
        <f t="shared" si="7"/>
        <v>116.37838482643446</v>
      </c>
      <c r="H198" s="90">
        <v>8383</v>
      </c>
      <c r="I198" s="91">
        <v>2647584</v>
      </c>
      <c r="J198" s="73">
        <f t="shared" si="6"/>
        <v>125.15180822671542</v>
      </c>
      <c r="K198" s="52">
        <f t="shared" si="8"/>
        <v>0.016197769933305187</v>
      </c>
      <c r="L198" s="90">
        <v>2115498</v>
      </c>
    </row>
    <row r="199" spans="2:12" s="6" customFormat="1" ht="13.5">
      <c r="B199" s="29" t="s">
        <v>396</v>
      </c>
      <c r="C199" s="30">
        <v>4</v>
      </c>
      <c r="D199" s="41" t="s">
        <v>397</v>
      </c>
      <c r="E199" s="69">
        <v>75449</v>
      </c>
      <c r="F199" s="70" t="s">
        <v>15</v>
      </c>
      <c r="G199" s="71">
        <f t="shared" si="7"/>
        <v>91.02523887655632</v>
      </c>
      <c r="H199" s="72">
        <v>82888</v>
      </c>
      <c r="I199" s="69">
        <v>29204032</v>
      </c>
      <c r="J199" s="73">
        <f t="shared" si="6"/>
        <v>94.74363511243803</v>
      </c>
      <c r="K199" s="52">
        <f t="shared" si="8"/>
        <v>0.17866862447457102</v>
      </c>
      <c r="L199" s="72">
        <v>30824268</v>
      </c>
    </row>
    <row r="200" spans="2:12" s="6" customFormat="1" ht="13.5">
      <c r="B200" s="29" t="s">
        <v>398</v>
      </c>
      <c r="C200" s="30">
        <v>3</v>
      </c>
      <c r="D200" s="41" t="s">
        <v>399</v>
      </c>
      <c r="E200" s="69">
        <v>23840</v>
      </c>
      <c r="F200" s="70" t="s">
        <v>15</v>
      </c>
      <c r="G200" s="71">
        <f t="shared" si="7"/>
        <v>92.65809009289129</v>
      </c>
      <c r="H200" s="72">
        <v>25729</v>
      </c>
      <c r="I200" s="69">
        <v>8151862</v>
      </c>
      <c r="J200" s="73">
        <f aca="true" t="shared" si="9" ref="J200:J263">I200/L200*100</f>
        <v>97.71277280508728</v>
      </c>
      <c r="K200" s="52">
        <f t="shared" si="8"/>
        <v>0.04987263301336355</v>
      </c>
      <c r="L200" s="72">
        <v>8342678</v>
      </c>
    </row>
    <row r="201" spans="2:12" s="6" customFormat="1" ht="13.5">
      <c r="B201" s="29" t="s">
        <v>400</v>
      </c>
      <c r="C201" s="30">
        <v>4</v>
      </c>
      <c r="D201" s="41" t="s">
        <v>401</v>
      </c>
      <c r="E201" s="69">
        <v>23509</v>
      </c>
      <c r="F201" s="70" t="s">
        <v>15</v>
      </c>
      <c r="G201" s="71">
        <f aca="true" t="shared" si="10" ref="G201:G264">IF(F201="","",E201/H201*100)</f>
        <v>95.91595267237862</v>
      </c>
      <c r="H201" s="72">
        <v>24510</v>
      </c>
      <c r="I201" s="69">
        <v>7866323</v>
      </c>
      <c r="J201" s="73">
        <f t="shared" si="9"/>
        <v>98.08320420905055</v>
      </c>
      <c r="K201" s="52">
        <f aca="true" t="shared" si="11" ref="K201:K264">I201/16345361188*100</f>
        <v>0.04812572147855066</v>
      </c>
      <c r="L201" s="72">
        <v>8020051</v>
      </c>
    </row>
    <row r="202" spans="2:12" s="6" customFormat="1" ht="13.5">
      <c r="B202" s="29" t="s">
        <v>402</v>
      </c>
      <c r="C202" s="30">
        <v>3</v>
      </c>
      <c r="D202" s="41" t="s">
        <v>403</v>
      </c>
      <c r="E202" s="69">
        <v>55</v>
      </c>
      <c r="F202" s="70" t="s">
        <v>15</v>
      </c>
      <c r="G202" s="71">
        <f t="shared" si="10"/>
        <v>98.21428571428571</v>
      </c>
      <c r="H202" s="72">
        <v>56</v>
      </c>
      <c r="I202" s="69">
        <v>869243</v>
      </c>
      <c r="J202" s="73">
        <f t="shared" si="9"/>
        <v>108.67683867563844</v>
      </c>
      <c r="K202" s="52">
        <f t="shared" si="11"/>
        <v>0.005317979761977714</v>
      </c>
      <c r="L202" s="72">
        <v>799842</v>
      </c>
    </row>
    <row r="203" spans="2:12" s="6" customFormat="1" ht="13.5">
      <c r="B203" s="29" t="s">
        <v>404</v>
      </c>
      <c r="C203" s="30">
        <v>3</v>
      </c>
      <c r="D203" s="41" t="s">
        <v>405</v>
      </c>
      <c r="E203" s="69">
        <v>696462</v>
      </c>
      <c r="F203" s="70" t="s">
        <v>335</v>
      </c>
      <c r="G203" s="71">
        <f t="shared" si="10"/>
        <v>135.64490841278035</v>
      </c>
      <c r="H203" s="72">
        <v>513445</v>
      </c>
      <c r="I203" s="69">
        <v>2261061</v>
      </c>
      <c r="J203" s="73">
        <f t="shared" si="9"/>
        <v>101.98253940046169</v>
      </c>
      <c r="K203" s="52">
        <f t="shared" si="11"/>
        <v>0.013833043968829306</v>
      </c>
      <c r="L203" s="72">
        <v>2217106</v>
      </c>
    </row>
    <row r="204" spans="2:12" s="6" customFormat="1" ht="13.5">
      <c r="B204" s="27" t="s">
        <v>406</v>
      </c>
      <c r="C204" s="28">
        <v>2</v>
      </c>
      <c r="D204" s="40" t="s">
        <v>407</v>
      </c>
      <c r="E204" s="63"/>
      <c r="F204" s="64"/>
      <c r="G204" s="65"/>
      <c r="H204" s="66"/>
      <c r="I204" s="63">
        <v>299393525</v>
      </c>
      <c r="J204" s="68">
        <f t="shared" si="9"/>
        <v>108.71233740472867</v>
      </c>
      <c r="K204" s="51">
        <f t="shared" si="11"/>
        <v>1.8316727391732446</v>
      </c>
      <c r="L204" s="66">
        <v>275399768</v>
      </c>
    </row>
    <row r="205" spans="2:12" s="6" customFormat="1" ht="13.5">
      <c r="B205" s="29" t="s">
        <v>408</v>
      </c>
      <c r="C205" s="30">
        <v>3</v>
      </c>
      <c r="D205" s="41" t="s">
        <v>409</v>
      </c>
      <c r="E205" s="69">
        <v>3820</v>
      </c>
      <c r="F205" s="70" t="s">
        <v>15</v>
      </c>
      <c r="G205" s="71">
        <f t="shared" si="10"/>
        <v>116.57003356728714</v>
      </c>
      <c r="H205" s="72">
        <v>3277</v>
      </c>
      <c r="I205" s="69">
        <v>1741435</v>
      </c>
      <c r="J205" s="73">
        <f t="shared" si="9"/>
        <v>85.42425776474904</v>
      </c>
      <c r="K205" s="52">
        <f t="shared" si="11"/>
        <v>0.010654001340016152</v>
      </c>
      <c r="L205" s="72">
        <v>2038572</v>
      </c>
    </row>
    <row r="206" spans="2:12" s="6" customFormat="1" ht="13.5">
      <c r="B206" s="29" t="s">
        <v>410</v>
      </c>
      <c r="C206" s="30">
        <v>4</v>
      </c>
      <c r="D206" s="41" t="s">
        <v>411</v>
      </c>
      <c r="E206" s="69">
        <v>3314</v>
      </c>
      <c r="F206" s="70" t="s">
        <v>15</v>
      </c>
      <c r="G206" s="71">
        <f t="shared" si="10"/>
        <v>128.89926098794245</v>
      </c>
      <c r="H206" s="72">
        <v>2571</v>
      </c>
      <c r="I206" s="69">
        <v>1367882</v>
      </c>
      <c r="J206" s="73">
        <f t="shared" si="9"/>
        <v>104.13872962629395</v>
      </c>
      <c r="K206" s="52">
        <f t="shared" si="11"/>
        <v>0.008368625105722564</v>
      </c>
      <c r="L206" s="72">
        <v>1313519</v>
      </c>
    </row>
    <row r="207" spans="2:12" s="6" customFormat="1" ht="13.5">
      <c r="B207" s="29" t="s">
        <v>412</v>
      </c>
      <c r="C207" s="30">
        <v>3</v>
      </c>
      <c r="D207" s="41" t="s">
        <v>413</v>
      </c>
      <c r="E207" s="69">
        <v>1016</v>
      </c>
      <c r="F207" s="70" t="s">
        <v>15</v>
      </c>
      <c r="G207" s="71">
        <f t="shared" si="10"/>
        <v>112.14128035320088</v>
      </c>
      <c r="H207" s="72">
        <v>906</v>
      </c>
      <c r="I207" s="69">
        <v>871440</v>
      </c>
      <c r="J207" s="73">
        <f t="shared" si="9"/>
        <v>176.614006465146</v>
      </c>
      <c r="K207" s="52">
        <f t="shared" si="11"/>
        <v>0.005331420884353235</v>
      </c>
      <c r="L207" s="72">
        <v>493415</v>
      </c>
    </row>
    <row r="208" spans="2:12" s="6" customFormat="1" ht="13.5">
      <c r="B208" s="29" t="s">
        <v>414</v>
      </c>
      <c r="C208" s="30">
        <v>4</v>
      </c>
      <c r="D208" s="41" t="s">
        <v>415</v>
      </c>
      <c r="E208" s="69">
        <v>51</v>
      </c>
      <c r="F208" s="70" t="s">
        <v>15</v>
      </c>
      <c r="G208" s="71">
        <f t="shared" si="10"/>
        <v>175.86206896551724</v>
      </c>
      <c r="H208" s="72">
        <v>29</v>
      </c>
      <c r="I208" s="69">
        <v>286299</v>
      </c>
      <c r="J208" s="73">
        <f t="shared" si="9"/>
        <v>429.97521964406394</v>
      </c>
      <c r="K208" s="52">
        <f t="shared" si="11"/>
        <v>0.0017515611720479284</v>
      </c>
      <c r="L208" s="72">
        <v>66585</v>
      </c>
    </row>
    <row r="209" spans="2:12" s="6" customFormat="1" ht="13.5">
      <c r="B209" s="29" t="s">
        <v>416</v>
      </c>
      <c r="C209" s="30">
        <v>5</v>
      </c>
      <c r="D209" s="41" t="s">
        <v>417</v>
      </c>
      <c r="E209" s="69">
        <v>46</v>
      </c>
      <c r="F209" s="70" t="s">
        <v>15</v>
      </c>
      <c r="G209" s="71">
        <f t="shared" si="10"/>
        <v>184</v>
      </c>
      <c r="H209" s="72">
        <v>25</v>
      </c>
      <c r="I209" s="69">
        <v>275322</v>
      </c>
      <c r="J209" s="73">
        <f t="shared" si="9"/>
        <v>512.560737224239</v>
      </c>
      <c r="K209" s="52">
        <f t="shared" si="11"/>
        <v>0.0016844045037201659</v>
      </c>
      <c r="L209" s="72">
        <v>53715</v>
      </c>
    </row>
    <row r="210" spans="2:12" s="6" customFormat="1" ht="13.5">
      <c r="B210" s="29" t="s">
        <v>418</v>
      </c>
      <c r="C210" s="30">
        <v>3</v>
      </c>
      <c r="D210" s="41" t="s">
        <v>419</v>
      </c>
      <c r="E210" s="69">
        <v>1234</v>
      </c>
      <c r="F210" s="70" t="s">
        <v>15</v>
      </c>
      <c r="G210" s="71">
        <f t="shared" si="10"/>
        <v>106.93240901213173</v>
      </c>
      <c r="H210" s="72">
        <v>1154</v>
      </c>
      <c r="I210" s="69">
        <v>2135751</v>
      </c>
      <c r="J210" s="73">
        <f t="shared" si="9"/>
        <v>121.29456149686762</v>
      </c>
      <c r="K210" s="52">
        <f t="shared" si="11"/>
        <v>0.013066404439982448</v>
      </c>
      <c r="L210" s="72">
        <v>1760797</v>
      </c>
    </row>
    <row r="211" spans="2:12" s="6" customFormat="1" ht="13.5">
      <c r="B211" s="29" t="s">
        <v>420</v>
      </c>
      <c r="C211" s="30">
        <v>4</v>
      </c>
      <c r="D211" s="41" t="s">
        <v>421</v>
      </c>
      <c r="E211" s="69">
        <v>577</v>
      </c>
      <c r="F211" s="70" t="s">
        <v>15</v>
      </c>
      <c r="G211" s="71">
        <f t="shared" si="10"/>
        <v>78.18428184281842</v>
      </c>
      <c r="H211" s="90">
        <v>738</v>
      </c>
      <c r="I211" s="91">
        <v>794222</v>
      </c>
      <c r="J211" s="73">
        <f t="shared" si="9"/>
        <v>100.25447926423179</v>
      </c>
      <c r="K211" s="52">
        <f t="shared" si="11"/>
        <v>0.004859005505385104</v>
      </c>
      <c r="L211" s="90">
        <v>792206</v>
      </c>
    </row>
    <row r="212" spans="2:12" s="6" customFormat="1" ht="13.5">
      <c r="B212" s="29" t="s">
        <v>422</v>
      </c>
      <c r="C212" s="30">
        <v>4</v>
      </c>
      <c r="D212" s="41" t="s">
        <v>423</v>
      </c>
      <c r="E212" s="69">
        <v>56</v>
      </c>
      <c r="F212" s="70" t="s">
        <v>15</v>
      </c>
      <c r="G212" s="71">
        <f t="shared" si="10"/>
        <v>133.33333333333331</v>
      </c>
      <c r="H212" s="72">
        <v>42</v>
      </c>
      <c r="I212" s="69">
        <v>464938</v>
      </c>
      <c r="J212" s="73">
        <f t="shared" si="9"/>
        <v>113.11616998396698</v>
      </c>
      <c r="K212" s="52">
        <f t="shared" si="11"/>
        <v>0.0028444645220892135</v>
      </c>
      <c r="L212" s="72">
        <v>411027</v>
      </c>
    </row>
    <row r="213" spans="2:12" s="6" customFormat="1" ht="13.5">
      <c r="B213" s="29" t="s">
        <v>424</v>
      </c>
      <c r="C213" s="30">
        <v>3</v>
      </c>
      <c r="D213" s="41" t="s">
        <v>425</v>
      </c>
      <c r="E213" s="69">
        <v>129955</v>
      </c>
      <c r="F213" s="70" t="s">
        <v>15</v>
      </c>
      <c r="G213" s="71">
        <f t="shared" si="10"/>
        <v>102.17953657328415</v>
      </c>
      <c r="H213" s="72">
        <v>127183</v>
      </c>
      <c r="I213" s="69">
        <v>109416659</v>
      </c>
      <c r="J213" s="73">
        <f t="shared" si="9"/>
        <v>103.6911047553698</v>
      </c>
      <c r="K213" s="52">
        <f t="shared" si="11"/>
        <v>0.6694049629220099</v>
      </c>
      <c r="L213" s="72">
        <v>105521741</v>
      </c>
    </row>
    <row r="214" spans="2:12" s="6" customFormat="1" ht="13.5">
      <c r="B214" s="29" t="s">
        <v>426</v>
      </c>
      <c r="C214" s="30">
        <v>4</v>
      </c>
      <c r="D214" s="41" t="s">
        <v>427</v>
      </c>
      <c r="E214" s="69">
        <v>46</v>
      </c>
      <c r="F214" s="70" t="s">
        <v>15</v>
      </c>
      <c r="G214" s="71">
        <f t="shared" si="10"/>
        <v>106.9767441860465</v>
      </c>
      <c r="H214" s="72">
        <v>43</v>
      </c>
      <c r="I214" s="69">
        <v>87063</v>
      </c>
      <c r="J214" s="73">
        <f t="shared" si="9"/>
        <v>84.31353560395503</v>
      </c>
      <c r="K214" s="52">
        <f t="shared" si="11"/>
        <v>0.0005326465349931673</v>
      </c>
      <c r="L214" s="72">
        <v>103261</v>
      </c>
    </row>
    <row r="215" spans="2:12" s="6" customFormat="1" ht="13.5">
      <c r="B215" s="29" t="s">
        <v>428</v>
      </c>
      <c r="C215" s="30">
        <v>5</v>
      </c>
      <c r="D215" s="41" t="s">
        <v>429</v>
      </c>
      <c r="E215" s="69">
        <v>0</v>
      </c>
      <c r="F215" s="70" t="s">
        <v>816</v>
      </c>
      <c r="G215" s="71"/>
      <c r="H215" s="72">
        <v>0</v>
      </c>
      <c r="I215" s="69">
        <v>240</v>
      </c>
      <c r="J215" s="73">
        <f t="shared" si="9"/>
        <v>13.613159387407828</v>
      </c>
      <c r="K215" s="52">
        <f t="shared" si="11"/>
        <v>1.468306495277674E-06</v>
      </c>
      <c r="L215" s="72">
        <v>1763</v>
      </c>
    </row>
    <row r="216" spans="2:12" s="6" customFormat="1" ht="13.5">
      <c r="B216" s="29" t="s">
        <v>430</v>
      </c>
      <c r="C216" s="30">
        <v>4</v>
      </c>
      <c r="D216" s="41" t="s">
        <v>431</v>
      </c>
      <c r="E216" s="69">
        <v>122664</v>
      </c>
      <c r="F216" s="70" t="s">
        <v>15</v>
      </c>
      <c r="G216" s="71">
        <f t="shared" si="10"/>
        <v>102.80513254607474</v>
      </c>
      <c r="H216" s="72">
        <v>119317</v>
      </c>
      <c r="I216" s="69">
        <v>98280422</v>
      </c>
      <c r="J216" s="73">
        <f t="shared" si="9"/>
        <v>104.22257740839416</v>
      </c>
      <c r="K216" s="52">
        <f t="shared" si="11"/>
        <v>0.6012740915884617</v>
      </c>
      <c r="L216" s="72">
        <v>94298591</v>
      </c>
    </row>
    <row r="217" spans="2:12" s="6" customFormat="1" ht="13.5">
      <c r="B217" s="29" t="s">
        <v>432</v>
      </c>
      <c r="C217" s="30">
        <v>4</v>
      </c>
      <c r="D217" s="41" t="s">
        <v>433</v>
      </c>
      <c r="E217" s="69">
        <v>1979</v>
      </c>
      <c r="F217" s="70" t="s">
        <v>15</v>
      </c>
      <c r="G217" s="71">
        <f t="shared" si="10"/>
        <v>91.11418047882137</v>
      </c>
      <c r="H217" s="72">
        <v>2172</v>
      </c>
      <c r="I217" s="69">
        <v>1745021</v>
      </c>
      <c r="J217" s="73">
        <f t="shared" si="9"/>
        <v>98.50583407188299</v>
      </c>
      <c r="K217" s="52">
        <f t="shared" si="11"/>
        <v>0.010675940286233093</v>
      </c>
      <c r="L217" s="72">
        <v>1771490</v>
      </c>
    </row>
    <row r="218" spans="2:12" s="6" customFormat="1" ht="13.5">
      <c r="B218" s="29" t="s">
        <v>434</v>
      </c>
      <c r="C218" s="30">
        <v>3</v>
      </c>
      <c r="D218" s="41" t="s">
        <v>435</v>
      </c>
      <c r="E218" s="69">
        <v>34984004</v>
      </c>
      <c r="F218" s="70" t="s">
        <v>32</v>
      </c>
      <c r="G218" s="71">
        <f t="shared" si="10"/>
        <v>127.4465126530285</v>
      </c>
      <c r="H218" s="72">
        <v>27449950</v>
      </c>
      <c r="I218" s="69">
        <v>83940797</v>
      </c>
      <c r="J218" s="73">
        <f t="shared" si="9"/>
        <v>121.73042315596365</v>
      </c>
      <c r="K218" s="52">
        <f t="shared" si="11"/>
        <v>0.5135450727245197</v>
      </c>
      <c r="L218" s="72">
        <v>68956301</v>
      </c>
    </row>
    <row r="219" spans="2:12" s="6" customFormat="1" ht="13.5">
      <c r="B219" s="29" t="s">
        <v>436</v>
      </c>
      <c r="C219" s="30">
        <v>4</v>
      </c>
      <c r="D219" s="41" t="s">
        <v>437</v>
      </c>
      <c r="E219" s="69">
        <v>183618</v>
      </c>
      <c r="F219" s="70" t="s">
        <v>32</v>
      </c>
      <c r="G219" s="71">
        <f t="shared" si="10"/>
        <v>181.66689752062845</v>
      </c>
      <c r="H219" s="72">
        <v>101074</v>
      </c>
      <c r="I219" s="69">
        <v>372035</v>
      </c>
      <c r="J219" s="73">
        <f t="shared" si="9"/>
        <v>166.04406002017336</v>
      </c>
      <c r="K219" s="52">
        <f t="shared" si="11"/>
        <v>0.002276089195710956</v>
      </c>
      <c r="L219" s="72">
        <v>224058</v>
      </c>
    </row>
    <row r="220" spans="2:12" s="6" customFormat="1" ht="13.5">
      <c r="B220" s="29" t="s">
        <v>438</v>
      </c>
      <c r="C220" s="30">
        <v>3</v>
      </c>
      <c r="D220" s="41" t="s">
        <v>439</v>
      </c>
      <c r="E220" s="69"/>
      <c r="F220" s="70"/>
      <c r="G220" s="71"/>
      <c r="H220" s="72"/>
      <c r="I220" s="69">
        <v>12183480</v>
      </c>
      <c r="J220" s="73">
        <f t="shared" si="9"/>
        <v>102.81581706239871</v>
      </c>
      <c r="K220" s="52">
        <f t="shared" si="11"/>
        <v>0.07453784507952349</v>
      </c>
      <c r="L220" s="72">
        <v>11849811</v>
      </c>
    </row>
    <row r="221" spans="2:12" s="6" customFormat="1" ht="13.5">
      <c r="B221" s="29" t="s">
        <v>440</v>
      </c>
      <c r="C221" s="30">
        <v>4</v>
      </c>
      <c r="D221" s="41" t="s">
        <v>441</v>
      </c>
      <c r="E221" s="69">
        <v>336866</v>
      </c>
      <c r="F221" s="70" t="s">
        <v>32</v>
      </c>
      <c r="G221" s="71">
        <f t="shared" si="10"/>
        <v>87.32460085596597</v>
      </c>
      <c r="H221" s="72">
        <v>385763</v>
      </c>
      <c r="I221" s="69">
        <v>1693354</v>
      </c>
      <c r="J221" s="73">
        <f t="shared" si="9"/>
        <v>103.7631239345516</v>
      </c>
      <c r="K221" s="52">
        <f t="shared" si="11"/>
        <v>0.01035984448751846</v>
      </c>
      <c r="L221" s="72">
        <v>1631942</v>
      </c>
    </row>
    <row r="222" spans="2:12" s="6" customFormat="1" ht="13.5">
      <c r="B222" s="29" t="s">
        <v>442</v>
      </c>
      <c r="C222" s="30">
        <v>3</v>
      </c>
      <c r="D222" s="41" t="s">
        <v>443</v>
      </c>
      <c r="E222" s="69">
        <v>5951760</v>
      </c>
      <c r="F222" s="70" t="s">
        <v>32</v>
      </c>
      <c r="G222" s="71">
        <f t="shared" si="10"/>
        <v>90.87135123911106</v>
      </c>
      <c r="H222" s="72">
        <v>6549655</v>
      </c>
      <c r="I222" s="69">
        <v>9539863</v>
      </c>
      <c r="J222" s="73">
        <f t="shared" si="9"/>
        <v>97.85138253988296</v>
      </c>
      <c r="K222" s="52">
        <f t="shared" si="11"/>
        <v>0.05836434502899649</v>
      </c>
      <c r="L222" s="72">
        <v>9749339</v>
      </c>
    </row>
    <row r="223" spans="2:12" s="6" customFormat="1" ht="13.5">
      <c r="B223" s="29" t="s">
        <v>444</v>
      </c>
      <c r="C223" s="30">
        <v>4</v>
      </c>
      <c r="D223" s="41" t="s">
        <v>445</v>
      </c>
      <c r="E223" s="69">
        <v>5488422</v>
      </c>
      <c r="F223" s="70" t="s">
        <v>32</v>
      </c>
      <c r="G223" s="71">
        <f t="shared" si="10"/>
        <v>93.54012610584628</v>
      </c>
      <c r="H223" s="72">
        <v>5867452</v>
      </c>
      <c r="I223" s="69">
        <v>8810074</v>
      </c>
      <c r="J223" s="73">
        <f t="shared" si="9"/>
        <v>100.76235632335089</v>
      </c>
      <c r="K223" s="52">
        <f t="shared" si="11"/>
        <v>0.05389953699198733</v>
      </c>
      <c r="L223" s="72">
        <v>8743418</v>
      </c>
    </row>
    <row r="224" spans="2:12" s="6" customFormat="1" ht="13.5">
      <c r="B224" s="29" t="s">
        <v>446</v>
      </c>
      <c r="C224" s="30">
        <v>3</v>
      </c>
      <c r="D224" s="41" t="s">
        <v>447</v>
      </c>
      <c r="E224" s="69">
        <v>10668</v>
      </c>
      <c r="F224" s="70" t="s">
        <v>15</v>
      </c>
      <c r="G224" s="71">
        <f t="shared" si="10"/>
        <v>98.09655172413792</v>
      </c>
      <c r="H224" s="72">
        <v>10875</v>
      </c>
      <c r="I224" s="69">
        <v>23136511</v>
      </c>
      <c r="J224" s="73">
        <f t="shared" si="9"/>
        <v>97.22459659049913</v>
      </c>
      <c r="K224" s="52">
        <f t="shared" si="11"/>
        <v>0.14154787241401398</v>
      </c>
      <c r="L224" s="72">
        <v>23796973</v>
      </c>
    </row>
    <row r="225" spans="2:12" s="6" customFormat="1" ht="13.5">
      <c r="B225" s="29" t="s">
        <v>448</v>
      </c>
      <c r="C225" s="30">
        <v>3</v>
      </c>
      <c r="D225" s="41" t="s">
        <v>449</v>
      </c>
      <c r="E225" s="69">
        <v>4752</v>
      </c>
      <c r="F225" s="70" t="s">
        <v>15</v>
      </c>
      <c r="G225" s="71">
        <f t="shared" si="10"/>
        <v>106.26118067978534</v>
      </c>
      <c r="H225" s="72">
        <v>4472</v>
      </c>
      <c r="I225" s="69">
        <v>6922120</v>
      </c>
      <c r="J225" s="73">
        <f t="shared" si="9"/>
        <v>98.08784448825871</v>
      </c>
      <c r="K225" s="52">
        <f t="shared" si="11"/>
        <v>0.04234914065454789</v>
      </c>
      <c r="L225" s="72">
        <v>7057062</v>
      </c>
    </row>
    <row r="226" spans="2:12" s="6" customFormat="1" ht="13.5">
      <c r="B226" s="29" t="s">
        <v>450</v>
      </c>
      <c r="C226" s="30">
        <v>3</v>
      </c>
      <c r="D226" s="41" t="s">
        <v>451</v>
      </c>
      <c r="E226" s="69">
        <v>352295</v>
      </c>
      <c r="F226" s="70" t="s">
        <v>32</v>
      </c>
      <c r="G226" s="71">
        <f t="shared" si="10"/>
        <v>113.34701796268472</v>
      </c>
      <c r="H226" s="72">
        <v>310811</v>
      </c>
      <c r="I226" s="69">
        <v>733582</v>
      </c>
      <c r="J226" s="73">
        <f t="shared" si="9"/>
        <v>125.30267419138848</v>
      </c>
      <c r="K226" s="52">
        <f t="shared" si="11"/>
        <v>0.004488013397578278</v>
      </c>
      <c r="L226" s="72">
        <v>585448</v>
      </c>
    </row>
    <row r="227" spans="2:12" s="6" customFormat="1" ht="13.5">
      <c r="B227" s="25" t="s">
        <v>452</v>
      </c>
      <c r="C227" s="26">
        <v>1</v>
      </c>
      <c r="D227" s="39" t="s">
        <v>453</v>
      </c>
      <c r="E227" s="57"/>
      <c r="F227" s="58"/>
      <c r="G227" s="59"/>
      <c r="H227" s="60"/>
      <c r="I227" s="57">
        <v>13573602107</v>
      </c>
      <c r="J227" s="62">
        <f t="shared" si="9"/>
        <v>105.84077007381237</v>
      </c>
      <c r="K227" s="50">
        <f t="shared" si="11"/>
        <v>83.04253390842842</v>
      </c>
      <c r="L227" s="60">
        <v>12824549649</v>
      </c>
    </row>
    <row r="228" spans="2:12" s="6" customFormat="1" ht="13.5">
      <c r="B228" s="27" t="s">
        <v>454</v>
      </c>
      <c r="C228" s="28">
        <v>2</v>
      </c>
      <c r="D228" s="40" t="s">
        <v>455</v>
      </c>
      <c r="E228" s="63"/>
      <c r="F228" s="64"/>
      <c r="G228" s="65"/>
      <c r="H228" s="66"/>
      <c r="I228" s="63">
        <v>3145353353</v>
      </c>
      <c r="J228" s="68">
        <f t="shared" si="9"/>
        <v>108.4183561796535</v>
      </c>
      <c r="K228" s="51">
        <f t="shared" si="11"/>
        <v>19.243094825638796</v>
      </c>
      <c r="L228" s="66">
        <v>2901126215</v>
      </c>
    </row>
    <row r="229" spans="2:12" s="6" customFormat="1" ht="13.5">
      <c r="B229" s="29" t="s">
        <v>456</v>
      </c>
      <c r="C229" s="30">
        <v>3</v>
      </c>
      <c r="D229" s="41" t="s">
        <v>457</v>
      </c>
      <c r="E229" s="69">
        <v>332398089</v>
      </c>
      <c r="F229" s="70" t="s">
        <v>32</v>
      </c>
      <c r="G229" s="71">
        <f t="shared" si="10"/>
        <v>99.39775736736959</v>
      </c>
      <c r="H229" s="72">
        <v>334412061</v>
      </c>
      <c r="I229" s="69">
        <v>579266043</v>
      </c>
      <c r="J229" s="73">
        <f t="shared" si="9"/>
        <v>104.082371092783</v>
      </c>
      <c r="K229" s="52">
        <f t="shared" si="11"/>
        <v>3.5439170559612356</v>
      </c>
      <c r="L229" s="72">
        <v>556545779</v>
      </c>
    </row>
    <row r="230" spans="2:12" s="6" customFormat="1" ht="13.5">
      <c r="B230" s="29" t="s">
        <v>458</v>
      </c>
      <c r="C230" s="30">
        <v>4</v>
      </c>
      <c r="D230" s="41" t="s">
        <v>459</v>
      </c>
      <c r="E230" s="69">
        <v>83903</v>
      </c>
      <c r="F230" s="70" t="s">
        <v>32</v>
      </c>
      <c r="G230" s="71">
        <f t="shared" si="10"/>
        <v>840.5429773592466</v>
      </c>
      <c r="H230" s="72">
        <v>9982</v>
      </c>
      <c r="I230" s="69">
        <v>48463</v>
      </c>
      <c r="J230" s="73">
        <f t="shared" si="9"/>
        <v>703.3817126269956</v>
      </c>
      <c r="K230" s="52">
        <f t="shared" si="11"/>
        <v>0.0002964939070026747</v>
      </c>
      <c r="L230" s="72">
        <v>6890</v>
      </c>
    </row>
    <row r="231" spans="2:12" s="6" customFormat="1" ht="13.5">
      <c r="B231" s="29" t="s">
        <v>460</v>
      </c>
      <c r="C231" s="30">
        <v>4</v>
      </c>
      <c r="D231" s="41" t="s">
        <v>461</v>
      </c>
      <c r="E231" s="69">
        <v>317055557</v>
      </c>
      <c r="F231" s="70" t="s">
        <v>32</v>
      </c>
      <c r="G231" s="71">
        <f t="shared" si="10"/>
        <v>98.81525838675948</v>
      </c>
      <c r="H231" s="72">
        <v>320856882</v>
      </c>
      <c r="I231" s="69">
        <v>560253945</v>
      </c>
      <c r="J231" s="73">
        <f t="shared" si="9"/>
        <v>103.94180774315393</v>
      </c>
      <c r="K231" s="52">
        <f t="shared" si="11"/>
        <v>3.427602110201837</v>
      </c>
      <c r="L231" s="72">
        <v>539007313</v>
      </c>
    </row>
    <row r="232" spans="2:12" s="6" customFormat="1" ht="13.5">
      <c r="B232" s="29" t="s">
        <v>462</v>
      </c>
      <c r="C232" s="30">
        <v>5</v>
      </c>
      <c r="D232" s="41" t="s">
        <v>463</v>
      </c>
      <c r="E232" s="69">
        <v>249727144</v>
      </c>
      <c r="F232" s="70" t="s">
        <v>32</v>
      </c>
      <c r="G232" s="71">
        <f t="shared" si="10"/>
        <v>99.39687224122315</v>
      </c>
      <c r="H232" s="72">
        <v>251242457</v>
      </c>
      <c r="I232" s="69">
        <v>402036347</v>
      </c>
      <c r="J232" s="73">
        <f t="shared" si="9"/>
        <v>104.21008688311109</v>
      </c>
      <c r="K232" s="52">
        <f t="shared" si="11"/>
        <v>2.45963574849087</v>
      </c>
      <c r="L232" s="72">
        <v>385794081</v>
      </c>
    </row>
    <row r="233" spans="2:12" s="6" customFormat="1" ht="13.5">
      <c r="B233" s="29" t="s">
        <v>464</v>
      </c>
      <c r="C233" s="30">
        <v>5</v>
      </c>
      <c r="D233" s="41" t="s">
        <v>465</v>
      </c>
      <c r="E233" s="69">
        <v>67328413</v>
      </c>
      <c r="F233" s="70" t="s">
        <v>32</v>
      </c>
      <c r="G233" s="71">
        <f t="shared" si="10"/>
        <v>96.71618059044516</v>
      </c>
      <c r="H233" s="72">
        <v>69614425</v>
      </c>
      <c r="I233" s="69">
        <v>158217598</v>
      </c>
      <c r="J233" s="73">
        <f t="shared" si="9"/>
        <v>103.26627533057979</v>
      </c>
      <c r="K233" s="52">
        <f t="shared" si="11"/>
        <v>0.9679663617109664</v>
      </c>
      <c r="L233" s="72">
        <v>153213232</v>
      </c>
    </row>
    <row r="234" spans="2:12" s="6" customFormat="1" ht="13.5">
      <c r="B234" s="29" t="s">
        <v>466</v>
      </c>
      <c r="C234" s="30">
        <v>4</v>
      </c>
      <c r="D234" s="41" t="s">
        <v>467</v>
      </c>
      <c r="E234" s="69">
        <v>11155703</v>
      </c>
      <c r="F234" s="70" t="s">
        <v>32</v>
      </c>
      <c r="G234" s="71">
        <f t="shared" si="10"/>
        <v>103.97833994104879</v>
      </c>
      <c r="H234" s="90">
        <v>10728872</v>
      </c>
      <c r="I234" s="91">
        <v>10908697</v>
      </c>
      <c r="J234" s="73">
        <f t="shared" si="9"/>
        <v>97.8965961029988</v>
      </c>
      <c r="K234" s="52">
        <f t="shared" si="11"/>
        <v>0.06673879441715032</v>
      </c>
      <c r="L234" s="90">
        <v>11143081</v>
      </c>
    </row>
    <row r="235" spans="2:12" s="6" customFormat="1" ht="13.5">
      <c r="B235" s="29" t="s">
        <v>468</v>
      </c>
      <c r="C235" s="30">
        <v>3</v>
      </c>
      <c r="D235" s="41" t="s">
        <v>469</v>
      </c>
      <c r="E235" s="69"/>
      <c r="F235" s="70"/>
      <c r="G235" s="71"/>
      <c r="H235" s="90"/>
      <c r="I235" s="91">
        <v>4953216</v>
      </c>
      <c r="J235" s="73">
        <f t="shared" si="9"/>
        <v>111.13612605737946</v>
      </c>
      <c r="K235" s="52">
        <f t="shared" si="11"/>
        <v>0.030303496772138748</v>
      </c>
      <c r="L235" s="90">
        <v>4456891</v>
      </c>
    </row>
    <row r="236" spans="2:12" s="6" customFormat="1" ht="13.5">
      <c r="B236" s="29" t="s">
        <v>470</v>
      </c>
      <c r="C236" s="30">
        <v>4</v>
      </c>
      <c r="D236" s="41" t="s">
        <v>471</v>
      </c>
      <c r="E236" s="69">
        <v>2397</v>
      </c>
      <c r="F236" s="70" t="s">
        <v>12</v>
      </c>
      <c r="G236" s="71">
        <f t="shared" si="10"/>
        <v>91.94476409666284</v>
      </c>
      <c r="H236" s="72">
        <v>2607</v>
      </c>
      <c r="I236" s="69">
        <v>550743</v>
      </c>
      <c r="J236" s="73">
        <f t="shared" si="9"/>
        <v>65.0894126573482</v>
      </c>
      <c r="K236" s="52">
        <f t="shared" si="11"/>
        <v>0.003369414683869634</v>
      </c>
      <c r="L236" s="72">
        <v>846133</v>
      </c>
    </row>
    <row r="237" spans="2:12" s="6" customFormat="1" ht="13.5">
      <c r="B237" s="29" t="s">
        <v>472</v>
      </c>
      <c r="C237" s="30">
        <v>3</v>
      </c>
      <c r="D237" s="41" t="s">
        <v>473</v>
      </c>
      <c r="E237" s="69"/>
      <c r="F237" s="70"/>
      <c r="G237" s="71"/>
      <c r="H237" s="72"/>
      <c r="I237" s="69">
        <v>221350650</v>
      </c>
      <c r="J237" s="73">
        <f t="shared" si="9"/>
        <v>102.30298431510593</v>
      </c>
      <c r="K237" s="52">
        <f t="shared" si="11"/>
        <v>1.3542108213705628</v>
      </c>
      <c r="L237" s="72">
        <v>216367735</v>
      </c>
    </row>
    <row r="238" spans="2:12" s="6" customFormat="1" ht="13.5">
      <c r="B238" s="29" t="s">
        <v>474</v>
      </c>
      <c r="C238" s="30">
        <v>4</v>
      </c>
      <c r="D238" s="41" t="s">
        <v>817</v>
      </c>
      <c r="E238" s="69">
        <v>1</v>
      </c>
      <c r="F238" s="70" t="s">
        <v>12</v>
      </c>
      <c r="G238" s="71">
        <f t="shared" si="10"/>
        <v>0.8333333333333334</v>
      </c>
      <c r="H238" s="72">
        <v>120</v>
      </c>
      <c r="I238" s="69">
        <v>1118</v>
      </c>
      <c r="J238" s="73">
        <f t="shared" si="9"/>
        <v>19.399618254381398</v>
      </c>
      <c r="K238" s="52">
        <f t="shared" si="11"/>
        <v>6.839861090501833E-06</v>
      </c>
      <c r="L238" s="72">
        <v>5763</v>
      </c>
    </row>
    <row r="239" spans="2:12" s="6" customFormat="1" ht="13.5">
      <c r="B239" s="29" t="s">
        <v>475</v>
      </c>
      <c r="C239" s="30">
        <v>4</v>
      </c>
      <c r="D239" s="41" t="s">
        <v>476</v>
      </c>
      <c r="E239" s="69">
        <v>651968</v>
      </c>
      <c r="F239" s="70" t="s">
        <v>12</v>
      </c>
      <c r="G239" s="71">
        <f t="shared" si="10"/>
        <v>92.38927268218372</v>
      </c>
      <c r="H239" s="72">
        <v>705675</v>
      </c>
      <c r="I239" s="69">
        <v>24424361</v>
      </c>
      <c r="J239" s="73">
        <f t="shared" si="9"/>
        <v>100.13587266237604</v>
      </c>
      <c r="K239" s="52">
        <f t="shared" si="11"/>
        <v>0.1494268662471113</v>
      </c>
      <c r="L239" s="72">
        <v>24391220</v>
      </c>
    </row>
    <row r="240" spans="2:12" s="6" customFormat="1" ht="13.5">
      <c r="B240" s="29" t="s">
        <v>477</v>
      </c>
      <c r="C240" s="30">
        <v>5</v>
      </c>
      <c r="D240" s="41" t="s">
        <v>478</v>
      </c>
      <c r="E240" s="69">
        <v>4738</v>
      </c>
      <c r="F240" s="70" t="s">
        <v>12</v>
      </c>
      <c r="G240" s="71">
        <f t="shared" si="10"/>
        <v>81.77424922333448</v>
      </c>
      <c r="H240" s="72">
        <v>5794</v>
      </c>
      <c r="I240" s="69">
        <v>3740666</v>
      </c>
      <c r="J240" s="73">
        <f t="shared" si="9"/>
        <v>73.1393790320925</v>
      </c>
      <c r="K240" s="52">
        <f t="shared" si="11"/>
        <v>0.022885184101934818</v>
      </c>
      <c r="L240" s="72">
        <v>5114435</v>
      </c>
    </row>
    <row r="241" spans="2:12" s="6" customFormat="1" ht="13.5">
      <c r="B241" s="29" t="s">
        <v>479</v>
      </c>
      <c r="C241" s="30">
        <v>5</v>
      </c>
      <c r="D241" s="41" t="s">
        <v>480</v>
      </c>
      <c r="E241" s="69">
        <v>120108</v>
      </c>
      <c r="F241" s="70" t="s">
        <v>12</v>
      </c>
      <c r="G241" s="71">
        <f t="shared" si="10"/>
        <v>68.89533883235627</v>
      </c>
      <c r="H241" s="72">
        <v>174334</v>
      </c>
      <c r="I241" s="69">
        <v>2313778</v>
      </c>
      <c r="J241" s="73">
        <f t="shared" si="9"/>
        <v>81.81728172244378</v>
      </c>
      <c r="K241" s="52">
        <f t="shared" si="11"/>
        <v>0.014155563608460774</v>
      </c>
      <c r="L241" s="72">
        <v>2827982</v>
      </c>
    </row>
    <row r="242" spans="2:12" s="6" customFormat="1" ht="13.5">
      <c r="B242" s="29" t="s">
        <v>481</v>
      </c>
      <c r="C242" s="30">
        <v>4</v>
      </c>
      <c r="D242" s="41" t="s">
        <v>482</v>
      </c>
      <c r="E242" s="69">
        <v>34696011</v>
      </c>
      <c r="F242" s="70" t="s">
        <v>32</v>
      </c>
      <c r="G242" s="71">
        <f t="shared" si="10"/>
        <v>97.51385284513354</v>
      </c>
      <c r="H242" s="72">
        <v>35580597</v>
      </c>
      <c r="I242" s="69">
        <v>191575990</v>
      </c>
      <c r="J242" s="73">
        <f t="shared" si="9"/>
        <v>103.47018771812004</v>
      </c>
      <c r="K242" s="52">
        <f t="shared" si="11"/>
        <v>1.1720511269010447</v>
      </c>
      <c r="L242" s="72">
        <v>185150906</v>
      </c>
    </row>
    <row r="243" spans="2:12" s="6" customFormat="1" ht="13.5">
      <c r="B243" s="29" t="s">
        <v>483</v>
      </c>
      <c r="C243" s="30">
        <v>3</v>
      </c>
      <c r="D243" s="41" t="s">
        <v>484</v>
      </c>
      <c r="E243" s="69"/>
      <c r="F243" s="70"/>
      <c r="G243" s="71"/>
      <c r="H243" s="72"/>
      <c r="I243" s="69">
        <v>566247110</v>
      </c>
      <c r="J243" s="73">
        <f t="shared" si="9"/>
        <v>119.9802029218101</v>
      </c>
      <c r="K243" s="52">
        <f t="shared" si="11"/>
        <v>3.464267956438382</v>
      </c>
      <c r="L243" s="72">
        <v>471950452</v>
      </c>
    </row>
    <row r="244" spans="2:12" s="6" customFormat="1" ht="13.5">
      <c r="B244" s="29" t="s">
        <v>485</v>
      </c>
      <c r="C244" s="30">
        <v>4</v>
      </c>
      <c r="D244" s="41" t="s">
        <v>486</v>
      </c>
      <c r="E244" s="69">
        <v>35572</v>
      </c>
      <c r="F244" s="70" t="s">
        <v>12</v>
      </c>
      <c r="G244" s="71">
        <f t="shared" si="10"/>
        <v>111.66148727124336</v>
      </c>
      <c r="H244" s="72">
        <v>31857</v>
      </c>
      <c r="I244" s="69">
        <v>490528353</v>
      </c>
      <c r="J244" s="73">
        <f t="shared" si="9"/>
        <v>120.71637015649195</v>
      </c>
      <c r="K244" s="52">
        <f t="shared" si="11"/>
        <v>3.0010248617823323</v>
      </c>
      <c r="L244" s="72">
        <v>406347832</v>
      </c>
    </row>
    <row r="245" spans="2:12" s="6" customFormat="1" ht="13.5">
      <c r="B245" s="29" t="s">
        <v>487</v>
      </c>
      <c r="C245" s="30">
        <v>5</v>
      </c>
      <c r="D245" s="41" t="s">
        <v>488</v>
      </c>
      <c r="E245" s="69">
        <v>7649</v>
      </c>
      <c r="F245" s="70" t="s">
        <v>12</v>
      </c>
      <c r="G245" s="71">
        <f t="shared" si="10"/>
        <v>111.8929198361615</v>
      </c>
      <c r="H245" s="72">
        <v>6836</v>
      </c>
      <c r="I245" s="69">
        <v>150085540</v>
      </c>
      <c r="J245" s="73">
        <f t="shared" si="9"/>
        <v>111.35840185935551</v>
      </c>
      <c r="K245" s="52">
        <f t="shared" si="11"/>
        <v>0.9182148884552382</v>
      </c>
      <c r="L245" s="72">
        <v>134777024</v>
      </c>
    </row>
    <row r="246" spans="2:12" s="6" customFormat="1" ht="13.5">
      <c r="B246" s="29" t="s">
        <v>489</v>
      </c>
      <c r="C246" s="30">
        <v>5</v>
      </c>
      <c r="D246" s="41" t="s">
        <v>490</v>
      </c>
      <c r="E246" s="69">
        <v>3103</v>
      </c>
      <c r="F246" s="70" t="s">
        <v>12</v>
      </c>
      <c r="G246" s="71">
        <f t="shared" si="10"/>
        <v>129.88698200083718</v>
      </c>
      <c r="H246" s="72">
        <v>2389</v>
      </c>
      <c r="I246" s="69">
        <v>34368768</v>
      </c>
      <c r="J246" s="73">
        <f t="shared" si="9"/>
        <v>146.21300693211484</v>
      </c>
      <c r="K246" s="52">
        <f t="shared" si="11"/>
        <v>0.21026618870454783</v>
      </c>
      <c r="L246" s="72">
        <v>23505958</v>
      </c>
    </row>
    <row r="247" spans="2:12" s="6" customFormat="1" ht="13.5">
      <c r="B247" s="29" t="s">
        <v>491</v>
      </c>
      <c r="C247" s="30">
        <v>4</v>
      </c>
      <c r="D247" s="41" t="s">
        <v>492</v>
      </c>
      <c r="E247" s="69">
        <v>1078</v>
      </c>
      <c r="F247" s="70" t="s">
        <v>15</v>
      </c>
      <c r="G247" s="71">
        <f t="shared" si="10"/>
        <v>213.0434782608696</v>
      </c>
      <c r="H247" s="72">
        <v>506</v>
      </c>
      <c r="I247" s="69">
        <v>1795980</v>
      </c>
      <c r="J247" s="73">
        <f t="shared" si="9"/>
        <v>147.12970988254068</v>
      </c>
      <c r="K247" s="52">
        <f t="shared" si="11"/>
        <v>0.010987704580786656</v>
      </c>
      <c r="L247" s="72">
        <v>1220678</v>
      </c>
    </row>
    <row r="248" spans="2:12" s="6" customFormat="1" ht="13.5">
      <c r="B248" s="29" t="s">
        <v>493</v>
      </c>
      <c r="C248" s="30">
        <v>3</v>
      </c>
      <c r="D248" s="41" t="s">
        <v>494</v>
      </c>
      <c r="E248" s="69"/>
      <c r="F248" s="70"/>
      <c r="G248" s="71"/>
      <c r="H248" s="72"/>
      <c r="I248" s="69">
        <v>103544756</v>
      </c>
      <c r="J248" s="73">
        <f t="shared" si="9"/>
        <v>119.06043576923584</v>
      </c>
      <c r="K248" s="52">
        <f t="shared" si="11"/>
        <v>0.6334809907780913</v>
      </c>
      <c r="L248" s="72">
        <v>86968232</v>
      </c>
    </row>
    <row r="249" spans="2:12" s="6" customFormat="1" ht="13.5">
      <c r="B249" s="89" t="s">
        <v>823</v>
      </c>
      <c r="C249" s="16">
        <v>4</v>
      </c>
      <c r="D249" s="92" t="s">
        <v>824</v>
      </c>
      <c r="E249" s="69">
        <v>1368</v>
      </c>
      <c r="F249" s="70" t="s">
        <v>12</v>
      </c>
      <c r="G249" s="71" t="s">
        <v>808</v>
      </c>
      <c r="H249" s="72">
        <v>0</v>
      </c>
      <c r="I249" s="69">
        <v>23515543</v>
      </c>
      <c r="J249" s="73" t="s">
        <v>808</v>
      </c>
      <c r="K249" s="52">
        <f t="shared" si="11"/>
        <v>0.143866768862006</v>
      </c>
      <c r="L249" s="72">
        <v>0</v>
      </c>
    </row>
    <row r="250" spans="2:12" s="6" customFormat="1" ht="13.5">
      <c r="B250" s="34" t="s">
        <v>496</v>
      </c>
      <c r="C250" s="35">
        <v>4</v>
      </c>
      <c r="D250" s="45" t="s">
        <v>497</v>
      </c>
      <c r="E250" s="69">
        <v>1</v>
      </c>
      <c r="F250" s="70" t="s">
        <v>12</v>
      </c>
      <c r="G250" s="71">
        <f t="shared" si="10"/>
        <v>25</v>
      </c>
      <c r="H250" s="72">
        <v>4</v>
      </c>
      <c r="I250" s="69">
        <v>1395</v>
      </c>
      <c r="J250" s="73">
        <f t="shared" si="9"/>
        <v>12.320056522123114</v>
      </c>
      <c r="K250" s="52">
        <f t="shared" si="11"/>
        <v>8.534531503801481E-06</v>
      </c>
      <c r="L250" s="72">
        <v>11323</v>
      </c>
    </row>
    <row r="251" spans="2:12" s="6" customFormat="1" ht="13.5">
      <c r="B251" s="29" t="s">
        <v>498</v>
      </c>
      <c r="C251" s="30">
        <v>4</v>
      </c>
      <c r="D251" s="41" t="s">
        <v>499</v>
      </c>
      <c r="E251" s="69">
        <v>77</v>
      </c>
      <c r="F251" s="70" t="s">
        <v>12</v>
      </c>
      <c r="G251" s="71">
        <f t="shared" si="10"/>
        <v>69.36936936936937</v>
      </c>
      <c r="H251" s="72">
        <v>111</v>
      </c>
      <c r="I251" s="69">
        <v>1297049</v>
      </c>
      <c r="J251" s="73">
        <f t="shared" si="9"/>
        <v>73.47537280120366</v>
      </c>
      <c r="K251" s="52">
        <f t="shared" si="11"/>
        <v>0.00793527279747255</v>
      </c>
      <c r="L251" s="72">
        <v>1765284</v>
      </c>
    </row>
    <row r="252" spans="2:12" s="6" customFormat="1" ht="13.5">
      <c r="B252" s="29" t="s">
        <v>500</v>
      </c>
      <c r="C252" s="30">
        <v>4</v>
      </c>
      <c r="D252" s="41" t="s">
        <v>501</v>
      </c>
      <c r="E252" s="69">
        <v>289</v>
      </c>
      <c r="F252" s="70" t="s">
        <v>12</v>
      </c>
      <c r="G252" s="71">
        <f t="shared" si="10"/>
        <v>95.37953795379538</v>
      </c>
      <c r="H252" s="72">
        <v>303</v>
      </c>
      <c r="I252" s="69">
        <v>11538838</v>
      </c>
      <c r="J252" s="73">
        <f t="shared" si="9"/>
        <v>98.75558005959995</v>
      </c>
      <c r="K252" s="52">
        <f t="shared" si="11"/>
        <v>0.07059396159732019</v>
      </c>
      <c r="L252" s="72">
        <v>11684239</v>
      </c>
    </row>
    <row r="253" spans="2:12" s="6" customFormat="1" ht="13.5">
      <c r="B253" s="29" t="s">
        <v>502</v>
      </c>
      <c r="C253" s="30">
        <v>4</v>
      </c>
      <c r="D253" s="41" t="s">
        <v>503</v>
      </c>
      <c r="E253" s="69">
        <v>0</v>
      </c>
      <c r="F253" s="70" t="s">
        <v>12</v>
      </c>
      <c r="G253" s="71" t="s">
        <v>807</v>
      </c>
      <c r="H253" s="72">
        <v>1422</v>
      </c>
      <c r="I253" s="69">
        <v>0</v>
      </c>
      <c r="J253" s="73" t="s">
        <v>828</v>
      </c>
      <c r="K253" s="52">
        <f t="shared" si="11"/>
        <v>0</v>
      </c>
      <c r="L253" s="72">
        <v>20559827</v>
      </c>
    </row>
    <row r="254" spans="2:12" s="6" customFormat="1" ht="13.5">
      <c r="B254" s="29" t="s">
        <v>504</v>
      </c>
      <c r="C254" s="30">
        <v>4</v>
      </c>
      <c r="D254" s="41" t="s">
        <v>505</v>
      </c>
      <c r="E254" s="69">
        <v>9557</v>
      </c>
      <c r="F254" s="70" t="s">
        <v>12</v>
      </c>
      <c r="G254" s="71">
        <f t="shared" si="10"/>
        <v>157.68025078369905</v>
      </c>
      <c r="H254" s="72">
        <v>6061</v>
      </c>
      <c r="I254" s="69">
        <v>39137564</v>
      </c>
      <c r="J254" s="73">
        <f t="shared" si="9"/>
        <v>143.55597668907842</v>
      </c>
      <c r="K254" s="52">
        <f t="shared" si="11"/>
        <v>0.2394414142939403</v>
      </c>
      <c r="L254" s="72">
        <v>27262929</v>
      </c>
    </row>
    <row r="255" spans="2:12" s="6" customFormat="1" ht="13.5">
      <c r="B255" s="29" t="s">
        <v>506</v>
      </c>
      <c r="C255" s="30">
        <v>4</v>
      </c>
      <c r="D255" s="41" t="s">
        <v>507</v>
      </c>
      <c r="E255" s="69">
        <v>1095</v>
      </c>
      <c r="F255" s="70" t="s">
        <v>12</v>
      </c>
      <c r="G255" s="71">
        <f t="shared" si="10"/>
        <v>744.8979591836735</v>
      </c>
      <c r="H255" s="72">
        <v>147</v>
      </c>
      <c r="I255" s="69">
        <v>521263</v>
      </c>
      <c r="J255" s="73">
        <f t="shared" si="9"/>
        <v>385.6807789632567</v>
      </c>
      <c r="K255" s="52">
        <f t="shared" si="11"/>
        <v>0.0031890577026996926</v>
      </c>
      <c r="L255" s="72">
        <v>135154</v>
      </c>
    </row>
    <row r="256" spans="2:12" s="6" customFormat="1" ht="13.5">
      <c r="B256" s="29" t="s">
        <v>508</v>
      </c>
      <c r="C256" s="30">
        <v>3</v>
      </c>
      <c r="D256" s="41" t="s">
        <v>509</v>
      </c>
      <c r="E256" s="69"/>
      <c r="F256" s="70"/>
      <c r="G256" s="71"/>
      <c r="H256" s="72"/>
      <c r="I256" s="69">
        <v>5806283</v>
      </c>
      <c r="J256" s="73">
        <f t="shared" si="9"/>
        <v>86.8114869652312</v>
      </c>
      <c r="K256" s="52">
        <f t="shared" si="11"/>
        <v>0.035522512676334744</v>
      </c>
      <c r="L256" s="72">
        <v>6688381</v>
      </c>
    </row>
    <row r="257" spans="2:12" s="6" customFormat="1" ht="13.5">
      <c r="B257" s="29" t="s">
        <v>510</v>
      </c>
      <c r="C257" s="30">
        <v>4</v>
      </c>
      <c r="D257" s="41" t="s">
        <v>511</v>
      </c>
      <c r="E257" s="69">
        <v>6812</v>
      </c>
      <c r="F257" s="70" t="s">
        <v>12</v>
      </c>
      <c r="G257" s="71">
        <f t="shared" si="10"/>
        <v>84.75799427647132</v>
      </c>
      <c r="H257" s="72">
        <v>8037</v>
      </c>
      <c r="I257" s="69">
        <v>28305</v>
      </c>
      <c r="J257" s="73">
        <f t="shared" si="9"/>
        <v>76.76348547717843</v>
      </c>
      <c r="K257" s="52">
        <f t="shared" si="11"/>
        <v>0.00017316839728681067</v>
      </c>
      <c r="L257" s="72">
        <v>36873</v>
      </c>
    </row>
    <row r="258" spans="2:12" s="6" customFormat="1" ht="13.5">
      <c r="B258" s="29" t="s">
        <v>512</v>
      </c>
      <c r="C258" s="30">
        <v>4</v>
      </c>
      <c r="D258" s="41" t="s">
        <v>513</v>
      </c>
      <c r="E258" s="69">
        <v>15534</v>
      </c>
      <c r="F258" s="70" t="s">
        <v>12</v>
      </c>
      <c r="G258" s="71">
        <f t="shared" si="10"/>
        <v>75.54712576597608</v>
      </c>
      <c r="H258" s="72">
        <v>20562</v>
      </c>
      <c r="I258" s="69">
        <v>2999836</v>
      </c>
      <c r="J258" s="73">
        <f t="shared" si="9"/>
        <v>85.62962193311448</v>
      </c>
      <c r="K258" s="52">
        <f t="shared" si="11"/>
        <v>0.018352827848199152</v>
      </c>
      <c r="L258" s="72">
        <v>3503269</v>
      </c>
    </row>
    <row r="259" spans="2:12" s="6" customFormat="1" ht="13.5">
      <c r="B259" s="29" t="s">
        <v>514</v>
      </c>
      <c r="C259" s="30">
        <v>4</v>
      </c>
      <c r="D259" s="41" t="s">
        <v>515</v>
      </c>
      <c r="E259" s="69">
        <v>254</v>
      </c>
      <c r="F259" s="70" t="s">
        <v>15</v>
      </c>
      <c r="G259" s="71">
        <f t="shared" si="10"/>
        <v>102.00803212851406</v>
      </c>
      <c r="H259" s="72">
        <v>249</v>
      </c>
      <c r="I259" s="69">
        <v>2767182</v>
      </c>
      <c r="J259" s="73">
        <f t="shared" si="9"/>
        <v>88.22619619616108</v>
      </c>
      <c r="K259" s="52">
        <f t="shared" si="11"/>
        <v>0.016929463767564438</v>
      </c>
      <c r="L259" s="72">
        <v>3136463</v>
      </c>
    </row>
    <row r="260" spans="2:12" s="6" customFormat="1" ht="13.5">
      <c r="B260" s="29" t="s">
        <v>516</v>
      </c>
      <c r="C260" s="30">
        <v>3</v>
      </c>
      <c r="D260" s="41" t="s">
        <v>517</v>
      </c>
      <c r="E260" s="69">
        <v>1920</v>
      </c>
      <c r="F260" s="70" t="s">
        <v>15</v>
      </c>
      <c r="G260" s="71">
        <f t="shared" si="10"/>
        <v>109.7770154373928</v>
      </c>
      <c r="H260" s="72">
        <v>1749</v>
      </c>
      <c r="I260" s="69">
        <v>5304140</v>
      </c>
      <c r="J260" s="73">
        <f t="shared" si="9"/>
        <v>117.99813352524579</v>
      </c>
      <c r="K260" s="52">
        <f t="shared" si="11"/>
        <v>0.03245043005775885</v>
      </c>
      <c r="L260" s="72">
        <v>4495105</v>
      </c>
    </row>
    <row r="261" spans="2:12" s="6" customFormat="1" ht="13.5">
      <c r="B261" s="29" t="s">
        <v>518</v>
      </c>
      <c r="C261" s="30">
        <v>3</v>
      </c>
      <c r="D261" s="41" t="s">
        <v>519</v>
      </c>
      <c r="E261" s="69"/>
      <c r="F261" s="70"/>
      <c r="G261" s="71"/>
      <c r="H261" s="72"/>
      <c r="I261" s="69">
        <v>5484940</v>
      </c>
      <c r="J261" s="73">
        <f t="shared" si="9"/>
        <v>94.32580644717491</v>
      </c>
      <c r="K261" s="52">
        <f t="shared" si="11"/>
        <v>0.03355655428420136</v>
      </c>
      <c r="L261" s="72">
        <v>5814888</v>
      </c>
    </row>
    <row r="262" spans="2:12" s="6" customFormat="1" ht="13.5">
      <c r="B262" s="29" t="s">
        <v>520</v>
      </c>
      <c r="C262" s="30">
        <v>3</v>
      </c>
      <c r="D262" s="41" t="s">
        <v>521</v>
      </c>
      <c r="E262" s="69">
        <v>342</v>
      </c>
      <c r="F262" s="70" t="s">
        <v>15</v>
      </c>
      <c r="G262" s="71">
        <f t="shared" si="10"/>
        <v>87.6923076923077</v>
      </c>
      <c r="H262" s="72">
        <v>390</v>
      </c>
      <c r="I262" s="69">
        <v>2664965</v>
      </c>
      <c r="J262" s="73">
        <f t="shared" si="9"/>
        <v>101.74072457908755</v>
      </c>
      <c r="K262" s="52">
        <f t="shared" si="11"/>
        <v>0.016304105913281946</v>
      </c>
      <c r="L262" s="72">
        <v>2619369</v>
      </c>
    </row>
    <row r="263" spans="2:12" s="6" customFormat="1" ht="13.5">
      <c r="B263" s="29" t="s">
        <v>522</v>
      </c>
      <c r="C263" s="30">
        <v>3</v>
      </c>
      <c r="D263" s="41" t="s">
        <v>523</v>
      </c>
      <c r="E263" s="69"/>
      <c r="F263" s="70"/>
      <c r="G263" s="71"/>
      <c r="H263" s="72"/>
      <c r="I263" s="69">
        <v>85516176</v>
      </c>
      <c r="J263" s="73">
        <f t="shared" si="9"/>
        <v>128.4601226746882</v>
      </c>
      <c r="K263" s="52">
        <f t="shared" si="11"/>
        <v>0.5231831528004531</v>
      </c>
      <c r="L263" s="72">
        <v>66570212</v>
      </c>
    </row>
    <row r="264" spans="2:12" s="6" customFormat="1" ht="13.5">
      <c r="B264" s="29" t="s">
        <v>524</v>
      </c>
      <c r="C264" s="30">
        <v>4</v>
      </c>
      <c r="D264" s="41" t="s">
        <v>525</v>
      </c>
      <c r="E264" s="69">
        <v>13903</v>
      </c>
      <c r="F264" s="70" t="s">
        <v>12</v>
      </c>
      <c r="G264" s="71">
        <f t="shared" si="10"/>
        <v>144.59698387935518</v>
      </c>
      <c r="H264" s="72">
        <v>9615</v>
      </c>
      <c r="I264" s="69">
        <v>66043967</v>
      </c>
      <c r="J264" s="73">
        <f aca="true" t="shared" si="12" ref="J264:J327">I264/L264*100</f>
        <v>138.1237946526213</v>
      </c>
      <c r="K264" s="52">
        <f t="shared" si="11"/>
        <v>0.40405327383335155</v>
      </c>
      <c r="L264" s="72">
        <v>47815054</v>
      </c>
    </row>
    <row r="265" spans="2:12" s="6" customFormat="1" ht="13.5">
      <c r="B265" s="29" t="s">
        <v>526</v>
      </c>
      <c r="C265" s="30">
        <v>4</v>
      </c>
      <c r="D265" s="41" t="s">
        <v>527</v>
      </c>
      <c r="E265" s="69">
        <v>348</v>
      </c>
      <c r="F265" s="70" t="s">
        <v>12</v>
      </c>
      <c r="G265" s="71">
        <f aca="true" t="shared" si="13" ref="G265:G328">IF(F265="","",E265/H265*100)</f>
        <v>60</v>
      </c>
      <c r="H265" s="72">
        <v>580</v>
      </c>
      <c r="I265" s="69">
        <v>5999852</v>
      </c>
      <c r="J265" s="73">
        <f t="shared" si="12"/>
        <v>58.721514958500485</v>
      </c>
      <c r="K265" s="52">
        <f aca="true" t="shared" si="14" ref="K265:K328">I265/16345361188*100</f>
        <v>0.03670675692626976</v>
      </c>
      <c r="L265" s="72">
        <v>10217468</v>
      </c>
    </row>
    <row r="266" spans="2:12" s="6" customFormat="1" ht="13.5">
      <c r="B266" s="29" t="s">
        <v>528</v>
      </c>
      <c r="C266" s="30">
        <v>3</v>
      </c>
      <c r="D266" s="41" t="s">
        <v>529</v>
      </c>
      <c r="E266" s="69"/>
      <c r="F266" s="70"/>
      <c r="G266" s="71"/>
      <c r="H266" s="72"/>
      <c r="I266" s="69">
        <v>87579877</v>
      </c>
      <c r="J266" s="73">
        <f t="shared" si="12"/>
        <v>113.08007071865572</v>
      </c>
      <c r="K266" s="52">
        <f t="shared" si="14"/>
        <v>0.5358087593946658</v>
      </c>
      <c r="L266" s="72">
        <v>77449436</v>
      </c>
    </row>
    <row r="267" spans="2:12" s="6" customFormat="1" ht="13.5">
      <c r="B267" s="29" t="s">
        <v>530</v>
      </c>
      <c r="C267" s="30">
        <v>4</v>
      </c>
      <c r="D267" s="41" t="s">
        <v>531</v>
      </c>
      <c r="E267" s="69">
        <v>3033</v>
      </c>
      <c r="F267" s="70" t="s">
        <v>15</v>
      </c>
      <c r="G267" s="71">
        <f t="shared" si="13"/>
        <v>137.7384196185286</v>
      </c>
      <c r="H267" s="72">
        <v>2202</v>
      </c>
      <c r="I267" s="69">
        <v>6950080</v>
      </c>
      <c r="J267" s="73">
        <f t="shared" si="12"/>
        <v>117.78005954010042</v>
      </c>
      <c r="K267" s="52">
        <f t="shared" si="14"/>
        <v>0.042520198361247735</v>
      </c>
      <c r="L267" s="72">
        <v>5900897</v>
      </c>
    </row>
    <row r="268" spans="2:12" s="6" customFormat="1" ht="13.5">
      <c r="B268" s="29" t="s">
        <v>532</v>
      </c>
      <c r="C268" s="30">
        <v>4</v>
      </c>
      <c r="D268" s="41" t="s">
        <v>533</v>
      </c>
      <c r="E268" s="69">
        <v>1494</v>
      </c>
      <c r="F268" s="70" t="s">
        <v>12</v>
      </c>
      <c r="G268" s="71">
        <f t="shared" si="13"/>
        <v>118.10276679841898</v>
      </c>
      <c r="H268" s="72">
        <v>1265</v>
      </c>
      <c r="I268" s="69">
        <v>807496</v>
      </c>
      <c r="J268" s="73">
        <f t="shared" si="12"/>
        <v>96.85562503073606</v>
      </c>
      <c r="K268" s="52">
        <f t="shared" si="14"/>
        <v>0.004940215090461419</v>
      </c>
      <c r="L268" s="72">
        <v>833711</v>
      </c>
    </row>
    <row r="269" spans="2:12" s="6" customFormat="1" ht="13.5">
      <c r="B269" s="29" t="s">
        <v>534</v>
      </c>
      <c r="C269" s="30">
        <v>4</v>
      </c>
      <c r="D269" s="41" t="s">
        <v>535</v>
      </c>
      <c r="E269" s="69"/>
      <c r="F269" s="70"/>
      <c r="G269" s="71"/>
      <c r="H269" s="72"/>
      <c r="I269" s="69">
        <v>24830185</v>
      </c>
      <c r="J269" s="73">
        <f t="shared" si="12"/>
        <v>103.16943877240668</v>
      </c>
      <c r="K269" s="52">
        <f t="shared" si="14"/>
        <v>0.15190967464352614</v>
      </c>
      <c r="L269" s="72">
        <v>24067384</v>
      </c>
    </row>
    <row r="270" spans="2:12" s="6" customFormat="1" ht="13.5">
      <c r="B270" s="29" t="s">
        <v>536</v>
      </c>
      <c r="C270" s="30">
        <v>3</v>
      </c>
      <c r="D270" s="41" t="s">
        <v>537</v>
      </c>
      <c r="E270" s="69"/>
      <c r="F270" s="70"/>
      <c r="G270" s="71"/>
      <c r="H270" s="72"/>
      <c r="I270" s="69">
        <v>362839612</v>
      </c>
      <c r="J270" s="73">
        <f t="shared" si="12"/>
        <v>96.16154372146791</v>
      </c>
      <c r="K270" s="52">
        <f t="shared" si="14"/>
        <v>2.219832329348463</v>
      </c>
      <c r="L270" s="72">
        <v>377322990</v>
      </c>
    </row>
    <row r="271" spans="2:12" s="6" customFormat="1" ht="13.5">
      <c r="B271" s="29" t="s">
        <v>538</v>
      </c>
      <c r="C271" s="30">
        <v>4</v>
      </c>
      <c r="D271" s="41" t="s">
        <v>539</v>
      </c>
      <c r="E271" s="69">
        <v>31901</v>
      </c>
      <c r="F271" s="70" t="s">
        <v>15</v>
      </c>
      <c r="G271" s="71">
        <f t="shared" si="13"/>
        <v>96.87518979653811</v>
      </c>
      <c r="H271" s="72">
        <v>32930</v>
      </c>
      <c r="I271" s="69">
        <v>109688946</v>
      </c>
      <c r="J271" s="73">
        <f t="shared" si="12"/>
        <v>84.18033345862655</v>
      </c>
      <c r="K271" s="52">
        <f t="shared" si="14"/>
        <v>0.6710707994665085</v>
      </c>
      <c r="L271" s="72">
        <v>130302342</v>
      </c>
    </row>
    <row r="272" spans="2:12" s="6" customFormat="1" ht="13.5">
      <c r="B272" s="29" t="s">
        <v>540</v>
      </c>
      <c r="C272" s="30">
        <v>4</v>
      </c>
      <c r="D272" s="41" t="s">
        <v>541</v>
      </c>
      <c r="E272" s="69">
        <v>8609378</v>
      </c>
      <c r="F272" s="70" t="s">
        <v>12</v>
      </c>
      <c r="G272" s="71">
        <f t="shared" si="13"/>
        <v>103.43020233538482</v>
      </c>
      <c r="H272" s="72">
        <v>8323853</v>
      </c>
      <c r="I272" s="69">
        <v>93075643</v>
      </c>
      <c r="J272" s="73">
        <f t="shared" si="12"/>
        <v>105.8684136879753</v>
      </c>
      <c r="K272" s="52">
        <f t="shared" si="14"/>
        <v>0.5694315465376916</v>
      </c>
      <c r="L272" s="72">
        <v>87916348</v>
      </c>
    </row>
    <row r="273" spans="2:12" s="6" customFormat="1" ht="13.5">
      <c r="B273" s="29" t="s">
        <v>542</v>
      </c>
      <c r="C273" s="30">
        <v>3</v>
      </c>
      <c r="D273" s="41" t="s">
        <v>543</v>
      </c>
      <c r="E273" s="69"/>
      <c r="F273" s="70"/>
      <c r="G273" s="71"/>
      <c r="H273" s="72"/>
      <c r="I273" s="69">
        <v>194937941</v>
      </c>
      <c r="J273" s="73">
        <f t="shared" si="12"/>
        <v>112.66861703608866</v>
      </c>
      <c r="K273" s="52">
        <f t="shared" si="14"/>
        <v>1.19261935394315</v>
      </c>
      <c r="L273" s="72">
        <v>173018846</v>
      </c>
    </row>
    <row r="274" spans="2:12" s="6" customFormat="1" ht="13.5">
      <c r="B274" s="29" t="s">
        <v>544</v>
      </c>
      <c r="C274" s="30">
        <v>4</v>
      </c>
      <c r="D274" s="41" t="s">
        <v>545</v>
      </c>
      <c r="E274" s="69">
        <v>363</v>
      </c>
      <c r="F274" s="70" t="s">
        <v>12</v>
      </c>
      <c r="G274" s="71">
        <f t="shared" si="13"/>
        <v>115.23809523809523</v>
      </c>
      <c r="H274" s="72">
        <v>315</v>
      </c>
      <c r="I274" s="69">
        <v>8646237</v>
      </c>
      <c r="J274" s="73">
        <f t="shared" si="12"/>
        <v>99.86530219398495</v>
      </c>
      <c r="K274" s="52">
        <f t="shared" si="14"/>
        <v>0.0528971914450423</v>
      </c>
      <c r="L274" s="72">
        <v>8657899</v>
      </c>
    </row>
    <row r="275" spans="2:12" s="6" customFormat="1" ht="13.5">
      <c r="B275" s="29" t="s">
        <v>546</v>
      </c>
      <c r="C275" s="30">
        <v>4</v>
      </c>
      <c r="D275" s="41" t="s">
        <v>547</v>
      </c>
      <c r="E275" s="69">
        <v>284825</v>
      </c>
      <c r="F275" s="70" t="s">
        <v>12</v>
      </c>
      <c r="G275" s="71">
        <f t="shared" si="13"/>
        <v>76.80328973978698</v>
      </c>
      <c r="H275" s="72">
        <v>370850</v>
      </c>
      <c r="I275" s="69">
        <v>127768806</v>
      </c>
      <c r="J275" s="73">
        <f t="shared" si="12"/>
        <v>114.0355635236906</v>
      </c>
      <c r="K275" s="52">
        <f t="shared" si="14"/>
        <v>0.7816823655986377</v>
      </c>
      <c r="L275" s="72">
        <v>112042947</v>
      </c>
    </row>
    <row r="276" spans="2:12" s="6" customFormat="1" ht="13.5">
      <c r="B276" s="29" t="s">
        <v>548</v>
      </c>
      <c r="C276" s="30">
        <v>3</v>
      </c>
      <c r="D276" s="41" t="s">
        <v>549</v>
      </c>
      <c r="E276" s="69">
        <v>67533</v>
      </c>
      <c r="F276" s="70" t="s">
        <v>15</v>
      </c>
      <c r="G276" s="71">
        <f t="shared" si="13"/>
        <v>105.49064325658408</v>
      </c>
      <c r="H276" s="72">
        <v>64018</v>
      </c>
      <c r="I276" s="69">
        <v>108457233</v>
      </c>
      <c r="J276" s="73">
        <f t="shared" si="12"/>
        <v>107.47574940978492</v>
      </c>
      <c r="K276" s="52">
        <f t="shared" si="14"/>
        <v>0.6635352486406004</v>
      </c>
      <c r="L276" s="72">
        <v>100913214</v>
      </c>
    </row>
    <row r="277" spans="2:12" s="6" customFormat="1" ht="13.5">
      <c r="B277" s="29" t="s">
        <v>550</v>
      </c>
      <c r="C277" s="30">
        <v>4</v>
      </c>
      <c r="D277" s="41" t="s">
        <v>551</v>
      </c>
      <c r="E277" s="69">
        <v>28294</v>
      </c>
      <c r="F277" s="70" t="s">
        <v>15</v>
      </c>
      <c r="G277" s="71">
        <f t="shared" si="13"/>
        <v>104.61049284578696</v>
      </c>
      <c r="H277" s="72">
        <v>27047</v>
      </c>
      <c r="I277" s="69">
        <v>48371129</v>
      </c>
      <c r="J277" s="73">
        <f t="shared" si="12"/>
        <v>107.00774417565266</v>
      </c>
      <c r="K277" s="52">
        <f t="shared" si="14"/>
        <v>0.2959318453942261</v>
      </c>
      <c r="L277" s="72">
        <v>45203391</v>
      </c>
    </row>
    <row r="278" spans="2:12" s="6" customFormat="1" ht="13.5">
      <c r="B278" s="29" t="s">
        <v>552</v>
      </c>
      <c r="C278" s="30">
        <v>4</v>
      </c>
      <c r="D278" s="41" t="s">
        <v>553</v>
      </c>
      <c r="E278" s="69">
        <v>25187</v>
      </c>
      <c r="F278" s="70" t="s">
        <v>15</v>
      </c>
      <c r="G278" s="71">
        <f t="shared" si="13"/>
        <v>105.04650289861117</v>
      </c>
      <c r="H278" s="72">
        <v>23977</v>
      </c>
      <c r="I278" s="69">
        <v>42414075</v>
      </c>
      <c r="J278" s="73">
        <f t="shared" si="12"/>
        <v>106.48941811296085</v>
      </c>
      <c r="K278" s="52">
        <f t="shared" si="14"/>
        <v>0.2594869242237267</v>
      </c>
      <c r="L278" s="72">
        <v>39829380</v>
      </c>
    </row>
    <row r="279" spans="2:12" s="6" customFormat="1" ht="13.5">
      <c r="B279" s="29" t="s">
        <v>554</v>
      </c>
      <c r="C279" s="30">
        <v>3</v>
      </c>
      <c r="D279" s="41" t="s">
        <v>555</v>
      </c>
      <c r="E279" s="69">
        <v>12935081</v>
      </c>
      <c r="F279" s="70" t="s">
        <v>32</v>
      </c>
      <c r="G279" s="71">
        <f t="shared" si="13"/>
        <v>114.20139030824295</v>
      </c>
      <c r="H279" s="72">
        <v>11326553</v>
      </c>
      <c r="I279" s="69">
        <v>131100617</v>
      </c>
      <c r="J279" s="73">
        <f t="shared" si="12"/>
        <v>113.15551279929556</v>
      </c>
      <c r="K279" s="52">
        <f t="shared" si="14"/>
        <v>0.8020661978167112</v>
      </c>
      <c r="L279" s="72">
        <v>115858798</v>
      </c>
    </row>
    <row r="280" spans="2:12" s="6" customFormat="1" ht="13.5">
      <c r="B280" s="29" t="s">
        <v>556</v>
      </c>
      <c r="C280" s="30">
        <v>4</v>
      </c>
      <c r="D280" s="41" t="s">
        <v>557</v>
      </c>
      <c r="E280" s="69">
        <v>702702</v>
      </c>
      <c r="F280" s="70" t="s">
        <v>32</v>
      </c>
      <c r="G280" s="71">
        <f t="shared" si="13"/>
        <v>160.19833806381016</v>
      </c>
      <c r="H280" s="72">
        <v>438645</v>
      </c>
      <c r="I280" s="69">
        <v>12868571</v>
      </c>
      <c r="J280" s="73">
        <f t="shared" si="12"/>
        <v>309.5659773508217</v>
      </c>
      <c r="K280" s="52">
        <f t="shared" si="14"/>
        <v>0.07872919326767465</v>
      </c>
      <c r="L280" s="72">
        <v>4156972</v>
      </c>
    </row>
    <row r="281" spans="2:12" s="6" customFormat="1" ht="13.5">
      <c r="B281" s="27" t="s">
        <v>558</v>
      </c>
      <c r="C281" s="28">
        <v>2</v>
      </c>
      <c r="D281" s="40" t="s">
        <v>559</v>
      </c>
      <c r="E281" s="63"/>
      <c r="F281" s="64"/>
      <c r="G281" s="65"/>
      <c r="H281" s="66"/>
      <c r="I281" s="63">
        <v>2146606801</v>
      </c>
      <c r="J281" s="68">
        <f t="shared" si="12"/>
        <v>107.29427801398239</v>
      </c>
      <c r="K281" s="51">
        <f t="shared" si="14"/>
        <v>13.13281961964804</v>
      </c>
      <c r="L281" s="66">
        <v>2000672208</v>
      </c>
    </row>
    <row r="282" spans="2:12" s="6" customFormat="1" ht="13.5">
      <c r="B282" s="29" t="s">
        <v>560</v>
      </c>
      <c r="C282" s="30">
        <v>3</v>
      </c>
      <c r="D282" s="41" t="s">
        <v>561</v>
      </c>
      <c r="E282" s="69"/>
      <c r="F282" s="70"/>
      <c r="G282" s="71"/>
      <c r="H282" s="72"/>
      <c r="I282" s="69">
        <v>225881058</v>
      </c>
      <c r="J282" s="73">
        <f t="shared" si="12"/>
        <v>120.78275004542967</v>
      </c>
      <c r="K282" s="52">
        <f t="shared" si="14"/>
        <v>1.381927602589971</v>
      </c>
      <c r="L282" s="72">
        <v>187014336</v>
      </c>
    </row>
    <row r="283" spans="2:12" s="6" customFormat="1" ht="13.5">
      <c r="B283" s="29" t="s">
        <v>562</v>
      </c>
      <c r="C283" s="30">
        <v>4</v>
      </c>
      <c r="D283" s="41" t="s">
        <v>563</v>
      </c>
      <c r="E283" s="69">
        <v>46375</v>
      </c>
      <c r="F283" s="70" t="s">
        <v>12</v>
      </c>
      <c r="G283" s="71">
        <f t="shared" si="13"/>
        <v>107.92915658164215</v>
      </c>
      <c r="H283" s="72">
        <v>42968</v>
      </c>
      <c r="I283" s="69">
        <v>6853969</v>
      </c>
      <c r="J283" s="73">
        <f t="shared" si="12"/>
        <v>120.05428916644392</v>
      </c>
      <c r="K283" s="52">
        <f t="shared" si="14"/>
        <v>0.0419321966713826</v>
      </c>
      <c r="L283" s="72">
        <v>5709058</v>
      </c>
    </row>
    <row r="284" spans="2:12" s="6" customFormat="1" ht="13.5">
      <c r="B284" s="29" t="s">
        <v>564</v>
      </c>
      <c r="C284" s="30">
        <v>4</v>
      </c>
      <c r="D284" s="41" t="s">
        <v>565</v>
      </c>
      <c r="E284" s="69">
        <v>55290462</v>
      </c>
      <c r="F284" s="70" t="s">
        <v>12</v>
      </c>
      <c r="G284" s="71">
        <f t="shared" si="13"/>
        <v>104.82608116326135</v>
      </c>
      <c r="H284" s="72">
        <v>52744948</v>
      </c>
      <c r="I284" s="69">
        <v>69352127</v>
      </c>
      <c r="J284" s="73">
        <f t="shared" si="12"/>
        <v>111.5538855817478</v>
      </c>
      <c r="K284" s="52">
        <f t="shared" si="14"/>
        <v>0.424292410564259</v>
      </c>
      <c r="L284" s="72">
        <v>62169172</v>
      </c>
    </row>
    <row r="285" spans="2:12" s="6" customFormat="1" ht="13.5">
      <c r="B285" s="29" t="s">
        <v>566</v>
      </c>
      <c r="C285" s="30">
        <v>4</v>
      </c>
      <c r="D285" s="41" t="s">
        <v>567</v>
      </c>
      <c r="E285" s="69">
        <v>2176325</v>
      </c>
      <c r="F285" s="70" t="s">
        <v>12</v>
      </c>
      <c r="G285" s="71">
        <f t="shared" si="13"/>
        <v>64.43973193995328</v>
      </c>
      <c r="H285" s="72">
        <v>3377303</v>
      </c>
      <c r="I285" s="69">
        <v>2035118</v>
      </c>
      <c r="J285" s="73">
        <f t="shared" si="12"/>
        <v>115.11317202963016</v>
      </c>
      <c r="K285" s="52">
        <f t="shared" si="14"/>
        <v>0.01245073740856879</v>
      </c>
      <c r="L285" s="72">
        <v>1767928</v>
      </c>
    </row>
    <row r="286" spans="2:12" s="6" customFormat="1" ht="13.5">
      <c r="B286" s="29" t="s">
        <v>568</v>
      </c>
      <c r="C286" s="30">
        <v>3</v>
      </c>
      <c r="D286" s="41" t="s">
        <v>569</v>
      </c>
      <c r="E286" s="69"/>
      <c r="F286" s="70"/>
      <c r="G286" s="71"/>
      <c r="H286" s="72"/>
      <c r="I286" s="69">
        <v>308525274</v>
      </c>
      <c r="J286" s="73">
        <f t="shared" si="12"/>
        <v>103.23444151274097</v>
      </c>
      <c r="K286" s="52">
        <f t="shared" si="14"/>
        <v>1.887540265714684</v>
      </c>
      <c r="L286" s="72">
        <v>298858859</v>
      </c>
    </row>
    <row r="287" spans="2:12" s="6" customFormat="1" ht="13.5">
      <c r="B287" s="29" t="s">
        <v>570</v>
      </c>
      <c r="C287" s="30">
        <v>4</v>
      </c>
      <c r="D287" s="41" t="s">
        <v>571</v>
      </c>
      <c r="E287" s="69">
        <v>1694411</v>
      </c>
      <c r="F287" s="70" t="s">
        <v>12</v>
      </c>
      <c r="G287" s="71">
        <f t="shared" si="13"/>
        <v>105.22808274858141</v>
      </c>
      <c r="H287" s="72">
        <v>1610227</v>
      </c>
      <c r="I287" s="69">
        <v>45181573</v>
      </c>
      <c r="J287" s="73">
        <f t="shared" si="12"/>
        <v>94.14402463278702</v>
      </c>
      <c r="K287" s="52">
        <f t="shared" si="14"/>
        <v>0.27641832126150995</v>
      </c>
      <c r="L287" s="72">
        <v>47991971</v>
      </c>
    </row>
    <row r="288" spans="2:12" s="6" customFormat="1" ht="13.5">
      <c r="B288" s="29" t="s">
        <v>572</v>
      </c>
      <c r="C288" s="30">
        <v>4</v>
      </c>
      <c r="D288" s="41" t="s">
        <v>573</v>
      </c>
      <c r="E288" s="69">
        <v>27189901</v>
      </c>
      <c r="F288" s="70" t="s">
        <v>32</v>
      </c>
      <c r="G288" s="71">
        <f t="shared" si="13"/>
        <v>108.4061263120568</v>
      </c>
      <c r="H288" s="90">
        <v>25081517</v>
      </c>
      <c r="I288" s="91">
        <v>142392025</v>
      </c>
      <c r="J288" s="73">
        <f t="shared" si="12"/>
        <v>110.07533447517636</v>
      </c>
      <c r="K288" s="52">
        <f t="shared" si="14"/>
        <v>0.8711463965968373</v>
      </c>
      <c r="L288" s="90">
        <v>129358703</v>
      </c>
    </row>
    <row r="289" spans="2:12" s="6" customFormat="1" ht="13.5">
      <c r="B289" s="29" t="s">
        <v>574</v>
      </c>
      <c r="C289" s="30">
        <v>3</v>
      </c>
      <c r="D289" s="41" t="s">
        <v>575</v>
      </c>
      <c r="E289" s="69">
        <v>16907534</v>
      </c>
      <c r="F289" s="70" t="s">
        <v>32</v>
      </c>
      <c r="G289" s="71">
        <f t="shared" si="13"/>
        <v>106.00202542927522</v>
      </c>
      <c r="H289" s="72">
        <v>15950199</v>
      </c>
      <c r="I289" s="69">
        <v>42283112</v>
      </c>
      <c r="J289" s="73">
        <f t="shared" si="12"/>
        <v>107.58994778760152</v>
      </c>
      <c r="K289" s="52">
        <f t="shared" si="14"/>
        <v>0.2586856999589724</v>
      </c>
      <c r="L289" s="72">
        <v>39300244</v>
      </c>
    </row>
    <row r="290" spans="2:12" s="6" customFormat="1" ht="13.5">
      <c r="B290" s="29" t="s">
        <v>576</v>
      </c>
      <c r="C290" s="30">
        <v>4</v>
      </c>
      <c r="D290" s="41" t="s">
        <v>577</v>
      </c>
      <c r="E290" s="69">
        <v>1579182</v>
      </c>
      <c r="F290" s="70" t="s">
        <v>32</v>
      </c>
      <c r="G290" s="71">
        <f t="shared" si="13"/>
        <v>95.61122984615571</v>
      </c>
      <c r="H290" s="72">
        <v>1651670</v>
      </c>
      <c r="I290" s="69">
        <v>3337727</v>
      </c>
      <c r="J290" s="73">
        <f t="shared" si="12"/>
        <v>88.89513590908837</v>
      </c>
      <c r="K290" s="52">
        <f t="shared" si="14"/>
        <v>0.02042002597318194</v>
      </c>
      <c r="L290" s="72">
        <v>3754679</v>
      </c>
    </row>
    <row r="291" spans="2:12" s="6" customFormat="1" ht="13.5">
      <c r="B291" s="29" t="s">
        <v>578</v>
      </c>
      <c r="C291" s="30">
        <v>4</v>
      </c>
      <c r="D291" s="41" t="s">
        <v>579</v>
      </c>
      <c r="E291" s="69">
        <v>277837</v>
      </c>
      <c r="F291" s="70" t="s">
        <v>32</v>
      </c>
      <c r="G291" s="71">
        <f t="shared" si="13"/>
        <v>72.40844600581693</v>
      </c>
      <c r="H291" s="72">
        <v>383708</v>
      </c>
      <c r="I291" s="69">
        <v>1839818</v>
      </c>
      <c r="J291" s="73">
        <f t="shared" si="12"/>
        <v>133.91168524147247</v>
      </c>
      <c r="K291" s="52">
        <f t="shared" si="14"/>
        <v>0.011255902998036582</v>
      </c>
      <c r="L291" s="72">
        <v>1373904</v>
      </c>
    </row>
    <row r="292" spans="2:12" s="6" customFormat="1" ht="13.5">
      <c r="B292" s="29" t="s">
        <v>580</v>
      </c>
      <c r="C292" s="30">
        <v>3</v>
      </c>
      <c r="D292" s="41" t="s">
        <v>581</v>
      </c>
      <c r="E292" s="69">
        <v>12471957</v>
      </c>
      <c r="F292" s="70" t="s">
        <v>32</v>
      </c>
      <c r="G292" s="71">
        <f t="shared" si="13"/>
        <v>98.82218790796384</v>
      </c>
      <c r="H292" s="72">
        <v>12620604</v>
      </c>
      <c r="I292" s="69">
        <v>6675965</v>
      </c>
      <c r="J292" s="73">
        <f t="shared" si="12"/>
        <v>108.05371832339112</v>
      </c>
      <c r="K292" s="52">
        <f t="shared" si="14"/>
        <v>0.04084317821561007</v>
      </c>
      <c r="L292" s="72">
        <v>6178376</v>
      </c>
    </row>
    <row r="293" spans="2:12" s="6" customFormat="1" ht="13.5">
      <c r="B293" s="29" t="s">
        <v>582</v>
      </c>
      <c r="C293" s="30">
        <v>3</v>
      </c>
      <c r="D293" s="41" t="s">
        <v>583</v>
      </c>
      <c r="E293" s="69">
        <v>1314054</v>
      </c>
      <c r="F293" s="70" t="s">
        <v>12</v>
      </c>
      <c r="G293" s="71">
        <f t="shared" si="13"/>
        <v>161.83788057741975</v>
      </c>
      <c r="H293" s="72">
        <v>811957</v>
      </c>
      <c r="I293" s="69">
        <v>25958971</v>
      </c>
      <c r="J293" s="73">
        <f t="shared" si="12"/>
        <v>117.67800932413064</v>
      </c>
      <c r="K293" s="52">
        <f t="shared" si="14"/>
        <v>0.15881552387510325</v>
      </c>
      <c r="L293" s="72">
        <v>22059322</v>
      </c>
    </row>
    <row r="294" spans="2:12" s="6" customFormat="1" ht="13.5">
      <c r="B294" s="29" t="s">
        <v>584</v>
      </c>
      <c r="C294" s="30">
        <v>4</v>
      </c>
      <c r="D294" s="41" t="s">
        <v>585</v>
      </c>
      <c r="E294" s="69">
        <v>336082</v>
      </c>
      <c r="F294" s="70" t="s">
        <v>12</v>
      </c>
      <c r="G294" s="71">
        <f t="shared" si="13"/>
        <v>135.8291233884331</v>
      </c>
      <c r="H294" s="72">
        <v>247430</v>
      </c>
      <c r="I294" s="69">
        <v>15565906</v>
      </c>
      <c r="J294" s="73">
        <f t="shared" si="12"/>
        <v>95.93430475775024</v>
      </c>
      <c r="K294" s="52">
        <f t="shared" si="14"/>
        <v>0.09523133701950716</v>
      </c>
      <c r="L294" s="72">
        <v>16225589</v>
      </c>
    </row>
    <row r="295" spans="2:12" s="6" customFormat="1" ht="13.5">
      <c r="B295" s="29" t="s">
        <v>586</v>
      </c>
      <c r="C295" s="30">
        <v>4</v>
      </c>
      <c r="D295" s="41" t="s">
        <v>587</v>
      </c>
      <c r="E295" s="69">
        <v>977972</v>
      </c>
      <c r="F295" s="70" t="s">
        <v>12</v>
      </c>
      <c r="G295" s="71">
        <f t="shared" si="13"/>
        <v>173.23741822800326</v>
      </c>
      <c r="H295" s="72">
        <v>564527</v>
      </c>
      <c r="I295" s="69">
        <v>10393065</v>
      </c>
      <c r="J295" s="73">
        <f t="shared" si="12"/>
        <v>178.15462243472575</v>
      </c>
      <c r="K295" s="52">
        <f t="shared" si="14"/>
        <v>0.06358418685559608</v>
      </c>
      <c r="L295" s="72">
        <v>5833733</v>
      </c>
    </row>
    <row r="296" spans="2:12" s="6" customFormat="1" ht="13.5">
      <c r="B296" s="29" t="s">
        <v>588</v>
      </c>
      <c r="C296" s="30">
        <v>3</v>
      </c>
      <c r="D296" s="41" t="s">
        <v>589</v>
      </c>
      <c r="E296" s="69">
        <v>3669916</v>
      </c>
      <c r="F296" s="70" t="s">
        <v>12</v>
      </c>
      <c r="G296" s="71">
        <f t="shared" si="13"/>
        <v>145.33445907414682</v>
      </c>
      <c r="H296" s="72">
        <v>2525152</v>
      </c>
      <c r="I296" s="69">
        <v>8918701</v>
      </c>
      <c r="J296" s="73">
        <f t="shared" si="12"/>
        <v>126.1008710710747</v>
      </c>
      <c r="K296" s="52">
        <f t="shared" si="14"/>
        <v>0.0545641108655812</v>
      </c>
      <c r="L296" s="72">
        <v>7072672</v>
      </c>
    </row>
    <row r="297" spans="2:12" s="6" customFormat="1" ht="13.5">
      <c r="B297" s="29" t="s">
        <v>590</v>
      </c>
      <c r="C297" s="30">
        <v>4</v>
      </c>
      <c r="D297" s="41" t="s">
        <v>591</v>
      </c>
      <c r="E297" s="69">
        <v>66802</v>
      </c>
      <c r="F297" s="70" t="s">
        <v>12</v>
      </c>
      <c r="G297" s="71">
        <f t="shared" si="13"/>
        <v>179.44984688121207</v>
      </c>
      <c r="H297" s="72">
        <v>37226</v>
      </c>
      <c r="I297" s="69">
        <v>1921982</v>
      </c>
      <c r="J297" s="73">
        <f t="shared" si="12"/>
        <v>280.57680825563386</v>
      </c>
      <c r="K297" s="52">
        <f t="shared" si="14"/>
        <v>0.011758577726694894</v>
      </c>
      <c r="L297" s="72">
        <v>685011</v>
      </c>
    </row>
    <row r="298" spans="2:12" s="6" customFormat="1" ht="13.5">
      <c r="B298" s="29" t="s">
        <v>592</v>
      </c>
      <c r="C298" s="30">
        <v>4</v>
      </c>
      <c r="D298" s="41" t="s">
        <v>593</v>
      </c>
      <c r="E298" s="69">
        <v>3574665</v>
      </c>
      <c r="F298" s="70" t="s">
        <v>12</v>
      </c>
      <c r="G298" s="71">
        <f t="shared" si="13"/>
        <v>145.265230404119</v>
      </c>
      <c r="H298" s="72">
        <v>2460785</v>
      </c>
      <c r="I298" s="69">
        <v>3885764</v>
      </c>
      <c r="J298" s="73">
        <f t="shared" si="12"/>
        <v>116.60413492691994</v>
      </c>
      <c r="K298" s="52">
        <f t="shared" si="14"/>
        <v>0.023772885501317318</v>
      </c>
      <c r="L298" s="72">
        <v>3332441</v>
      </c>
    </row>
    <row r="299" spans="2:12" s="6" customFormat="1" ht="13.5">
      <c r="B299" s="29" t="s">
        <v>594</v>
      </c>
      <c r="C299" s="30">
        <v>3</v>
      </c>
      <c r="D299" s="41" t="s">
        <v>595</v>
      </c>
      <c r="E299" s="69">
        <v>2121581</v>
      </c>
      <c r="F299" s="70" t="s">
        <v>32</v>
      </c>
      <c r="G299" s="71">
        <f t="shared" si="13"/>
        <v>119.40588063469836</v>
      </c>
      <c r="H299" s="72">
        <v>1776781</v>
      </c>
      <c r="I299" s="69">
        <v>31627941</v>
      </c>
      <c r="J299" s="73">
        <f t="shared" si="12"/>
        <v>106.04971711751851</v>
      </c>
      <c r="K299" s="52">
        <f t="shared" si="14"/>
        <v>0.19349796334399608</v>
      </c>
      <c r="L299" s="72">
        <v>29823692</v>
      </c>
    </row>
    <row r="300" spans="2:12" s="6" customFormat="1" ht="13.5">
      <c r="B300" s="29" t="s">
        <v>596</v>
      </c>
      <c r="C300" s="30">
        <v>3</v>
      </c>
      <c r="D300" s="41" t="s">
        <v>597</v>
      </c>
      <c r="E300" s="69"/>
      <c r="F300" s="70"/>
      <c r="G300" s="71"/>
      <c r="H300" s="72"/>
      <c r="I300" s="69">
        <v>62865447</v>
      </c>
      <c r="J300" s="73">
        <f t="shared" si="12"/>
        <v>93.97706028271998</v>
      </c>
      <c r="K300" s="52">
        <f t="shared" si="14"/>
        <v>0.3846072673276432</v>
      </c>
      <c r="L300" s="72">
        <v>66894460</v>
      </c>
    </row>
    <row r="301" spans="2:12" s="6" customFormat="1" ht="13.5">
      <c r="B301" s="29" t="s">
        <v>598</v>
      </c>
      <c r="C301" s="30">
        <v>3</v>
      </c>
      <c r="D301" s="41" t="s">
        <v>599</v>
      </c>
      <c r="E301" s="69"/>
      <c r="F301" s="70"/>
      <c r="G301" s="71"/>
      <c r="H301" s="72"/>
      <c r="I301" s="69">
        <v>32768635</v>
      </c>
      <c r="J301" s="73">
        <f t="shared" si="12"/>
        <v>111.68432706759408</v>
      </c>
      <c r="K301" s="52">
        <f t="shared" si="14"/>
        <v>0.20047666504951384</v>
      </c>
      <c r="L301" s="72">
        <v>29340406</v>
      </c>
    </row>
    <row r="302" spans="2:12" s="6" customFormat="1" ht="13.5">
      <c r="B302" s="29" t="s">
        <v>600</v>
      </c>
      <c r="C302" s="30">
        <v>4</v>
      </c>
      <c r="D302" s="41" t="s">
        <v>601</v>
      </c>
      <c r="E302" s="69">
        <v>46</v>
      </c>
      <c r="F302" s="70" t="s">
        <v>15</v>
      </c>
      <c r="G302" s="71">
        <f t="shared" si="13"/>
        <v>67.64705882352942</v>
      </c>
      <c r="H302" s="72">
        <v>68</v>
      </c>
      <c r="I302" s="69">
        <v>238522</v>
      </c>
      <c r="J302" s="73">
        <f t="shared" si="12"/>
        <v>106.02627075322827</v>
      </c>
      <c r="K302" s="52">
        <f t="shared" si="14"/>
        <v>0.0014592641744442557</v>
      </c>
      <c r="L302" s="72">
        <v>224965</v>
      </c>
    </row>
    <row r="303" spans="2:12" s="6" customFormat="1" ht="13.5">
      <c r="B303" s="29" t="s">
        <v>602</v>
      </c>
      <c r="C303" s="30">
        <v>4</v>
      </c>
      <c r="D303" s="41" t="s">
        <v>603</v>
      </c>
      <c r="E303" s="69">
        <v>49983</v>
      </c>
      <c r="F303" s="70" t="s">
        <v>12</v>
      </c>
      <c r="G303" s="71">
        <f t="shared" si="13"/>
        <v>84.5292655290795</v>
      </c>
      <c r="H303" s="72">
        <v>59131</v>
      </c>
      <c r="I303" s="69">
        <v>965900</v>
      </c>
      <c r="J303" s="73">
        <f t="shared" si="12"/>
        <v>98.47139446260248</v>
      </c>
      <c r="K303" s="52">
        <f t="shared" si="14"/>
        <v>0.005909321849119606</v>
      </c>
      <c r="L303" s="72">
        <v>980894</v>
      </c>
    </row>
    <row r="304" spans="2:12" s="6" customFormat="1" ht="13.5">
      <c r="B304" s="29" t="s">
        <v>604</v>
      </c>
      <c r="C304" s="30">
        <v>4</v>
      </c>
      <c r="D304" s="41" t="s">
        <v>605</v>
      </c>
      <c r="E304" s="69">
        <v>87067</v>
      </c>
      <c r="F304" s="70" t="s">
        <v>12</v>
      </c>
      <c r="G304" s="71">
        <f t="shared" si="13"/>
        <v>163.18433136538283</v>
      </c>
      <c r="H304" s="72">
        <v>53355</v>
      </c>
      <c r="I304" s="69">
        <v>341790</v>
      </c>
      <c r="J304" s="73">
        <f t="shared" si="12"/>
        <v>136.17402737106318</v>
      </c>
      <c r="K304" s="52">
        <f t="shared" si="14"/>
        <v>0.0020910519875873175</v>
      </c>
      <c r="L304" s="72">
        <v>250995</v>
      </c>
    </row>
    <row r="305" spans="2:12" s="6" customFormat="1" ht="13.5">
      <c r="B305" s="29" t="s">
        <v>606</v>
      </c>
      <c r="C305" s="30">
        <v>4</v>
      </c>
      <c r="D305" s="46" t="s">
        <v>607</v>
      </c>
      <c r="E305" s="69">
        <v>36</v>
      </c>
      <c r="F305" s="70" t="s">
        <v>12</v>
      </c>
      <c r="G305" s="71">
        <f t="shared" si="13"/>
        <v>144</v>
      </c>
      <c r="H305" s="72">
        <v>25</v>
      </c>
      <c r="I305" s="69">
        <v>10149</v>
      </c>
      <c r="J305" s="73">
        <f t="shared" si="12"/>
        <v>194.985590778098</v>
      </c>
      <c r="K305" s="52">
        <f t="shared" si="14"/>
        <v>6.209101091905464E-05</v>
      </c>
      <c r="L305" s="72">
        <v>5205</v>
      </c>
    </row>
    <row r="306" spans="2:12" s="6" customFormat="1" ht="13.5">
      <c r="B306" s="29" t="s">
        <v>608</v>
      </c>
      <c r="C306" s="30">
        <v>3</v>
      </c>
      <c r="D306" s="41" t="s">
        <v>609</v>
      </c>
      <c r="E306" s="69"/>
      <c r="F306" s="70"/>
      <c r="G306" s="71"/>
      <c r="H306" s="72"/>
      <c r="I306" s="69">
        <v>107051795</v>
      </c>
      <c r="J306" s="73">
        <f t="shared" si="12"/>
        <v>107.72880157144351</v>
      </c>
      <c r="K306" s="52">
        <f t="shared" si="14"/>
        <v>0.6549368580401419</v>
      </c>
      <c r="L306" s="72">
        <v>99371564</v>
      </c>
    </row>
    <row r="307" spans="2:12" s="6" customFormat="1" ht="13.5">
      <c r="B307" s="29" t="s">
        <v>610</v>
      </c>
      <c r="C307" s="30">
        <v>3</v>
      </c>
      <c r="D307" s="41" t="s">
        <v>611</v>
      </c>
      <c r="E307" s="69"/>
      <c r="F307" s="70"/>
      <c r="G307" s="71"/>
      <c r="H307" s="72"/>
      <c r="I307" s="69">
        <v>3961869</v>
      </c>
      <c r="J307" s="73">
        <f t="shared" si="12"/>
        <v>76.66256057548745</v>
      </c>
      <c r="K307" s="52">
        <f t="shared" si="14"/>
        <v>0.024238491608913598</v>
      </c>
      <c r="L307" s="72">
        <v>5167932</v>
      </c>
    </row>
    <row r="308" spans="2:12" s="6" customFormat="1" ht="13.5">
      <c r="B308" s="29" t="s">
        <v>612</v>
      </c>
      <c r="C308" s="30">
        <v>3</v>
      </c>
      <c r="D308" s="41" t="s">
        <v>613</v>
      </c>
      <c r="E308" s="69"/>
      <c r="F308" s="70"/>
      <c r="G308" s="71"/>
      <c r="H308" s="72"/>
      <c r="I308" s="69">
        <v>215183709</v>
      </c>
      <c r="J308" s="73">
        <f t="shared" si="12"/>
        <v>102.49623520498086</v>
      </c>
      <c r="K308" s="52">
        <f t="shared" si="14"/>
        <v>1.3164818233443372</v>
      </c>
      <c r="L308" s="72">
        <v>209943037</v>
      </c>
    </row>
    <row r="309" spans="2:12" s="6" customFormat="1" ht="13.5">
      <c r="B309" s="29" t="s">
        <v>614</v>
      </c>
      <c r="C309" s="30">
        <v>4</v>
      </c>
      <c r="D309" s="41" t="s">
        <v>615</v>
      </c>
      <c r="E309" s="69">
        <v>17056</v>
      </c>
      <c r="F309" s="70" t="s">
        <v>12</v>
      </c>
      <c r="G309" s="71">
        <f t="shared" si="13"/>
        <v>119.69122807017544</v>
      </c>
      <c r="H309" s="72">
        <v>14250</v>
      </c>
      <c r="I309" s="69">
        <v>426325</v>
      </c>
      <c r="J309" s="73">
        <f t="shared" si="12"/>
        <v>263.5230777789454</v>
      </c>
      <c r="K309" s="52">
        <f t="shared" si="14"/>
        <v>0.0026082323608302266</v>
      </c>
      <c r="L309" s="72">
        <v>161779</v>
      </c>
    </row>
    <row r="310" spans="2:12" s="6" customFormat="1" ht="13.5">
      <c r="B310" s="29" t="s">
        <v>616</v>
      </c>
      <c r="C310" s="30">
        <v>4</v>
      </c>
      <c r="D310" s="41" t="s">
        <v>617</v>
      </c>
      <c r="E310" s="69">
        <v>3423109858</v>
      </c>
      <c r="F310" s="70" t="s">
        <v>12</v>
      </c>
      <c r="G310" s="71">
        <f t="shared" si="13"/>
        <v>120.37209249654003</v>
      </c>
      <c r="H310" s="72">
        <v>2843773658</v>
      </c>
      <c r="I310" s="69">
        <v>60225692</v>
      </c>
      <c r="J310" s="73">
        <f t="shared" si="12"/>
        <v>117.08546491396714</v>
      </c>
      <c r="K310" s="52">
        <f t="shared" si="14"/>
        <v>0.36845739477580275</v>
      </c>
      <c r="L310" s="72">
        <v>51437377</v>
      </c>
    </row>
    <row r="311" spans="2:12" s="6" customFormat="1" ht="13.5">
      <c r="B311" s="29" t="s">
        <v>618</v>
      </c>
      <c r="C311" s="30">
        <v>4</v>
      </c>
      <c r="D311" s="41" t="s">
        <v>619</v>
      </c>
      <c r="E311" s="69">
        <v>2100337060</v>
      </c>
      <c r="F311" s="70" t="s">
        <v>12</v>
      </c>
      <c r="G311" s="71">
        <f t="shared" si="13"/>
        <v>104.9624779230493</v>
      </c>
      <c r="H311" s="72">
        <v>2001036086</v>
      </c>
      <c r="I311" s="69">
        <v>90501648</v>
      </c>
      <c r="J311" s="73">
        <f t="shared" si="12"/>
        <v>101.76573491131744</v>
      </c>
      <c r="K311" s="52">
        <f t="shared" si="14"/>
        <v>0.5536839899655572</v>
      </c>
      <c r="L311" s="72">
        <v>88931356</v>
      </c>
    </row>
    <row r="312" spans="2:12" s="6" customFormat="1" ht="13.5">
      <c r="B312" s="29" t="s">
        <v>620</v>
      </c>
      <c r="C312" s="30">
        <v>3</v>
      </c>
      <c r="D312" s="41" t="s">
        <v>621</v>
      </c>
      <c r="E312" s="69"/>
      <c r="F312" s="70"/>
      <c r="G312" s="71"/>
      <c r="H312" s="72"/>
      <c r="I312" s="69">
        <v>304935750</v>
      </c>
      <c r="J312" s="73">
        <f t="shared" si="12"/>
        <v>100.44666415319219</v>
      </c>
      <c r="K312" s="52">
        <f t="shared" si="14"/>
        <v>1.8655797598640376</v>
      </c>
      <c r="L312" s="72">
        <v>303579768</v>
      </c>
    </row>
    <row r="313" spans="2:12" s="6" customFormat="1" ht="13.5">
      <c r="B313" s="29" t="s">
        <v>622</v>
      </c>
      <c r="C313" s="30">
        <v>3</v>
      </c>
      <c r="D313" s="41" t="s">
        <v>623</v>
      </c>
      <c r="E313" s="69"/>
      <c r="F313" s="70"/>
      <c r="G313" s="71"/>
      <c r="H313" s="72"/>
      <c r="I313" s="69">
        <v>525293359</v>
      </c>
      <c r="J313" s="73">
        <f t="shared" si="12"/>
        <v>107.98530397845481</v>
      </c>
      <c r="K313" s="52">
        <f t="shared" si="14"/>
        <v>3.213715212274696</v>
      </c>
      <c r="L313" s="72">
        <v>486448933</v>
      </c>
    </row>
    <row r="314" spans="2:12" s="6" customFormat="1" ht="13.5">
      <c r="B314" s="29" t="s">
        <v>624</v>
      </c>
      <c r="C314" s="30">
        <v>4</v>
      </c>
      <c r="D314" s="41" t="s">
        <v>625</v>
      </c>
      <c r="E314" s="69">
        <v>39773683</v>
      </c>
      <c r="F314" s="70" t="s">
        <v>12</v>
      </c>
      <c r="G314" s="71">
        <f t="shared" si="13"/>
        <v>99.43943055608996</v>
      </c>
      <c r="H314" s="72">
        <v>39997899</v>
      </c>
      <c r="I314" s="69">
        <v>175995329</v>
      </c>
      <c r="J314" s="73">
        <f t="shared" si="12"/>
        <v>107.36362208600305</v>
      </c>
      <c r="K314" s="52">
        <f t="shared" si="14"/>
        <v>1.0767295196217967</v>
      </c>
      <c r="L314" s="72">
        <v>163924545</v>
      </c>
    </row>
    <row r="315" spans="2:12" s="6" customFormat="1" ht="13.5">
      <c r="B315" s="29" t="s">
        <v>626</v>
      </c>
      <c r="C315" s="30">
        <v>3</v>
      </c>
      <c r="D315" s="41" t="s">
        <v>627</v>
      </c>
      <c r="E315" s="69">
        <v>5150754</v>
      </c>
      <c r="F315" s="70" t="s">
        <v>628</v>
      </c>
      <c r="G315" s="71">
        <f t="shared" si="13"/>
        <v>115.49871209758236</v>
      </c>
      <c r="H315" s="72">
        <v>4459577</v>
      </c>
      <c r="I315" s="69">
        <v>32992000</v>
      </c>
      <c r="J315" s="73">
        <f t="shared" si="12"/>
        <v>107.5893330289665</v>
      </c>
      <c r="K315" s="52">
        <f t="shared" si="14"/>
        <v>0.2018431995508376</v>
      </c>
      <c r="L315" s="72">
        <v>30664750</v>
      </c>
    </row>
    <row r="316" spans="2:12" s="6" customFormat="1" ht="13.5">
      <c r="B316" s="29" t="s">
        <v>629</v>
      </c>
      <c r="C316" s="30">
        <v>3</v>
      </c>
      <c r="D316" s="41" t="s">
        <v>630</v>
      </c>
      <c r="E316" s="69">
        <v>23520</v>
      </c>
      <c r="F316" s="70" t="s">
        <v>15</v>
      </c>
      <c r="G316" s="71">
        <f t="shared" si="13"/>
        <v>108.5421569984771</v>
      </c>
      <c r="H316" s="72">
        <v>21669</v>
      </c>
      <c r="I316" s="69">
        <v>27404482</v>
      </c>
      <c r="J316" s="73">
        <f t="shared" si="12"/>
        <v>310.9659644410705</v>
      </c>
      <c r="K316" s="52">
        <f t="shared" si="14"/>
        <v>0.1676590788346671</v>
      </c>
      <c r="L316" s="72">
        <v>8812695</v>
      </c>
    </row>
    <row r="317" spans="2:12" s="6" customFormat="1" ht="13.5">
      <c r="B317" s="29" t="s">
        <v>631</v>
      </c>
      <c r="C317" s="30">
        <v>4</v>
      </c>
      <c r="D317" s="41" t="s">
        <v>632</v>
      </c>
      <c r="E317" s="69">
        <v>23128</v>
      </c>
      <c r="F317" s="70" t="s">
        <v>15</v>
      </c>
      <c r="G317" s="71">
        <f t="shared" si="13"/>
        <v>108.48538862047938</v>
      </c>
      <c r="H317" s="72">
        <v>21319</v>
      </c>
      <c r="I317" s="69">
        <v>24945110</v>
      </c>
      <c r="J317" s="73">
        <f t="shared" si="12"/>
        <v>377.903935410147</v>
      </c>
      <c r="K317" s="52">
        <f t="shared" si="14"/>
        <v>0.1526127793267336</v>
      </c>
      <c r="L317" s="72">
        <v>6600913</v>
      </c>
    </row>
    <row r="318" spans="2:12" s="6" customFormat="1" ht="13.5">
      <c r="B318" s="27" t="s">
        <v>633</v>
      </c>
      <c r="C318" s="28">
        <v>2</v>
      </c>
      <c r="D318" s="40" t="s">
        <v>634</v>
      </c>
      <c r="E318" s="63"/>
      <c r="F318" s="64"/>
      <c r="G318" s="65"/>
      <c r="H318" s="66"/>
      <c r="I318" s="63">
        <v>8281641953</v>
      </c>
      <c r="J318" s="68">
        <f t="shared" si="12"/>
        <v>104.52987499875337</v>
      </c>
      <c r="K318" s="51">
        <f t="shared" si="14"/>
        <v>50.66661946314159</v>
      </c>
      <c r="L318" s="66">
        <v>7922751226</v>
      </c>
    </row>
    <row r="319" spans="2:12" s="6" customFormat="1" ht="13.5">
      <c r="B319" s="29" t="s">
        <v>635</v>
      </c>
      <c r="C319" s="30">
        <v>3</v>
      </c>
      <c r="D319" s="41" t="s">
        <v>636</v>
      </c>
      <c r="E319" s="69"/>
      <c r="F319" s="70"/>
      <c r="G319" s="71"/>
      <c r="H319" s="72"/>
      <c r="I319" s="69">
        <v>11260832</v>
      </c>
      <c r="J319" s="73">
        <f t="shared" si="12"/>
        <v>948.7495713670673</v>
      </c>
      <c r="K319" s="52">
        <f t="shared" si="14"/>
        <v>0.06889313653262784</v>
      </c>
      <c r="L319" s="72">
        <v>1186913</v>
      </c>
    </row>
    <row r="320" spans="2:12" s="6" customFormat="1" ht="13.5">
      <c r="B320" s="29" t="s">
        <v>637</v>
      </c>
      <c r="C320" s="30">
        <v>4</v>
      </c>
      <c r="D320" s="41" t="s">
        <v>638</v>
      </c>
      <c r="E320" s="69">
        <v>393</v>
      </c>
      <c r="F320" s="70" t="s">
        <v>15</v>
      </c>
      <c r="G320" s="71">
        <f t="shared" si="13"/>
        <v>96.79802955665025</v>
      </c>
      <c r="H320" s="72">
        <v>406</v>
      </c>
      <c r="I320" s="69">
        <v>1217555</v>
      </c>
      <c r="J320" s="73">
        <f t="shared" si="12"/>
        <v>145.86929982304787</v>
      </c>
      <c r="K320" s="52">
        <f t="shared" si="14"/>
        <v>0.007448932978574202</v>
      </c>
      <c r="L320" s="72">
        <v>834689</v>
      </c>
    </row>
    <row r="321" spans="2:12" s="6" customFormat="1" ht="13.5">
      <c r="B321" s="29" t="s">
        <v>639</v>
      </c>
      <c r="C321" s="30">
        <v>4</v>
      </c>
      <c r="D321" s="41" t="s">
        <v>640</v>
      </c>
      <c r="E321" s="69">
        <v>182</v>
      </c>
      <c r="F321" s="70" t="s">
        <v>12</v>
      </c>
      <c r="G321" s="71">
        <f t="shared" si="13"/>
        <v>129.07801418439718</v>
      </c>
      <c r="H321" s="72">
        <v>141</v>
      </c>
      <c r="I321" s="69">
        <v>46269</v>
      </c>
      <c r="J321" s="73">
        <f t="shared" si="12"/>
        <v>178.01246537396122</v>
      </c>
      <c r="K321" s="52">
        <f t="shared" si="14"/>
        <v>0.0002830711384583446</v>
      </c>
      <c r="L321" s="72">
        <v>25992</v>
      </c>
    </row>
    <row r="322" spans="2:12" s="6" customFormat="1" ht="13.5">
      <c r="B322" s="29" t="s">
        <v>641</v>
      </c>
      <c r="C322" s="30">
        <v>3</v>
      </c>
      <c r="D322" s="41" t="s">
        <v>642</v>
      </c>
      <c r="E322" s="69">
        <v>2287297</v>
      </c>
      <c r="F322" s="70" t="s">
        <v>12</v>
      </c>
      <c r="G322" s="71">
        <f t="shared" si="13"/>
        <v>102.29006984963478</v>
      </c>
      <c r="H322" s="72">
        <v>2236089</v>
      </c>
      <c r="I322" s="69">
        <v>5616581334</v>
      </c>
      <c r="J322" s="73">
        <f t="shared" si="12"/>
        <v>105.07279622357544</v>
      </c>
      <c r="K322" s="52">
        <f t="shared" si="14"/>
        <v>34.361928558198095</v>
      </c>
      <c r="L322" s="72">
        <v>5345419115</v>
      </c>
    </row>
    <row r="323" spans="2:12" s="6" customFormat="1" ht="13.5">
      <c r="B323" s="29" t="s">
        <v>643</v>
      </c>
      <c r="C323" s="30">
        <v>4</v>
      </c>
      <c r="D323" s="41" t="s">
        <v>644</v>
      </c>
      <c r="E323" s="69">
        <v>2093071</v>
      </c>
      <c r="F323" s="70" t="s">
        <v>12</v>
      </c>
      <c r="G323" s="71">
        <f t="shared" si="13"/>
        <v>102.79557144393657</v>
      </c>
      <c r="H323" s="72">
        <v>2036149</v>
      </c>
      <c r="I323" s="69">
        <v>5226254939</v>
      </c>
      <c r="J323" s="73">
        <f t="shared" si="12"/>
        <v>105.50065289384487</v>
      </c>
      <c r="K323" s="52">
        <f t="shared" si="14"/>
        <v>31.97393363712802</v>
      </c>
      <c r="L323" s="72">
        <v>4953765494</v>
      </c>
    </row>
    <row r="324" spans="2:12" s="6" customFormat="1" ht="13.5">
      <c r="B324" s="29" t="s">
        <v>645</v>
      </c>
      <c r="C324" s="30">
        <v>5</v>
      </c>
      <c r="D324" s="41" t="s">
        <v>646</v>
      </c>
      <c r="E324" s="69">
        <v>251786</v>
      </c>
      <c r="F324" s="70" t="s">
        <v>12</v>
      </c>
      <c r="G324" s="71">
        <f t="shared" si="13"/>
        <v>104.58922147729066</v>
      </c>
      <c r="H324" s="72">
        <v>240738</v>
      </c>
      <c r="I324" s="69">
        <v>143747368</v>
      </c>
      <c r="J324" s="73">
        <f t="shared" si="12"/>
        <v>106.70726016309875</v>
      </c>
      <c r="K324" s="52">
        <f t="shared" si="14"/>
        <v>0.8794383088061254</v>
      </c>
      <c r="L324" s="72">
        <v>134711891</v>
      </c>
    </row>
    <row r="325" spans="2:12" s="6" customFormat="1" ht="13.5">
      <c r="B325" s="29" t="s">
        <v>647</v>
      </c>
      <c r="C325" s="30">
        <v>4</v>
      </c>
      <c r="D325" s="41" t="s">
        <v>648</v>
      </c>
      <c r="E325" s="69">
        <v>192159</v>
      </c>
      <c r="F325" s="70" t="s">
        <v>12</v>
      </c>
      <c r="G325" s="71">
        <f t="shared" si="13"/>
        <v>96.81480847033217</v>
      </c>
      <c r="H325" s="90">
        <v>198481</v>
      </c>
      <c r="I325" s="91">
        <v>389739146</v>
      </c>
      <c r="J325" s="73">
        <f t="shared" si="12"/>
        <v>99.61370174722315</v>
      </c>
      <c r="K325" s="52">
        <f t="shared" si="14"/>
        <v>2.3844021647323905</v>
      </c>
      <c r="L325" s="90">
        <v>391250540</v>
      </c>
    </row>
    <row r="326" spans="2:12" s="6" customFormat="1" ht="13.5">
      <c r="B326" s="29" t="s">
        <v>649</v>
      </c>
      <c r="C326" s="30">
        <v>5</v>
      </c>
      <c r="D326" s="41" t="s">
        <v>650</v>
      </c>
      <c r="E326" s="69">
        <v>97309</v>
      </c>
      <c r="F326" s="70" t="s">
        <v>12</v>
      </c>
      <c r="G326" s="71">
        <f t="shared" si="13"/>
        <v>94.17394923012901</v>
      </c>
      <c r="H326" s="72">
        <v>103329</v>
      </c>
      <c r="I326" s="69">
        <v>180198551</v>
      </c>
      <c r="J326" s="73">
        <f t="shared" si="12"/>
        <v>99.12340103990965</v>
      </c>
      <c r="K326" s="52">
        <f t="shared" si="14"/>
        <v>1.102444595303855</v>
      </c>
      <c r="L326" s="72">
        <v>181792139</v>
      </c>
    </row>
    <row r="327" spans="2:12" s="6" customFormat="1" ht="13.5">
      <c r="B327" s="29" t="s">
        <v>651</v>
      </c>
      <c r="C327" s="30">
        <v>4</v>
      </c>
      <c r="D327" s="41" t="s">
        <v>652</v>
      </c>
      <c r="E327" s="69">
        <v>2007</v>
      </c>
      <c r="F327" s="70" t="s">
        <v>12</v>
      </c>
      <c r="G327" s="71">
        <f t="shared" si="13"/>
        <v>144.4924406047516</v>
      </c>
      <c r="H327" s="72">
        <v>1389</v>
      </c>
      <c r="I327" s="69">
        <v>386078</v>
      </c>
      <c r="J327" s="73">
        <f t="shared" si="12"/>
        <v>148.8401679318095</v>
      </c>
      <c r="K327" s="52">
        <f t="shared" si="14"/>
        <v>0.002362003479515891</v>
      </c>
      <c r="L327" s="72">
        <v>259391</v>
      </c>
    </row>
    <row r="328" spans="2:12" s="6" customFormat="1" ht="13.5">
      <c r="B328" s="29" t="s">
        <v>653</v>
      </c>
      <c r="C328" s="30">
        <v>5</v>
      </c>
      <c r="D328" s="41" t="s">
        <v>654</v>
      </c>
      <c r="E328" s="69">
        <v>1742</v>
      </c>
      <c r="F328" s="70" t="s">
        <v>12</v>
      </c>
      <c r="G328" s="71">
        <f t="shared" si="13"/>
        <v>153.0755711775044</v>
      </c>
      <c r="H328" s="72">
        <v>1138</v>
      </c>
      <c r="I328" s="69">
        <v>366221</v>
      </c>
      <c r="J328" s="73">
        <f aca="true" t="shared" si="15" ref="J328:J391">I328/L328*100</f>
        <v>151.59722653420263</v>
      </c>
      <c r="K328" s="52">
        <f t="shared" si="14"/>
        <v>0.0022405194708628546</v>
      </c>
      <c r="L328" s="72">
        <v>241575</v>
      </c>
    </row>
    <row r="329" spans="2:12" s="6" customFormat="1" ht="13.5">
      <c r="B329" s="29" t="s">
        <v>655</v>
      </c>
      <c r="C329" s="30">
        <v>3</v>
      </c>
      <c r="D329" s="41" t="s">
        <v>656</v>
      </c>
      <c r="E329" s="69">
        <v>1418452581</v>
      </c>
      <c r="F329" s="70" t="s">
        <v>32</v>
      </c>
      <c r="G329" s="71">
        <f aca="true" t="shared" si="16" ref="G329:G392">IF(F329="","",E329/H329*100)</f>
        <v>101.1367956932495</v>
      </c>
      <c r="H329" s="72">
        <v>1402508920</v>
      </c>
      <c r="I329" s="69">
        <v>2278646846</v>
      </c>
      <c r="J329" s="73">
        <f t="shared" si="15"/>
        <v>103.8014658523784</v>
      </c>
      <c r="K329" s="52">
        <f aca="true" t="shared" si="17" ref="K329:K392">I329/16345361188*100</f>
        <v>13.940633185107442</v>
      </c>
      <c r="L329" s="72">
        <v>2195197175</v>
      </c>
    </row>
    <row r="330" spans="2:12" s="6" customFormat="1" ht="13.5">
      <c r="B330" s="29" t="s">
        <v>657</v>
      </c>
      <c r="C330" s="30">
        <v>3</v>
      </c>
      <c r="D330" s="41" t="s">
        <v>658</v>
      </c>
      <c r="E330" s="69"/>
      <c r="F330" s="70"/>
      <c r="G330" s="71"/>
      <c r="H330" s="72"/>
      <c r="I330" s="69">
        <v>32363062</v>
      </c>
      <c r="J330" s="73">
        <f t="shared" si="15"/>
        <v>92.70626287570593</v>
      </c>
      <c r="K330" s="52">
        <f t="shared" si="17"/>
        <v>0.19799539225697532</v>
      </c>
      <c r="L330" s="72">
        <v>34909251</v>
      </c>
    </row>
    <row r="331" spans="2:12" s="6" customFormat="1" ht="13.5">
      <c r="B331" s="29" t="s">
        <v>659</v>
      </c>
      <c r="C331" s="30">
        <v>4</v>
      </c>
      <c r="D331" s="41" t="s">
        <v>660</v>
      </c>
      <c r="E331" s="69">
        <v>71021</v>
      </c>
      <c r="F331" s="70" t="s">
        <v>12</v>
      </c>
      <c r="G331" s="71">
        <f t="shared" si="16"/>
        <v>94.22729926232553</v>
      </c>
      <c r="H331" s="72">
        <v>75372</v>
      </c>
      <c r="I331" s="69">
        <v>15663640</v>
      </c>
      <c r="J331" s="73">
        <f t="shared" si="15"/>
        <v>91.62970010063471</v>
      </c>
      <c r="K331" s="52">
        <f t="shared" si="17"/>
        <v>0.0958292681320466</v>
      </c>
      <c r="L331" s="72">
        <v>17094501</v>
      </c>
    </row>
    <row r="332" spans="2:12" s="6" customFormat="1" ht="13.5">
      <c r="B332" s="29" t="s">
        <v>661</v>
      </c>
      <c r="C332" s="30">
        <v>3</v>
      </c>
      <c r="D332" s="41" t="s">
        <v>662</v>
      </c>
      <c r="E332" s="69"/>
      <c r="F332" s="70"/>
      <c r="G332" s="71"/>
      <c r="H332" s="72"/>
      <c r="I332" s="69">
        <v>2160763</v>
      </c>
      <c r="J332" s="73">
        <f t="shared" si="15"/>
        <v>102.76932106307761</v>
      </c>
      <c r="K332" s="52">
        <f t="shared" si="17"/>
        <v>0.013219426448565306</v>
      </c>
      <c r="L332" s="72">
        <v>2102537</v>
      </c>
    </row>
    <row r="333" spans="2:12" s="6" customFormat="1" ht="13.5">
      <c r="B333" s="29" t="s">
        <v>663</v>
      </c>
      <c r="C333" s="30">
        <v>4</v>
      </c>
      <c r="D333" s="41" t="s">
        <v>664</v>
      </c>
      <c r="E333" s="69">
        <v>334083</v>
      </c>
      <c r="F333" s="70" t="s">
        <v>12</v>
      </c>
      <c r="G333" s="71">
        <f t="shared" si="16"/>
        <v>94.05251556126112</v>
      </c>
      <c r="H333" s="72">
        <v>355209</v>
      </c>
      <c r="I333" s="69">
        <v>630246</v>
      </c>
      <c r="J333" s="73">
        <f t="shared" si="15"/>
        <v>98.67127579129308</v>
      </c>
      <c r="K333" s="52">
        <f t="shared" si="17"/>
        <v>0.0038558095642615546</v>
      </c>
      <c r="L333" s="72">
        <v>638733</v>
      </c>
    </row>
    <row r="334" spans="2:12" s="6" customFormat="1" ht="13.5">
      <c r="B334" s="29" t="s">
        <v>665</v>
      </c>
      <c r="C334" s="30">
        <v>3</v>
      </c>
      <c r="D334" s="41" t="s">
        <v>666</v>
      </c>
      <c r="E334" s="69"/>
      <c r="F334" s="70"/>
      <c r="G334" s="71"/>
      <c r="H334" s="72"/>
      <c r="I334" s="69">
        <v>305402825</v>
      </c>
      <c r="J334" s="73">
        <f t="shared" si="15"/>
        <v>96.22936503792074</v>
      </c>
      <c r="K334" s="52">
        <f t="shared" si="17"/>
        <v>1.8684372984318784</v>
      </c>
      <c r="L334" s="72">
        <v>317369677</v>
      </c>
    </row>
    <row r="335" spans="2:12" s="6" customFormat="1" ht="13.5">
      <c r="B335" s="89" t="s">
        <v>825</v>
      </c>
      <c r="C335" s="16">
        <v>4</v>
      </c>
      <c r="D335" s="92" t="s">
        <v>826</v>
      </c>
      <c r="E335" s="69">
        <v>2</v>
      </c>
      <c r="F335" s="70" t="s">
        <v>12</v>
      </c>
      <c r="G335" s="71" t="s">
        <v>827</v>
      </c>
      <c r="H335" s="72">
        <v>0</v>
      </c>
      <c r="I335" s="69">
        <v>70080</v>
      </c>
      <c r="J335" s="73" t="s">
        <v>827</v>
      </c>
      <c r="K335" s="78">
        <f t="shared" si="17"/>
        <v>0.0004287454966210808</v>
      </c>
      <c r="L335" s="72">
        <v>0</v>
      </c>
    </row>
    <row r="336" spans="2:12" s="6" customFormat="1" ht="13.5">
      <c r="B336" s="29" t="s">
        <v>667</v>
      </c>
      <c r="C336" s="30">
        <v>3</v>
      </c>
      <c r="D336" s="41" t="s">
        <v>668</v>
      </c>
      <c r="E336" s="69">
        <v>255</v>
      </c>
      <c r="F336" s="70" t="s">
        <v>12</v>
      </c>
      <c r="G336" s="71">
        <f t="shared" si="16"/>
        <v>106.69456066945607</v>
      </c>
      <c r="H336" s="72">
        <v>239</v>
      </c>
      <c r="I336" s="69">
        <v>30546679</v>
      </c>
      <c r="J336" s="73">
        <f t="shared" si="15"/>
        <v>146.46447385272165</v>
      </c>
      <c r="K336" s="52">
        <f t="shared" si="17"/>
        <v>0.18688286327025885</v>
      </c>
      <c r="L336" s="72">
        <v>20856033</v>
      </c>
    </row>
    <row r="337" spans="2:12" s="6" customFormat="1" ht="13.5">
      <c r="B337" s="29" t="s">
        <v>669</v>
      </c>
      <c r="C337" s="30">
        <v>4</v>
      </c>
      <c r="D337" s="41" t="s">
        <v>670</v>
      </c>
      <c r="E337" s="69">
        <v>11</v>
      </c>
      <c r="F337" s="70" t="s">
        <v>12</v>
      </c>
      <c r="G337" s="71">
        <f t="shared" si="16"/>
        <v>157.14285714285714</v>
      </c>
      <c r="H337" s="72">
        <v>7</v>
      </c>
      <c r="I337" s="69">
        <v>30385887</v>
      </c>
      <c r="J337" s="73">
        <f t="shared" si="15"/>
        <v>147.6097608179591</v>
      </c>
      <c r="K337" s="52">
        <f t="shared" si="17"/>
        <v>0.18589914686197268</v>
      </c>
      <c r="L337" s="72">
        <v>20585283</v>
      </c>
    </row>
    <row r="338" spans="2:12" s="6" customFormat="1" ht="13.5">
      <c r="B338" s="29" t="s">
        <v>672</v>
      </c>
      <c r="C338" s="30">
        <v>5</v>
      </c>
      <c r="D338" s="41" t="s">
        <v>673</v>
      </c>
      <c r="E338" s="69">
        <v>11</v>
      </c>
      <c r="F338" s="70" t="s">
        <v>12</v>
      </c>
      <c r="G338" s="71">
        <f t="shared" si="16"/>
        <v>183.33333333333331</v>
      </c>
      <c r="H338" s="72">
        <v>6</v>
      </c>
      <c r="I338" s="69">
        <v>30385887</v>
      </c>
      <c r="J338" s="73">
        <f t="shared" si="15"/>
        <v>148.18565049797166</v>
      </c>
      <c r="K338" s="52">
        <f t="shared" si="17"/>
        <v>0.18589914686197268</v>
      </c>
      <c r="L338" s="72">
        <v>20505283</v>
      </c>
    </row>
    <row r="339" spans="2:12" s="6" customFormat="1" ht="13.5">
      <c r="B339" s="25" t="s">
        <v>674</v>
      </c>
      <c r="C339" s="26">
        <v>1</v>
      </c>
      <c r="D339" s="39" t="s">
        <v>675</v>
      </c>
      <c r="E339" s="57">
        <v>0</v>
      </c>
      <c r="F339" s="58"/>
      <c r="G339" s="59">
        <f t="shared" si="16"/>
      </c>
      <c r="H339" s="60">
        <v>0</v>
      </c>
      <c r="I339" s="57">
        <v>349281199</v>
      </c>
      <c r="J339" s="62">
        <f t="shared" si="15"/>
        <v>110.24050062448309</v>
      </c>
      <c r="K339" s="50">
        <f t="shared" si="17"/>
        <v>2.1368827215419746</v>
      </c>
      <c r="L339" s="60">
        <v>316835643</v>
      </c>
    </row>
    <row r="340" spans="2:12" s="6" customFormat="1" ht="13.5">
      <c r="B340" s="27" t="s">
        <v>676</v>
      </c>
      <c r="C340" s="28">
        <v>2</v>
      </c>
      <c r="D340" s="40" t="s">
        <v>677</v>
      </c>
      <c r="E340" s="63">
        <v>171</v>
      </c>
      <c r="F340" s="64" t="s">
        <v>15</v>
      </c>
      <c r="G340" s="65">
        <f t="shared" si="16"/>
        <v>100.58823529411765</v>
      </c>
      <c r="H340" s="66">
        <v>170</v>
      </c>
      <c r="I340" s="63">
        <v>910090</v>
      </c>
      <c r="J340" s="68">
        <f t="shared" si="15"/>
        <v>113.5222855888355</v>
      </c>
      <c r="K340" s="51">
        <f t="shared" si="17"/>
        <v>0.0055678794095302435</v>
      </c>
      <c r="L340" s="66">
        <v>801684</v>
      </c>
    </row>
    <row r="341" spans="2:12" s="6" customFormat="1" ht="13.5">
      <c r="B341" s="27" t="s">
        <v>678</v>
      </c>
      <c r="C341" s="28">
        <v>2</v>
      </c>
      <c r="D341" s="40" t="s">
        <v>679</v>
      </c>
      <c r="E341" s="63">
        <v>51676</v>
      </c>
      <c r="F341" s="64" t="s">
        <v>15</v>
      </c>
      <c r="G341" s="65">
        <f t="shared" si="16"/>
        <v>103.91104140274679</v>
      </c>
      <c r="H341" s="66">
        <v>49731</v>
      </c>
      <c r="I341" s="63">
        <v>55483001</v>
      </c>
      <c r="J341" s="68">
        <f t="shared" si="15"/>
        <v>108.38695605799131</v>
      </c>
      <c r="K341" s="51">
        <f t="shared" si="17"/>
        <v>0.3394418781074904</v>
      </c>
      <c r="L341" s="66">
        <v>51189740</v>
      </c>
    </row>
    <row r="342" spans="2:12" s="6" customFormat="1" ht="13.5">
      <c r="B342" s="29" t="s">
        <v>680</v>
      </c>
      <c r="C342" s="30">
        <v>3</v>
      </c>
      <c r="D342" s="41" t="s">
        <v>681</v>
      </c>
      <c r="E342" s="69">
        <v>51653</v>
      </c>
      <c r="F342" s="70" t="s">
        <v>15</v>
      </c>
      <c r="G342" s="71">
        <f t="shared" si="16"/>
        <v>103.92330442830414</v>
      </c>
      <c r="H342" s="72">
        <v>49703</v>
      </c>
      <c r="I342" s="69">
        <v>55390920</v>
      </c>
      <c r="J342" s="73">
        <f t="shared" si="15"/>
        <v>108.3886341327575</v>
      </c>
      <c r="K342" s="52">
        <f t="shared" si="17"/>
        <v>0.33887853173085847</v>
      </c>
      <c r="L342" s="72">
        <v>51103993</v>
      </c>
    </row>
    <row r="343" spans="2:12" s="6" customFormat="1" ht="13.5">
      <c r="B343" s="27" t="s">
        <v>682</v>
      </c>
      <c r="C343" s="28">
        <v>2</v>
      </c>
      <c r="D343" s="40" t="s">
        <v>683</v>
      </c>
      <c r="E343" s="63">
        <v>40194</v>
      </c>
      <c r="F343" s="64" t="s">
        <v>32</v>
      </c>
      <c r="G343" s="65">
        <f t="shared" si="16"/>
        <v>117.31706605177898</v>
      </c>
      <c r="H343" s="66">
        <v>34261</v>
      </c>
      <c r="I343" s="63">
        <v>89324</v>
      </c>
      <c r="J343" s="68">
        <f t="shared" si="15"/>
        <v>79.03519793307261</v>
      </c>
      <c r="K343" s="51">
        <f t="shared" si="17"/>
        <v>0.000546479205767429</v>
      </c>
      <c r="L343" s="66">
        <v>113018</v>
      </c>
    </row>
    <row r="344" spans="2:12" s="6" customFormat="1" ht="13.5">
      <c r="B344" s="27" t="s">
        <v>684</v>
      </c>
      <c r="C344" s="28">
        <v>2</v>
      </c>
      <c r="D344" s="40" t="s">
        <v>685</v>
      </c>
      <c r="E344" s="63">
        <v>0</v>
      </c>
      <c r="F344" s="64"/>
      <c r="G344" s="65"/>
      <c r="H344" s="66">
        <v>0</v>
      </c>
      <c r="I344" s="63">
        <v>1389172</v>
      </c>
      <c r="J344" s="68">
        <f t="shared" si="15"/>
        <v>86.34248425485842</v>
      </c>
      <c r="K344" s="51">
        <f t="shared" si="17"/>
        <v>0.008498876127741155</v>
      </c>
      <c r="L344" s="66">
        <v>1608909</v>
      </c>
    </row>
    <row r="345" spans="2:12" s="6" customFormat="1" ht="13.5">
      <c r="B345" s="29" t="s">
        <v>686</v>
      </c>
      <c r="C345" s="30">
        <v>3</v>
      </c>
      <c r="D345" s="41" t="s">
        <v>687</v>
      </c>
      <c r="E345" s="69">
        <v>12501</v>
      </c>
      <c r="F345" s="70" t="s">
        <v>688</v>
      </c>
      <c r="G345" s="71">
        <f t="shared" si="16"/>
        <v>159.83889528193325</v>
      </c>
      <c r="H345" s="72">
        <v>7821</v>
      </c>
      <c r="I345" s="69">
        <v>346573</v>
      </c>
      <c r="J345" s="73">
        <f t="shared" si="15"/>
        <v>113.086563969367</v>
      </c>
      <c r="K345" s="52">
        <f t="shared" si="17"/>
        <v>0.002120314112449456</v>
      </c>
      <c r="L345" s="72">
        <v>306467</v>
      </c>
    </row>
    <row r="346" spans="2:12" s="6" customFormat="1" ht="13.5">
      <c r="B346" s="29" t="s">
        <v>689</v>
      </c>
      <c r="C346" s="30">
        <v>4</v>
      </c>
      <c r="D346" s="41" t="s">
        <v>690</v>
      </c>
      <c r="E346" s="69">
        <v>256</v>
      </c>
      <c r="F346" s="70" t="s">
        <v>688</v>
      </c>
      <c r="G346" s="71">
        <f t="shared" si="16"/>
        <v>149.70760233918128</v>
      </c>
      <c r="H346" s="90">
        <v>171</v>
      </c>
      <c r="I346" s="91">
        <v>65426</v>
      </c>
      <c r="J346" s="73">
        <f t="shared" si="15"/>
        <v>227.08687654021037</v>
      </c>
      <c r="K346" s="52">
        <f t="shared" si="17"/>
        <v>0.00040027258650015456</v>
      </c>
      <c r="L346" s="90">
        <v>28811</v>
      </c>
    </row>
    <row r="347" spans="2:12" s="6" customFormat="1" ht="13.5">
      <c r="B347" s="29" t="s">
        <v>691</v>
      </c>
      <c r="C347" s="30">
        <v>4</v>
      </c>
      <c r="D347" s="41" t="s">
        <v>692</v>
      </c>
      <c r="E347" s="69">
        <v>160</v>
      </c>
      <c r="F347" s="70" t="s">
        <v>688</v>
      </c>
      <c r="G347" s="71">
        <f t="shared" si="16"/>
        <v>160</v>
      </c>
      <c r="H347" s="90">
        <v>100</v>
      </c>
      <c r="I347" s="91">
        <v>22357</v>
      </c>
      <c r="J347" s="73">
        <f t="shared" si="15"/>
        <v>134.45393312484967</v>
      </c>
      <c r="K347" s="52">
        <f t="shared" si="17"/>
        <v>0.00013677886797884567</v>
      </c>
      <c r="L347" s="90">
        <v>16628</v>
      </c>
    </row>
    <row r="348" spans="2:12" s="6" customFormat="1" ht="13.5">
      <c r="B348" s="29" t="s">
        <v>693</v>
      </c>
      <c r="C348" s="30">
        <v>4</v>
      </c>
      <c r="D348" s="41" t="s">
        <v>694</v>
      </c>
      <c r="E348" s="69">
        <v>11076</v>
      </c>
      <c r="F348" s="70" t="s">
        <v>688</v>
      </c>
      <c r="G348" s="71">
        <f t="shared" si="16"/>
        <v>196.6619318181818</v>
      </c>
      <c r="H348" s="90">
        <v>5632</v>
      </c>
      <c r="I348" s="91">
        <v>210034</v>
      </c>
      <c r="J348" s="73">
        <f t="shared" si="15"/>
        <v>158.7930656465234</v>
      </c>
      <c r="K348" s="52">
        <f t="shared" si="17"/>
        <v>0.0012849761934547958</v>
      </c>
      <c r="L348" s="90">
        <v>132269</v>
      </c>
    </row>
    <row r="349" spans="2:12" s="6" customFormat="1" ht="13.5">
      <c r="B349" s="29" t="s">
        <v>695</v>
      </c>
      <c r="C349" s="30">
        <v>3</v>
      </c>
      <c r="D349" s="41" t="s">
        <v>696</v>
      </c>
      <c r="E349" s="69">
        <v>181</v>
      </c>
      <c r="F349" s="70" t="s">
        <v>688</v>
      </c>
      <c r="G349" s="71">
        <f t="shared" si="16"/>
        <v>39.008620689655174</v>
      </c>
      <c r="H349" s="90">
        <v>464</v>
      </c>
      <c r="I349" s="91">
        <v>2358</v>
      </c>
      <c r="J349" s="73">
        <f t="shared" si="15"/>
        <v>91.07763615295481</v>
      </c>
      <c r="K349" s="52">
        <f t="shared" si="17"/>
        <v>1.4426111316103149E-05</v>
      </c>
      <c r="L349" s="90">
        <v>2589</v>
      </c>
    </row>
    <row r="350" spans="2:12" s="6" customFormat="1" ht="13.5">
      <c r="B350" s="29" t="s">
        <v>697</v>
      </c>
      <c r="C350" s="30">
        <v>3</v>
      </c>
      <c r="D350" s="41" t="s">
        <v>698</v>
      </c>
      <c r="E350" s="69">
        <v>3910</v>
      </c>
      <c r="F350" s="70" t="s">
        <v>688</v>
      </c>
      <c r="G350" s="71">
        <f t="shared" si="16"/>
        <v>133.53825136612022</v>
      </c>
      <c r="H350" s="90">
        <v>2928</v>
      </c>
      <c r="I350" s="91">
        <v>4557</v>
      </c>
      <c r="J350" s="73">
        <f t="shared" si="15"/>
        <v>68.76414667270258</v>
      </c>
      <c r="K350" s="52">
        <f t="shared" si="17"/>
        <v>2.7879469579084837E-05</v>
      </c>
      <c r="L350" s="90">
        <v>6627</v>
      </c>
    </row>
    <row r="351" spans="2:12" s="6" customFormat="1" ht="13.5">
      <c r="B351" s="29" t="s">
        <v>699</v>
      </c>
      <c r="C351" s="30">
        <v>3</v>
      </c>
      <c r="D351" s="41" t="s">
        <v>700</v>
      </c>
      <c r="E351" s="69">
        <v>2459</v>
      </c>
      <c r="F351" s="70" t="s">
        <v>688</v>
      </c>
      <c r="G351" s="71">
        <f t="shared" si="16"/>
        <v>83.21489001692048</v>
      </c>
      <c r="H351" s="90">
        <v>2955</v>
      </c>
      <c r="I351" s="91">
        <v>112341</v>
      </c>
      <c r="J351" s="73">
        <f t="shared" si="15"/>
        <v>79.44233869827173</v>
      </c>
      <c r="K351" s="52">
        <f t="shared" si="17"/>
        <v>0.0006872959166082883</v>
      </c>
      <c r="L351" s="90">
        <v>141412</v>
      </c>
    </row>
    <row r="352" spans="2:12" s="6" customFormat="1" ht="13.5">
      <c r="B352" s="29" t="s">
        <v>701</v>
      </c>
      <c r="C352" s="30">
        <v>3</v>
      </c>
      <c r="D352" s="41" t="s">
        <v>702</v>
      </c>
      <c r="E352" s="69"/>
      <c r="F352" s="70"/>
      <c r="G352" s="71"/>
      <c r="H352" s="72"/>
      <c r="I352" s="69">
        <v>436264</v>
      </c>
      <c r="J352" s="73">
        <f t="shared" si="15"/>
        <v>118.21719290258945</v>
      </c>
      <c r="K352" s="52">
        <f t="shared" si="17"/>
        <v>0.0026690386035659133</v>
      </c>
      <c r="L352" s="72">
        <v>369036</v>
      </c>
    </row>
    <row r="353" spans="2:12" s="6" customFormat="1" ht="13.5">
      <c r="B353" s="29" t="s">
        <v>703</v>
      </c>
      <c r="C353" s="30">
        <v>4</v>
      </c>
      <c r="D353" s="41" t="s">
        <v>704</v>
      </c>
      <c r="E353" s="69">
        <v>21453</v>
      </c>
      <c r="F353" s="70" t="s">
        <v>688</v>
      </c>
      <c r="G353" s="71">
        <f t="shared" si="16"/>
        <v>59.643025939003024</v>
      </c>
      <c r="H353" s="72">
        <v>35969</v>
      </c>
      <c r="I353" s="69">
        <v>62853</v>
      </c>
      <c r="J353" s="73">
        <f t="shared" si="15"/>
        <v>88.3996005682058</v>
      </c>
      <c r="K353" s="52">
        <f t="shared" si="17"/>
        <v>0.0003845311172820319</v>
      </c>
      <c r="L353" s="72">
        <v>71101</v>
      </c>
    </row>
    <row r="354" spans="2:12" s="6" customFormat="1" ht="13.5">
      <c r="B354" s="29" t="s">
        <v>705</v>
      </c>
      <c r="C354" s="30">
        <v>4</v>
      </c>
      <c r="D354" s="41" t="s">
        <v>706</v>
      </c>
      <c r="E354" s="69">
        <v>5807</v>
      </c>
      <c r="F354" s="70" t="s">
        <v>688</v>
      </c>
      <c r="G354" s="71">
        <f t="shared" si="16"/>
        <v>139.28999760134323</v>
      </c>
      <c r="H354" s="72">
        <v>4169</v>
      </c>
      <c r="I354" s="69">
        <v>59894</v>
      </c>
      <c r="J354" s="73">
        <f t="shared" si="15"/>
        <v>143.20143454871487</v>
      </c>
      <c r="K354" s="52">
        <f t="shared" si="17"/>
        <v>0.00036642812178400424</v>
      </c>
      <c r="L354" s="72">
        <v>41825</v>
      </c>
    </row>
    <row r="355" spans="2:12" s="6" customFormat="1" ht="13.5">
      <c r="B355" s="29" t="s">
        <v>707</v>
      </c>
      <c r="C355" s="30">
        <v>4</v>
      </c>
      <c r="D355" s="41" t="s">
        <v>708</v>
      </c>
      <c r="E355" s="69">
        <v>11047</v>
      </c>
      <c r="F355" s="70" t="s">
        <v>688</v>
      </c>
      <c r="G355" s="71">
        <f t="shared" si="16"/>
        <v>89.31921086675291</v>
      </c>
      <c r="H355" s="72">
        <v>12368</v>
      </c>
      <c r="I355" s="69">
        <v>104509</v>
      </c>
      <c r="J355" s="73">
        <f t="shared" si="15"/>
        <v>85.62451353897833</v>
      </c>
      <c r="K355" s="52">
        <f t="shared" si="17"/>
        <v>0.0006393801813123935</v>
      </c>
      <c r="L355" s="72">
        <v>122055</v>
      </c>
    </row>
    <row r="356" spans="2:12" s="6" customFormat="1" ht="13.5">
      <c r="B356" s="29" t="s">
        <v>709</v>
      </c>
      <c r="C356" s="30">
        <v>4</v>
      </c>
      <c r="D356" s="41" t="s">
        <v>710</v>
      </c>
      <c r="E356" s="69">
        <v>1646</v>
      </c>
      <c r="F356" s="70" t="s">
        <v>688</v>
      </c>
      <c r="G356" s="71">
        <f t="shared" si="16"/>
        <v>223.33785617367704</v>
      </c>
      <c r="H356" s="72">
        <v>737</v>
      </c>
      <c r="I356" s="69">
        <v>130714</v>
      </c>
      <c r="J356" s="73">
        <f t="shared" si="15"/>
        <v>211.22422597117185</v>
      </c>
      <c r="K356" s="52">
        <f t="shared" si="17"/>
        <v>0.0007997008967655246</v>
      </c>
      <c r="L356" s="72">
        <v>61884</v>
      </c>
    </row>
    <row r="357" spans="2:12" s="6" customFormat="1" ht="13.5">
      <c r="B357" s="29" t="s">
        <v>711</v>
      </c>
      <c r="C357" s="30">
        <v>3</v>
      </c>
      <c r="D357" s="41" t="s">
        <v>712</v>
      </c>
      <c r="E357" s="69">
        <v>3309</v>
      </c>
      <c r="F357" s="70" t="s">
        <v>32</v>
      </c>
      <c r="G357" s="71">
        <f t="shared" si="16"/>
        <v>165.45000000000002</v>
      </c>
      <c r="H357" s="72">
        <v>2000</v>
      </c>
      <c r="I357" s="69">
        <v>28505</v>
      </c>
      <c r="J357" s="73">
        <f t="shared" si="15"/>
        <v>216.735097323601</v>
      </c>
      <c r="K357" s="52">
        <f t="shared" si="17"/>
        <v>0.00017439198603287542</v>
      </c>
      <c r="L357" s="72">
        <v>13152</v>
      </c>
    </row>
    <row r="358" spans="2:12" s="6" customFormat="1" ht="13.5">
      <c r="B358" s="27" t="s">
        <v>713</v>
      </c>
      <c r="C358" s="28">
        <v>2</v>
      </c>
      <c r="D358" s="40" t="s">
        <v>714</v>
      </c>
      <c r="E358" s="63"/>
      <c r="F358" s="64"/>
      <c r="G358" s="65"/>
      <c r="H358" s="66"/>
      <c r="I358" s="63">
        <v>184580</v>
      </c>
      <c r="J358" s="68">
        <f t="shared" si="15"/>
        <v>107.15633399708568</v>
      </c>
      <c r="K358" s="51">
        <f t="shared" si="17"/>
        <v>0.0011292500537431378</v>
      </c>
      <c r="L358" s="66">
        <v>172253</v>
      </c>
    </row>
    <row r="359" spans="2:12" s="6" customFormat="1" ht="13.5">
      <c r="B359" s="27" t="s">
        <v>715</v>
      </c>
      <c r="C359" s="28">
        <v>2</v>
      </c>
      <c r="D359" s="40" t="s">
        <v>716</v>
      </c>
      <c r="E359" s="63"/>
      <c r="F359" s="64"/>
      <c r="G359" s="65"/>
      <c r="H359" s="66"/>
      <c r="I359" s="63">
        <v>149004385</v>
      </c>
      <c r="J359" s="68">
        <f t="shared" si="15"/>
        <v>115.01926006443328</v>
      </c>
      <c r="K359" s="51">
        <f t="shared" si="17"/>
        <v>0.9116004430014802</v>
      </c>
      <c r="L359" s="66">
        <v>129547334</v>
      </c>
    </row>
    <row r="360" spans="2:12" s="6" customFormat="1" ht="13.5">
      <c r="B360" s="29" t="s">
        <v>717</v>
      </c>
      <c r="C360" s="30">
        <v>3</v>
      </c>
      <c r="D360" s="41" t="s">
        <v>718</v>
      </c>
      <c r="E360" s="69"/>
      <c r="F360" s="70"/>
      <c r="G360" s="71"/>
      <c r="H360" s="72"/>
      <c r="I360" s="69">
        <v>143473939</v>
      </c>
      <c r="J360" s="73">
        <f t="shared" si="15"/>
        <v>116.45173347367437</v>
      </c>
      <c r="K360" s="52">
        <f t="shared" si="17"/>
        <v>0.8777654855698866</v>
      </c>
      <c r="L360" s="72">
        <v>123204640</v>
      </c>
    </row>
    <row r="361" spans="2:12" s="6" customFormat="1" ht="13.5">
      <c r="B361" s="29" t="s">
        <v>719</v>
      </c>
      <c r="C361" s="30">
        <v>4</v>
      </c>
      <c r="D361" s="41" t="s">
        <v>720</v>
      </c>
      <c r="E361" s="69">
        <v>27336</v>
      </c>
      <c r="F361" s="70" t="s">
        <v>32</v>
      </c>
      <c r="G361" s="71">
        <f t="shared" si="16"/>
        <v>101.40594279778907</v>
      </c>
      <c r="H361" s="72">
        <v>26957</v>
      </c>
      <c r="I361" s="69">
        <v>1742163</v>
      </c>
      <c r="J361" s="73">
        <f t="shared" si="15"/>
        <v>100.6480271481606</v>
      </c>
      <c r="K361" s="52">
        <f t="shared" si="17"/>
        <v>0.010658455203051828</v>
      </c>
      <c r="L361" s="72">
        <v>1730946</v>
      </c>
    </row>
    <row r="362" spans="2:12" s="6" customFormat="1" ht="13.5">
      <c r="B362" s="29" t="s">
        <v>721</v>
      </c>
      <c r="C362" s="30">
        <v>4</v>
      </c>
      <c r="D362" s="41" t="s">
        <v>722</v>
      </c>
      <c r="E362" s="69"/>
      <c r="F362" s="70"/>
      <c r="G362" s="71"/>
      <c r="H362" s="72"/>
      <c r="I362" s="69">
        <v>3085298</v>
      </c>
      <c r="J362" s="73">
        <f t="shared" si="15"/>
        <v>157.60462071526686</v>
      </c>
      <c r="K362" s="52">
        <f t="shared" si="17"/>
        <v>0.01887567955528007</v>
      </c>
      <c r="L362" s="72">
        <v>1957619</v>
      </c>
    </row>
    <row r="363" spans="2:12" s="6" customFormat="1" ht="13.5">
      <c r="B363" s="29" t="s">
        <v>723</v>
      </c>
      <c r="C363" s="30">
        <v>4</v>
      </c>
      <c r="D363" s="41" t="s">
        <v>724</v>
      </c>
      <c r="E363" s="69">
        <v>189</v>
      </c>
      <c r="F363" s="70" t="s">
        <v>688</v>
      </c>
      <c r="G363" s="71">
        <f t="shared" si="16"/>
        <v>126</v>
      </c>
      <c r="H363" s="72">
        <v>150</v>
      </c>
      <c r="I363" s="69">
        <v>37481</v>
      </c>
      <c r="J363" s="73">
        <f t="shared" si="15"/>
        <v>135.84994563247554</v>
      </c>
      <c r="K363" s="52">
        <f t="shared" si="17"/>
        <v>0.00022930664895626045</v>
      </c>
      <c r="L363" s="72">
        <v>27590</v>
      </c>
    </row>
    <row r="364" spans="2:12" s="6" customFormat="1" ht="13.5">
      <c r="B364" s="29" t="s">
        <v>725</v>
      </c>
      <c r="C364" s="30">
        <v>4</v>
      </c>
      <c r="D364" s="41" t="s">
        <v>726</v>
      </c>
      <c r="E364" s="69">
        <v>137</v>
      </c>
      <c r="F364" s="70" t="s">
        <v>12</v>
      </c>
      <c r="G364" s="71">
        <f t="shared" si="16"/>
        <v>318.6046511627907</v>
      </c>
      <c r="H364" s="72">
        <v>43</v>
      </c>
      <c r="I364" s="69">
        <v>40845</v>
      </c>
      <c r="J364" s="73">
        <f t="shared" si="15"/>
        <v>70.43091407583674</v>
      </c>
      <c r="K364" s="52">
        <f t="shared" si="17"/>
        <v>0.0002498874116650692</v>
      </c>
      <c r="L364" s="72">
        <v>57993</v>
      </c>
    </row>
    <row r="365" spans="2:12" s="6" customFormat="1" ht="13.5">
      <c r="B365" s="29" t="s">
        <v>727</v>
      </c>
      <c r="C365" s="30">
        <v>4</v>
      </c>
      <c r="D365" s="41" t="s">
        <v>728</v>
      </c>
      <c r="E365" s="69">
        <v>17884</v>
      </c>
      <c r="F365" s="70" t="s">
        <v>32</v>
      </c>
      <c r="G365" s="71">
        <f t="shared" si="16"/>
        <v>84.36644966506273</v>
      </c>
      <c r="H365" s="90">
        <v>21198</v>
      </c>
      <c r="I365" s="91">
        <v>364901</v>
      </c>
      <c r="J365" s="73">
        <f t="shared" si="15"/>
        <v>101.88012854338896</v>
      </c>
      <c r="K365" s="52">
        <f t="shared" si="17"/>
        <v>0.0022324437851388274</v>
      </c>
      <c r="L365" s="90">
        <v>358167</v>
      </c>
    </row>
    <row r="366" spans="2:12" s="6" customFormat="1" ht="13.5">
      <c r="B366" s="29" t="s">
        <v>729</v>
      </c>
      <c r="C366" s="30">
        <v>5</v>
      </c>
      <c r="D366" s="41" t="s">
        <v>730</v>
      </c>
      <c r="E366" s="69">
        <v>4970</v>
      </c>
      <c r="F366" s="70" t="s">
        <v>32</v>
      </c>
      <c r="G366" s="71">
        <f t="shared" si="16"/>
        <v>59.75712396296742</v>
      </c>
      <c r="H366" s="90">
        <v>8317</v>
      </c>
      <c r="I366" s="91">
        <v>147727</v>
      </c>
      <c r="J366" s="73">
        <f t="shared" si="15"/>
        <v>118.60573410516004</v>
      </c>
      <c r="K366" s="52">
        <f t="shared" si="17"/>
        <v>0.0009037854734495207</v>
      </c>
      <c r="L366" s="90">
        <v>124553</v>
      </c>
    </row>
    <row r="367" spans="2:12" s="6" customFormat="1" ht="13.5">
      <c r="B367" s="29" t="s">
        <v>731</v>
      </c>
      <c r="C367" s="30">
        <v>4</v>
      </c>
      <c r="D367" s="41" t="s">
        <v>732</v>
      </c>
      <c r="E367" s="69"/>
      <c r="F367" s="70"/>
      <c r="G367" s="71"/>
      <c r="H367" s="72"/>
      <c r="I367" s="69">
        <v>119600</v>
      </c>
      <c r="J367" s="73">
        <f t="shared" si="15"/>
        <v>133.30063975390652</v>
      </c>
      <c r="K367" s="52">
        <f t="shared" si="17"/>
        <v>0.0007317060701467076</v>
      </c>
      <c r="L367" s="72">
        <v>89722</v>
      </c>
    </row>
    <row r="368" spans="2:12" s="6" customFormat="1" ht="13.5">
      <c r="B368" s="29" t="s">
        <v>733</v>
      </c>
      <c r="C368" s="30">
        <v>5</v>
      </c>
      <c r="D368" s="41" t="s">
        <v>734</v>
      </c>
      <c r="E368" s="69">
        <v>286</v>
      </c>
      <c r="F368" s="70" t="s">
        <v>12</v>
      </c>
      <c r="G368" s="71">
        <f t="shared" si="16"/>
        <v>39.44827586206897</v>
      </c>
      <c r="H368" s="72">
        <v>725</v>
      </c>
      <c r="I368" s="69">
        <v>75737</v>
      </c>
      <c r="J368" s="73">
        <f t="shared" si="15"/>
        <v>326.10118406889126</v>
      </c>
      <c r="K368" s="52">
        <f t="shared" si="17"/>
        <v>0.00046335470430352167</v>
      </c>
      <c r="L368" s="72">
        <v>23225</v>
      </c>
    </row>
    <row r="369" spans="2:12" s="6" customFormat="1" ht="13.5">
      <c r="B369" s="29" t="s">
        <v>735</v>
      </c>
      <c r="C369" s="30">
        <v>4</v>
      </c>
      <c r="D369" s="41" t="s">
        <v>736</v>
      </c>
      <c r="E369" s="69"/>
      <c r="F369" s="70"/>
      <c r="G369" s="71"/>
      <c r="H369" s="72"/>
      <c r="I369" s="69">
        <v>66162687</v>
      </c>
      <c r="J369" s="73">
        <f t="shared" si="15"/>
        <v>107.12809593857548</v>
      </c>
      <c r="K369" s="52">
        <f t="shared" si="17"/>
        <v>0.40477959611301556</v>
      </c>
      <c r="L369" s="72">
        <v>61760350</v>
      </c>
    </row>
    <row r="370" spans="2:12" s="6" customFormat="1" ht="13.5">
      <c r="B370" s="29" t="s">
        <v>737</v>
      </c>
      <c r="C370" s="30">
        <v>5</v>
      </c>
      <c r="D370" s="41" t="s">
        <v>738</v>
      </c>
      <c r="E370" s="69">
        <v>98993</v>
      </c>
      <c r="F370" s="70" t="s">
        <v>32</v>
      </c>
      <c r="G370" s="71">
        <f t="shared" si="16"/>
        <v>1158.4903452311294</v>
      </c>
      <c r="H370" s="72">
        <v>8545</v>
      </c>
      <c r="I370" s="69">
        <v>111393</v>
      </c>
      <c r="J370" s="73">
        <f t="shared" si="15"/>
        <v>113.1663161744537</v>
      </c>
      <c r="K370" s="52">
        <f t="shared" si="17"/>
        <v>0.0006814961059519414</v>
      </c>
      <c r="L370" s="72">
        <v>98433</v>
      </c>
    </row>
    <row r="371" spans="2:12" s="6" customFormat="1" ht="13.5">
      <c r="B371" s="29" t="s">
        <v>739</v>
      </c>
      <c r="C371" s="30">
        <v>3</v>
      </c>
      <c r="D371" s="41" t="s">
        <v>740</v>
      </c>
      <c r="E371" s="69"/>
      <c r="F371" s="70"/>
      <c r="G371" s="71"/>
      <c r="H371" s="72"/>
      <c r="I371" s="69">
        <v>5530446</v>
      </c>
      <c r="J371" s="73">
        <f t="shared" si="15"/>
        <v>87.19395890768182</v>
      </c>
      <c r="K371" s="52">
        <f t="shared" si="17"/>
        <v>0.03383495743159347</v>
      </c>
      <c r="L371" s="72">
        <v>6342694</v>
      </c>
    </row>
    <row r="372" spans="2:12" s="6" customFormat="1" ht="13.5">
      <c r="B372" s="29" t="s">
        <v>741</v>
      </c>
      <c r="C372" s="30">
        <v>4</v>
      </c>
      <c r="D372" s="41" t="s">
        <v>742</v>
      </c>
      <c r="E372" s="69">
        <v>6399</v>
      </c>
      <c r="F372" s="70" t="s">
        <v>12</v>
      </c>
      <c r="G372" s="71">
        <f t="shared" si="16"/>
        <v>32.15577889447236</v>
      </c>
      <c r="H372" s="72">
        <v>19900</v>
      </c>
      <c r="I372" s="69">
        <v>48217</v>
      </c>
      <c r="J372" s="73">
        <f t="shared" si="15"/>
        <v>59.16559298116448</v>
      </c>
      <c r="K372" s="52">
        <f t="shared" si="17"/>
        <v>0.00029498889284501503</v>
      </c>
      <c r="L372" s="72">
        <v>81495</v>
      </c>
    </row>
    <row r="373" spans="2:12" s="6" customFormat="1" ht="13.5">
      <c r="B373" s="29" t="s">
        <v>743</v>
      </c>
      <c r="C373" s="30">
        <v>4</v>
      </c>
      <c r="D373" s="41" t="s">
        <v>744</v>
      </c>
      <c r="E373" s="69"/>
      <c r="F373" s="70"/>
      <c r="G373" s="71"/>
      <c r="H373" s="72"/>
      <c r="I373" s="69">
        <v>4083986</v>
      </c>
      <c r="J373" s="73">
        <f t="shared" si="15"/>
        <v>90.7281268154296</v>
      </c>
      <c r="K373" s="52">
        <f t="shared" si="17"/>
        <v>0.02498559654342953</v>
      </c>
      <c r="L373" s="72">
        <v>4501345</v>
      </c>
    </row>
    <row r="374" spans="2:12" s="6" customFormat="1" ht="13.5">
      <c r="B374" s="27" t="s">
        <v>745</v>
      </c>
      <c r="C374" s="28">
        <v>2</v>
      </c>
      <c r="D374" s="40" t="s">
        <v>746</v>
      </c>
      <c r="E374" s="63"/>
      <c r="F374" s="64"/>
      <c r="G374" s="65"/>
      <c r="H374" s="66"/>
      <c r="I374" s="63">
        <v>142220647</v>
      </c>
      <c r="J374" s="68">
        <f t="shared" si="15"/>
        <v>106.6100173905769</v>
      </c>
      <c r="K374" s="51">
        <f t="shared" si="17"/>
        <v>0.870097915636222</v>
      </c>
      <c r="L374" s="66">
        <v>133402705</v>
      </c>
    </row>
    <row r="375" spans="2:12" s="6" customFormat="1" ht="13.5">
      <c r="B375" s="29" t="s">
        <v>747</v>
      </c>
      <c r="C375" s="30">
        <v>3</v>
      </c>
      <c r="D375" s="41" t="s">
        <v>748</v>
      </c>
      <c r="E375" s="69"/>
      <c r="F375" s="70"/>
      <c r="G375" s="71"/>
      <c r="H375" s="72"/>
      <c r="I375" s="69">
        <v>29028169</v>
      </c>
      <c r="J375" s="73">
        <f t="shared" si="15"/>
        <v>82.98058120486485</v>
      </c>
      <c r="K375" s="52">
        <f t="shared" si="17"/>
        <v>0.1775927045363251</v>
      </c>
      <c r="L375" s="72">
        <v>34981882</v>
      </c>
    </row>
    <row r="376" spans="2:12" s="6" customFormat="1" ht="13.5">
      <c r="B376" s="29" t="s">
        <v>749</v>
      </c>
      <c r="C376" s="30">
        <v>4</v>
      </c>
      <c r="D376" s="41" t="s">
        <v>750</v>
      </c>
      <c r="E376" s="69">
        <v>5177699</v>
      </c>
      <c r="F376" s="70" t="s">
        <v>233</v>
      </c>
      <c r="G376" s="71">
        <f t="shared" si="16"/>
        <v>87.50775328612575</v>
      </c>
      <c r="H376" s="72">
        <v>5916846</v>
      </c>
      <c r="I376" s="69">
        <v>587759</v>
      </c>
      <c r="J376" s="73">
        <f t="shared" si="15"/>
        <v>89.694075779842</v>
      </c>
      <c r="K376" s="52">
        <f t="shared" si="17"/>
        <v>0.0035958764889912932</v>
      </c>
      <c r="L376" s="72">
        <v>655293</v>
      </c>
    </row>
    <row r="377" spans="2:12" s="6" customFormat="1" ht="13.5">
      <c r="B377" s="29" t="s">
        <v>751</v>
      </c>
      <c r="C377" s="30">
        <v>3</v>
      </c>
      <c r="D377" s="41" t="s">
        <v>752</v>
      </c>
      <c r="E377" s="69">
        <v>955276</v>
      </c>
      <c r="F377" s="70" t="s">
        <v>12</v>
      </c>
      <c r="G377" s="71">
        <f t="shared" si="16"/>
        <v>12.340962236843653</v>
      </c>
      <c r="H377" s="72">
        <v>7740693</v>
      </c>
      <c r="I377" s="69">
        <v>5757012</v>
      </c>
      <c r="J377" s="73">
        <f t="shared" si="15"/>
        <v>129.0236780479343</v>
      </c>
      <c r="K377" s="52">
        <f t="shared" si="17"/>
        <v>0.03522107547079797</v>
      </c>
      <c r="L377" s="72">
        <v>4461981</v>
      </c>
    </row>
    <row r="378" spans="2:12" s="6" customFormat="1" ht="13.5">
      <c r="B378" s="29" t="s">
        <v>753</v>
      </c>
      <c r="C378" s="30">
        <v>3</v>
      </c>
      <c r="D378" s="41" t="s">
        <v>754</v>
      </c>
      <c r="E378" s="69"/>
      <c r="F378" s="70"/>
      <c r="G378" s="71"/>
      <c r="H378" s="72"/>
      <c r="I378" s="69">
        <v>7301300</v>
      </c>
      <c r="J378" s="73">
        <f t="shared" si="15"/>
        <v>136.26467967171658</v>
      </c>
      <c r="K378" s="52">
        <f t="shared" si="17"/>
        <v>0.044668942558212014</v>
      </c>
      <c r="L378" s="72">
        <v>5358175</v>
      </c>
    </row>
    <row r="379" spans="2:12" s="6" customFormat="1" ht="13.5">
      <c r="B379" s="29" t="s">
        <v>755</v>
      </c>
      <c r="C379" s="30">
        <v>3</v>
      </c>
      <c r="D379" s="41" t="s">
        <v>756</v>
      </c>
      <c r="E379" s="69">
        <v>326928</v>
      </c>
      <c r="F379" s="70" t="s">
        <v>32</v>
      </c>
      <c r="G379" s="71">
        <f t="shared" si="16"/>
        <v>41.99428135428629</v>
      </c>
      <c r="H379" s="72">
        <v>778506</v>
      </c>
      <c r="I379" s="69">
        <v>673254</v>
      </c>
      <c r="J379" s="73">
        <f t="shared" si="15"/>
        <v>52.45171860647928</v>
      </c>
      <c r="K379" s="52">
        <f t="shared" si="17"/>
        <v>0.004118930088215313</v>
      </c>
      <c r="L379" s="72">
        <v>1283569</v>
      </c>
    </row>
    <row r="380" spans="2:12" s="6" customFormat="1" ht="13.5">
      <c r="B380" s="29" t="s">
        <v>757</v>
      </c>
      <c r="C380" s="30">
        <v>3</v>
      </c>
      <c r="D380" s="41" t="s">
        <v>758</v>
      </c>
      <c r="E380" s="69">
        <v>362</v>
      </c>
      <c r="F380" s="70" t="s">
        <v>32</v>
      </c>
      <c r="G380" s="71">
        <f t="shared" si="16"/>
        <v>127.91519434628975</v>
      </c>
      <c r="H380" s="72">
        <v>283</v>
      </c>
      <c r="I380" s="69">
        <v>635</v>
      </c>
      <c r="J380" s="73">
        <f t="shared" si="15"/>
        <v>43.37431693989071</v>
      </c>
      <c r="K380" s="52">
        <f t="shared" si="17"/>
        <v>3.8848942687555125E-06</v>
      </c>
      <c r="L380" s="72">
        <v>1464</v>
      </c>
    </row>
    <row r="381" spans="2:12" s="6" customFormat="1" ht="13.5">
      <c r="B381" s="29" t="s">
        <v>759</v>
      </c>
      <c r="C381" s="30">
        <v>3</v>
      </c>
      <c r="D381" s="41" t="s">
        <v>760</v>
      </c>
      <c r="E381" s="69">
        <v>24121437</v>
      </c>
      <c r="F381" s="70" t="s">
        <v>32</v>
      </c>
      <c r="G381" s="71">
        <f t="shared" si="16"/>
        <v>111.10439805799976</v>
      </c>
      <c r="H381" s="90">
        <v>21710605</v>
      </c>
      <c r="I381" s="91">
        <v>55008255</v>
      </c>
      <c r="J381" s="73">
        <f t="shared" si="15"/>
        <v>117.56488827016769</v>
      </c>
      <c r="K381" s="52">
        <f t="shared" si="17"/>
        <v>0.33653740879329413</v>
      </c>
      <c r="L381" s="90">
        <v>46789697</v>
      </c>
    </row>
    <row r="382" spans="2:12" s="6" customFormat="1" ht="13.5">
      <c r="B382" s="29" t="s">
        <v>761</v>
      </c>
      <c r="C382" s="30">
        <v>4</v>
      </c>
      <c r="D382" s="41" t="s">
        <v>762</v>
      </c>
      <c r="E382" s="69">
        <v>125386</v>
      </c>
      <c r="F382" s="70" t="s">
        <v>32</v>
      </c>
      <c r="G382" s="71">
        <f t="shared" si="16"/>
        <v>200.28112770545485</v>
      </c>
      <c r="H382" s="72">
        <v>62605</v>
      </c>
      <c r="I382" s="69">
        <v>167120</v>
      </c>
      <c r="J382" s="73">
        <f t="shared" si="15"/>
        <v>157.0425777836248</v>
      </c>
      <c r="K382" s="52">
        <f t="shared" si="17"/>
        <v>0.0010224307562116872</v>
      </c>
      <c r="L382" s="72">
        <v>106417</v>
      </c>
    </row>
    <row r="383" spans="2:12" s="6" customFormat="1" ht="13.5">
      <c r="B383" s="29" t="s">
        <v>763</v>
      </c>
      <c r="C383" s="30">
        <v>4</v>
      </c>
      <c r="D383" s="41" t="s">
        <v>764</v>
      </c>
      <c r="E383" s="69">
        <v>6833536</v>
      </c>
      <c r="F383" s="70" t="s">
        <v>32</v>
      </c>
      <c r="G383" s="71">
        <f t="shared" si="16"/>
        <v>98.31793552270811</v>
      </c>
      <c r="H383" s="72">
        <v>6950447</v>
      </c>
      <c r="I383" s="69">
        <v>6525948</v>
      </c>
      <c r="J383" s="73">
        <f t="shared" si="15"/>
        <v>99.61235435049663</v>
      </c>
      <c r="K383" s="52">
        <f t="shared" si="17"/>
        <v>0.03992538265101811</v>
      </c>
      <c r="L383" s="72">
        <v>6551344</v>
      </c>
    </row>
    <row r="384" spans="2:12" s="6" customFormat="1" ht="13.5">
      <c r="B384" s="29" t="s">
        <v>765</v>
      </c>
      <c r="C384" s="30">
        <v>3</v>
      </c>
      <c r="D384" s="41" t="s">
        <v>766</v>
      </c>
      <c r="E384" s="69">
        <v>143749</v>
      </c>
      <c r="F384" s="70" t="s">
        <v>32</v>
      </c>
      <c r="G384" s="71">
        <f t="shared" si="16"/>
        <v>74.9043822625189</v>
      </c>
      <c r="H384" s="72">
        <v>191910</v>
      </c>
      <c r="I384" s="69">
        <v>641987</v>
      </c>
      <c r="J384" s="73">
        <f t="shared" si="15"/>
        <v>100.16147855065589</v>
      </c>
      <c r="K384" s="52">
        <f t="shared" si="17"/>
        <v>0.003927640341599284</v>
      </c>
      <c r="L384" s="72">
        <v>640952</v>
      </c>
    </row>
    <row r="385" spans="2:12" s="6" customFormat="1" ht="13.5">
      <c r="B385" s="29" t="s">
        <v>767</v>
      </c>
      <c r="C385" s="30">
        <v>3</v>
      </c>
      <c r="D385" s="41" t="s">
        <v>768</v>
      </c>
      <c r="E385" s="69">
        <v>2086714</v>
      </c>
      <c r="F385" s="70" t="s">
        <v>32</v>
      </c>
      <c r="G385" s="71">
        <f t="shared" si="16"/>
        <v>61.365945554740954</v>
      </c>
      <c r="H385" s="72">
        <v>3400443</v>
      </c>
      <c r="I385" s="69">
        <v>1234691</v>
      </c>
      <c r="J385" s="73">
        <f t="shared" si="15"/>
        <v>131.27078531270467</v>
      </c>
      <c r="K385" s="52">
        <f t="shared" si="17"/>
        <v>0.0075537700623370275</v>
      </c>
      <c r="L385" s="72">
        <v>940568</v>
      </c>
    </row>
    <row r="386" spans="2:12" s="6" customFormat="1" ht="13.5">
      <c r="B386" s="29" t="s">
        <v>769</v>
      </c>
      <c r="C386" s="30">
        <v>3</v>
      </c>
      <c r="D386" s="41" t="s">
        <v>770</v>
      </c>
      <c r="E386" s="69"/>
      <c r="F386" s="70"/>
      <c r="G386" s="71"/>
      <c r="H386" s="72"/>
      <c r="I386" s="69">
        <v>4084848</v>
      </c>
      <c r="J386" s="73">
        <f t="shared" si="15"/>
        <v>138.81825754004896</v>
      </c>
      <c r="K386" s="52">
        <f t="shared" si="17"/>
        <v>0.02499087021092507</v>
      </c>
      <c r="L386" s="72">
        <v>2942587</v>
      </c>
    </row>
    <row r="387" spans="2:12" s="6" customFormat="1" ht="13.5">
      <c r="B387" s="29" t="s">
        <v>771</v>
      </c>
      <c r="C387" s="30">
        <v>4</v>
      </c>
      <c r="D387" s="41" t="s">
        <v>772</v>
      </c>
      <c r="E387" s="69"/>
      <c r="F387" s="70"/>
      <c r="G387" s="71"/>
      <c r="H387" s="72"/>
      <c r="I387" s="69">
        <v>709498</v>
      </c>
      <c r="J387" s="73">
        <f t="shared" si="15"/>
        <v>139.4549546450719</v>
      </c>
      <c r="K387" s="52">
        <f t="shared" si="17"/>
        <v>0.004340668840777164</v>
      </c>
      <c r="L387" s="72">
        <v>508765</v>
      </c>
    </row>
    <row r="388" spans="2:12" s="6" customFormat="1" ht="13.5">
      <c r="B388" s="29" t="s">
        <v>773</v>
      </c>
      <c r="C388" s="30">
        <v>5</v>
      </c>
      <c r="D388" s="41" t="s">
        <v>774</v>
      </c>
      <c r="E388" s="69">
        <v>1547</v>
      </c>
      <c r="F388" s="70" t="s">
        <v>688</v>
      </c>
      <c r="G388" s="71">
        <f t="shared" si="16"/>
        <v>196.3197969543147</v>
      </c>
      <c r="H388" s="72">
        <v>788</v>
      </c>
      <c r="I388" s="69">
        <v>70992</v>
      </c>
      <c r="J388" s="73">
        <f t="shared" si="15"/>
        <v>103.68033648790747</v>
      </c>
      <c r="K388" s="52">
        <f t="shared" si="17"/>
        <v>0.000434325061303136</v>
      </c>
      <c r="L388" s="72">
        <v>68472</v>
      </c>
    </row>
    <row r="389" spans="2:12" s="6" customFormat="1" ht="13.5">
      <c r="B389" s="29" t="s">
        <v>775</v>
      </c>
      <c r="C389" s="30">
        <v>3</v>
      </c>
      <c r="D389" s="41" t="s">
        <v>776</v>
      </c>
      <c r="E389" s="69"/>
      <c r="F389" s="70"/>
      <c r="G389" s="71"/>
      <c r="H389" s="72"/>
      <c r="I389" s="69">
        <v>16935846</v>
      </c>
      <c r="J389" s="73">
        <f t="shared" si="15"/>
        <v>117.47936219280525</v>
      </c>
      <c r="K389" s="52">
        <f t="shared" si="17"/>
        <v>0.10361255285342673</v>
      </c>
      <c r="L389" s="72">
        <v>14416018</v>
      </c>
    </row>
    <row r="390" spans="2:12" s="6" customFormat="1" ht="13.5">
      <c r="B390" s="29" t="s">
        <v>777</v>
      </c>
      <c r="C390" s="30">
        <v>4</v>
      </c>
      <c r="D390" s="41" t="s">
        <v>778</v>
      </c>
      <c r="E390" s="69"/>
      <c r="F390" s="70"/>
      <c r="G390" s="71"/>
      <c r="H390" s="72"/>
      <c r="I390" s="69">
        <v>13721397</v>
      </c>
      <c r="J390" s="73">
        <f t="shared" si="15"/>
        <v>121.42825979780713</v>
      </c>
      <c r="K390" s="52">
        <f t="shared" si="17"/>
        <v>0.08394673474743164</v>
      </c>
      <c r="L390" s="72">
        <v>11300003</v>
      </c>
    </row>
    <row r="391" spans="2:12" s="6" customFormat="1" ht="13.5">
      <c r="B391" s="29" t="s">
        <v>779</v>
      </c>
      <c r="C391" s="30">
        <v>5</v>
      </c>
      <c r="D391" s="41" t="s">
        <v>780</v>
      </c>
      <c r="E391" s="69">
        <v>2173899</v>
      </c>
      <c r="F391" s="70" t="s">
        <v>688</v>
      </c>
      <c r="G391" s="71">
        <f t="shared" si="16"/>
        <v>129.04066216249907</v>
      </c>
      <c r="H391" s="72">
        <v>1684662</v>
      </c>
      <c r="I391" s="69">
        <v>1149842</v>
      </c>
      <c r="J391" s="73">
        <f t="shared" si="15"/>
        <v>122.7763220555794</v>
      </c>
      <c r="K391" s="52">
        <f t="shared" si="17"/>
        <v>0.007034668654762797</v>
      </c>
      <c r="L391" s="72">
        <v>936534</v>
      </c>
    </row>
    <row r="392" spans="2:12" s="6" customFormat="1" ht="13.5">
      <c r="B392" s="29" t="s">
        <v>781</v>
      </c>
      <c r="C392" s="30">
        <v>3</v>
      </c>
      <c r="D392" s="41" t="s">
        <v>782</v>
      </c>
      <c r="E392" s="69">
        <v>11035</v>
      </c>
      <c r="F392" s="70" t="s">
        <v>32</v>
      </c>
      <c r="G392" s="71">
        <f t="shared" si="16"/>
        <v>91.37202947751926</v>
      </c>
      <c r="H392" s="72">
        <v>12077</v>
      </c>
      <c r="I392" s="69">
        <v>3070549</v>
      </c>
      <c r="J392" s="73">
        <f aca="true" t="shared" si="18" ref="J392:J403">I392/L392*100</f>
        <v>130.05747343087452</v>
      </c>
      <c r="K392" s="52">
        <f t="shared" si="17"/>
        <v>0.01878544600320153</v>
      </c>
      <c r="L392" s="72">
        <v>2360917</v>
      </c>
    </row>
    <row r="393" spans="2:12" s="6" customFormat="1" ht="13.5">
      <c r="B393" s="29" t="s">
        <v>783</v>
      </c>
      <c r="C393" s="30">
        <v>4</v>
      </c>
      <c r="D393" s="41" t="s">
        <v>784</v>
      </c>
      <c r="E393" s="69">
        <v>2442</v>
      </c>
      <c r="F393" s="70" t="s">
        <v>32</v>
      </c>
      <c r="G393" s="71">
        <f aca="true" t="shared" si="19" ref="G393:G403">IF(F393="","",E393/H393*100)</f>
        <v>30.97805404033997</v>
      </c>
      <c r="H393" s="72">
        <v>7883</v>
      </c>
      <c r="I393" s="69">
        <v>36022</v>
      </c>
      <c r="J393" s="73">
        <f t="shared" si="18"/>
        <v>115.91581928176085</v>
      </c>
      <c r="K393" s="52">
        <f aca="true" t="shared" si="20" ref="K393:K403">I393/16345361188*100</f>
        <v>0.00022038056905371824</v>
      </c>
      <c r="L393" s="72">
        <v>31076</v>
      </c>
    </row>
    <row r="394" spans="2:12" s="6" customFormat="1" ht="13.5">
      <c r="B394" s="29" t="s">
        <v>785</v>
      </c>
      <c r="C394" s="30">
        <v>3</v>
      </c>
      <c r="D394" s="41" t="s">
        <v>786</v>
      </c>
      <c r="E394" s="69"/>
      <c r="F394" s="70"/>
      <c r="G394" s="71"/>
      <c r="H394" s="72"/>
      <c r="I394" s="69">
        <v>192718</v>
      </c>
      <c r="J394" s="73">
        <f t="shared" si="18"/>
        <v>67.71182123219084</v>
      </c>
      <c r="K394" s="52">
        <f t="shared" si="20"/>
        <v>0.0011790378798205116</v>
      </c>
      <c r="L394" s="72">
        <v>284615</v>
      </c>
    </row>
    <row r="395" spans="2:12" s="6" customFormat="1" ht="13.5">
      <c r="B395" s="29" t="s">
        <v>787</v>
      </c>
      <c r="C395" s="30">
        <v>4</v>
      </c>
      <c r="D395" s="41" t="s">
        <v>788</v>
      </c>
      <c r="E395" s="69"/>
      <c r="F395" s="70"/>
      <c r="G395" s="71"/>
      <c r="H395" s="72"/>
      <c r="I395" s="69">
        <v>192422</v>
      </c>
      <c r="J395" s="73">
        <f t="shared" si="18"/>
        <v>67.79958422888552</v>
      </c>
      <c r="K395" s="52">
        <f t="shared" si="20"/>
        <v>0.0011772269684763358</v>
      </c>
      <c r="L395" s="72">
        <v>283810</v>
      </c>
    </row>
    <row r="396" spans="2:12" s="6" customFormat="1" ht="13.5">
      <c r="B396" s="29" t="s">
        <v>789</v>
      </c>
      <c r="C396" s="30">
        <v>3</v>
      </c>
      <c r="D396" s="41" t="s">
        <v>790</v>
      </c>
      <c r="E396" s="69"/>
      <c r="F396" s="70"/>
      <c r="G396" s="71"/>
      <c r="H396" s="72"/>
      <c r="I396" s="69">
        <v>12844</v>
      </c>
      <c r="J396" s="73">
        <f t="shared" si="18"/>
        <v>162.9328935684384</v>
      </c>
      <c r="K396" s="52">
        <f t="shared" si="20"/>
        <v>7.857886927227686E-05</v>
      </c>
      <c r="L396" s="72">
        <v>7883</v>
      </c>
    </row>
    <row r="397" spans="2:12" s="6" customFormat="1" ht="13.5">
      <c r="B397" s="29" t="s">
        <v>791</v>
      </c>
      <c r="C397" s="30">
        <v>3</v>
      </c>
      <c r="D397" s="41" t="s">
        <v>792</v>
      </c>
      <c r="E397" s="69">
        <v>293646</v>
      </c>
      <c r="F397" s="70" t="s">
        <v>32</v>
      </c>
      <c r="G397" s="71">
        <f t="shared" si="19"/>
        <v>98.05883276174701</v>
      </c>
      <c r="H397" s="72">
        <v>299459</v>
      </c>
      <c r="I397" s="69">
        <v>1294143</v>
      </c>
      <c r="J397" s="73">
        <f t="shared" si="18"/>
        <v>107.59482304935264</v>
      </c>
      <c r="K397" s="52">
        <f t="shared" si="20"/>
        <v>0.00791749405299223</v>
      </c>
      <c r="L397" s="72">
        <v>1202793</v>
      </c>
    </row>
    <row r="398" spans="2:12" s="6" customFormat="1" ht="13.5">
      <c r="B398" s="29" t="s">
        <v>793</v>
      </c>
      <c r="C398" s="30">
        <v>4</v>
      </c>
      <c r="D398" s="41" t="s">
        <v>794</v>
      </c>
      <c r="E398" s="69">
        <v>182411</v>
      </c>
      <c r="F398" s="70" t="s">
        <v>32</v>
      </c>
      <c r="G398" s="71">
        <f t="shared" si="19"/>
        <v>106.26605691648948</v>
      </c>
      <c r="H398" s="72">
        <v>171655</v>
      </c>
      <c r="I398" s="69">
        <v>745561</v>
      </c>
      <c r="J398" s="73">
        <f t="shared" si="18"/>
        <v>117.721706864564</v>
      </c>
      <c r="K398" s="52">
        <f t="shared" si="20"/>
        <v>0.004561300245523825</v>
      </c>
      <c r="L398" s="72">
        <v>633325</v>
      </c>
    </row>
    <row r="399" spans="2:12" s="6" customFormat="1" ht="13.5">
      <c r="B399" s="29" t="s">
        <v>795</v>
      </c>
      <c r="C399" s="30">
        <v>4</v>
      </c>
      <c r="D399" s="41" t="s">
        <v>796</v>
      </c>
      <c r="E399" s="69">
        <v>111235</v>
      </c>
      <c r="F399" s="70" t="s">
        <v>32</v>
      </c>
      <c r="G399" s="71">
        <f t="shared" si="19"/>
        <v>87.03561703859035</v>
      </c>
      <c r="H399" s="72">
        <v>127804</v>
      </c>
      <c r="I399" s="69">
        <v>548582</v>
      </c>
      <c r="J399" s="73">
        <f t="shared" si="18"/>
        <v>96.33236634894322</v>
      </c>
      <c r="K399" s="52">
        <f t="shared" si="20"/>
        <v>0.0033561938074684046</v>
      </c>
      <c r="L399" s="72">
        <v>569468</v>
      </c>
    </row>
    <row r="400" spans="2:12" s="6" customFormat="1" ht="13.5">
      <c r="B400" s="29" t="s">
        <v>797</v>
      </c>
      <c r="C400" s="30">
        <v>3</v>
      </c>
      <c r="D400" s="41" t="s">
        <v>798</v>
      </c>
      <c r="E400" s="69">
        <v>9741</v>
      </c>
      <c r="F400" s="70" t="s">
        <v>32</v>
      </c>
      <c r="G400" s="71">
        <f t="shared" si="19"/>
        <v>71.00889342469748</v>
      </c>
      <c r="H400" s="72">
        <v>13718</v>
      </c>
      <c r="I400" s="69">
        <v>33623</v>
      </c>
      <c r="J400" s="73">
        <f t="shared" si="18"/>
        <v>64.94060840173829</v>
      </c>
      <c r="K400" s="52">
        <f t="shared" si="20"/>
        <v>0.0002057036220446718</v>
      </c>
      <c r="L400" s="72">
        <v>51775</v>
      </c>
    </row>
    <row r="401" spans="2:12" s="6" customFormat="1" ht="13.5">
      <c r="B401" s="25" t="s">
        <v>799</v>
      </c>
      <c r="C401" s="26">
        <v>1</v>
      </c>
      <c r="D401" s="39" t="s">
        <v>800</v>
      </c>
      <c r="E401" s="57"/>
      <c r="F401" s="58"/>
      <c r="G401" s="59"/>
      <c r="H401" s="60"/>
      <c r="I401" s="57">
        <v>311080250</v>
      </c>
      <c r="J401" s="62">
        <f t="shared" si="18"/>
        <v>114.30269569397238</v>
      </c>
      <c r="K401" s="50">
        <f t="shared" si="20"/>
        <v>1.9031714651150111</v>
      </c>
      <c r="L401" s="60">
        <v>272154780</v>
      </c>
    </row>
    <row r="402" spans="2:12" s="6" customFormat="1" ht="13.5">
      <c r="B402" s="27" t="s">
        <v>801</v>
      </c>
      <c r="C402" s="28">
        <v>2</v>
      </c>
      <c r="D402" s="40" t="s">
        <v>802</v>
      </c>
      <c r="E402" s="63"/>
      <c r="F402" s="64"/>
      <c r="G402" s="65"/>
      <c r="H402" s="66"/>
      <c r="I402" s="63">
        <v>307498635</v>
      </c>
      <c r="J402" s="68">
        <f t="shared" si="18"/>
        <v>113.66639076723177</v>
      </c>
      <c r="K402" s="51">
        <f t="shared" si="20"/>
        <v>1.8812593460813283</v>
      </c>
      <c r="L402" s="66">
        <v>270527315</v>
      </c>
    </row>
    <row r="403" spans="2:12" s="6" customFormat="1" ht="14.25" thickBot="1">
      <c r="B403" s="36" t="s">
        <v>803</v>
      </c>
      <c r="C403" s="37">
        <v>2</v>
      </c>
      <c r="D403" s="47" t="s">
        <v>804</v>
      </c>
      <c r="E403" s="48">
        <v>446</v>
      </c>
      <c r="F403" s="18" t="s">
        <v>32</v>
      </c>
      <c r="G403" s="80">
        <f t="shared" si="19"/>
        <v>64.82558139534885</v>
      </c>
      <c r="H403" s="81">
        <v>688</v>
      </c>
      <c r="I403" s="94">
        <v>1581362</v>
      </c>
      <c r="J403" s="82">
        <f t="shared" si="18"/>
        <v>97.20894092942684</v>
      </c>
      <c r="K403" s="83">
        <f t="shared" si="20"/>
        <v>0.009674683733272056</v>
      </c>
      <c r="L403" s="66">
        <v>1626766</v>
      </c>
    </row>
    <row r="404" spans="2:12" s="6" customFormat="1" ht="14.25" thickBot="1">
      <c r="B404" s="400" t="s">
        <v>818</v>
      </c>
      <c r="C404" s="401"/>
      <c r="D404" s="402"/>
      <c r="E404" s="49"/>
      <c r="F404" s="19"/>
      <c r="G404" s="84">
        <f>IF(F411="","",E411/H404*100)</f>
      </c>
      <c r="H404" s="85"/>
      <c r="I404" s="86">
        <f>I8+I36+I40+I59+I68+I72+I107+I227+I339+I401</f>
        <v>16345361188</v>
      </c>
      <c r="J404" s="87"/>
      <c r="K404" s="93">
        <f>I404/16345361188*100</f>
        <v>100</v>
      </c>
      <c r="L404" s="88">
        <f>L8+L36+L40+L59+L68+L72+L107+L227+L339+L401</f>
        <v>15371992594</v>
      </c>
    </row>
    <row r="405" spans="2:12" s="6" customFormat="1" ht="13.5">
      <c r="B405" s="24"/>
      <c r="C405" s="5"/>
      <c r="E405" s="2"/>
      <c r="F405" s="1"/>
      <c r="G405" s="53"/>
      <c r="H405" s="1"/>
      <c r="I405" s="1"/>
      <c r="J405" s="53"/>
      <c r="K405" s="3"/>
      <c r="L405" s="1"/>
    </row>
    <row r="406" spans="2:12" s="6" customFormat="1" ht="13.5">
      <c r="B406" s="24"/>
      <c r="C406" s="5"/>
      <c r="E406" s="2"/>
      <c r="F406" s="1"/>
      <c r="G406" s="53"/>
      <c r="H406" s="1"/>
      <c r="I406" s="1"/>
      <c r="J406" s="53"/>
      <c r="K406" s="3"/>
      <c r="L406" s="1"/>
    </row>
    <row r="407" spans="2:12" s="6" customFormat="1" ht="13.5">
      <c r="B407" s="24"/>
      <c r="C407" s="5"/>
      <c r="E407" s="2"/>
      <c r="F407" s="1"/>
      <c r="G407" s="53"/>
      <c r="H407" s="1"/>
      <c r="I407" s="1"/>
      <c r="J407" s="53"/>
      <c r="K407" s="3"/>
      <c r="L407" s="1"/>
    </row>
    <row r="408" spans="2:12" s="6" customFormat="1" ht="13.5">
      <c r="B408" s="24"/>
      <c r="C408" s="5"/>
      <c r="E408" s="2"/>
      <c r="F408" s="1"/>
      <c r="G408" s="53"/>
      <c r="H408" s="1"/>
      <c r="I408" s="1"/>
      <c r="J408" s="53"/>
      <c r="K408" s="3"/>
      <c r="L408" s="1"/>
    </row>
    <row r="409" ht="13.5"/>
  </sheetData>
  <sheetProtection/>
  <mergeCells count="6">
    <mergeCell ref="I6:L6"/>
    <mergeCell ref="B404:D404"/>
    <mergeCell ref="B6:B7"/>
    <mergeCell ref="C6:C7"/>
    <mergeCell ref="D6:D7"/>
    <mergeCell ref="E6:H6"/>
  </mergeCells>
  <printOptions horizont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80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.28125" style="95" customWidth="1"/>
    <col min="2" max="2" width="10.57421875" style="104" customWidth="1"/>
    <col min="3" max="3" width="4.57421875" style="103" customWidth="1"/>
    <col min="4" max="4" width="35.421875" style="102" bestFit="1" customWidth="1"/>
    <col min="5" max="5" width="11.421875" style="101" bestFit="1" customWidth="1"/>
    <col min="6" max="6" width="5.28125" style="95" bestFit="1" customWidth="1"/>
    <col min="7" max="7" width="7.8515625" style="98" bestFit="1" customWidth="1"/>
    <col min="8" max="8" width="11.421875" style="97" bestFit="1" customWidth="1"/>
    <col min="9" max="9" width="17.00390625" style="100" bestFit="1" customWidth="1"/>
    <col min="10" max="10" width="7.8515625" style="99" bestFit="1" customWidth="1"/>
    <col min="11" max="11" width="7.140625" style="98" bestFit="1" customWidth="1"/>
    <col min="12" max="12" width="15.7109375" style="97" bestFit="1" customWidth="1"/>
    <col min="13" max="13" width="4.7109375" style="95" customWidth="1"/>
    <col min="14" max="14" width="17.00390625" style="96" customWidth="1"/>
    <col min="15" max="19" width="9.00390625" style="96" customWidth="1"/>
    <col min="20" max="16384" width="9.00390625" style="95" customWidth="1"/>
  </cols>
  <sheetData>
    <row r="1" spans="2:19" ht="18.75">
      <c r="B1" s="20" t="s">
        <v>1279</v>
      </c>
      <c r="C1" s="227"/>
      <c r="D1" s="226"/>
      <c r="F1" s="225"/>
      <c r="G1" s="224"/>
      <c r="N1" s="95"/>
      <c r="O1" s="95"/>
      <c r="P1" s="95"/>
      <c r="Q1" s="95"/>
      <c r="R1" s="95"/>
      <c r="S1" s="95"/>
    </row>
    <row r="2" spans="1:19" ht="14.25">
      <c r="A2" s="220"/>
      <c r="B2" s="207"/>
      <c r="C2" s="223"/>
      <c r="D2" s="222"/>
      <c r="E2" s="221"/>
      <c r="F2" s="220"/>
      <c r="G2" s="217"/>
      <c r="H2" s="216"/>
      <c r="I2" s="219"/>
      <c r="J2" s="218"/>
      <c r="K2" s="217"/>
      <c r="L2" s="216"/>
      <c r="N2" s="95"/>
      <c r="O2" s="95"/>
      <c r="P2" s="95"/>
      <c r="Q2" s="95"/>
      <c r="R2" s="95"/>
      <c r="S2" s="95"/>
    </row>
    <row r="3" spans="1:19" ht="16.5" customHeight="1">
      <c r="A3" s="212"/>
      <c r="B3" s="215" t="s">
        <v>1278</v>
      </c>
      <c r="C3" s="214"/>
      <c r="D3" s="213" t="s">
        <v>1277</v>
      </c>
      <c r="E3" s="211"/>
      <c r="F3" s="212"/>
      <c r="G3" s="209"/>
      <c r="H3" s="208"/>
      <c r="I3" s="211"/>
      <c r="J3" s="210"/>
      <c r="K3" s="209"/>
      <c r="L3" s="208"/>
      <c r="N3" s="95"/>
      <c r="O3" s="95"/>
      <c r="P3" s="95"/>
      <c r="Q3" s="95"/>
      <c r="R3" s="95"/>
      <c r="S3" s="95"/>
    </row>
    <row r="4" spans="1:19" ht="16.5" customHeight="1">
      <c r="A4" s="212"/>
      <c r="B4" s="215"/>
      <c r="C4" s="214"/>
      <c r="D4" s="213"/>
      <c r="E4" s="211"/>
      <c r="F4" s="212"/>
      <c r="G4" s="209"/>
      <c r="H4" s="208"/>
      <c r="I4" s="211"/>
      <c r="J4" s="210"/>
      <c r="K4" s="209"/>
      <c r="L4" s="208"/>
      <c r="N4" s="95"/>
      <c r="O4" s="95"/>
      <c r="P4" s="95"/>
      <c r="Q4" s="95"/>
      <c r="R4" s="95"/>
      <c r="S4" s="95"/>
    </row>
    <row r="5" spans="2:19" ht="15" thickBot="1">
      <c r="B5" s="207" t="s">
        <v>1276</v>
      </c>
      <c r="C5" s="205"/>
      <c r="D5" s="206"/>
      <c r="E5" s="100"/>
      <c r="F5" s="205"/>
      <c r="G5" s="204"/>
      <c r="H5" s="203"/>
      <c r="J5" s="202"/>
      <c r="K5" s="201"/>
      <c r="L5" s="200"/>
      <c r="N5" s="95"/>
      <c r="O5" s="95"/>
      <c r="P5" s="95"/>
      <c r="Q5" s="95"/>
      <c r="R5" s="95"/>
      <c r="S5" s="95"/>
    </row>
    <row r="6" spans="2:19" ht="15" customHeight="1" thickBot="1">
      <c r="B6" s="415" t="s">
        <v>1275</v>
      </c>
      <c r="C6" s="417" t="s">
        <v>1274</v>
      </c>
      <c r="D6" s="419" t="s">
        <v>1273</v>
      </c>
      <c r="E6" s="412" t="s">
        <v>3</v>
      </c>
      <c r="F6" s="398"/>
      <c r="G6" s="398"/>
      <c r="H6" s="399"/>
      <c r="I6" s="412" t="s">
        <v>1272</v>
      </c>
      <c r="J6" s="398"/>
      <c r="K6" s="398"/>
      <c r="L6" s="399"/>
      <c r="N6" s="95"/>
      <c r="O6" s="95"/>
      <c r="P6" s="95"/>
      <c r="Q6" s="95"/>
      <c r="R6" s="95"/>
      <c r="S6" s="95"/>
    </row>
    <row r="7" spans="2:19" ht="15" customHeight="1">
      <c r="B7" s="416"/>
      <c r="C7" s="418"/>
      <c r="D7" s="420"/>
      <c r="E7" s="199">
        <v>2018</v>
      </c>
      <c r="F7" s="10" t="s">
        <v>5</v>
      </c>
      <c r="G7" s="198" t="s">
        <v>6</v>
      </c>
      <c r="H7" s="197">
        <v>2017</v>
      </c>
      <c r="I7" s="196">
        <v>2018</v>
      </c>
      <c r="J7" s="195" t="s">
        <v>6</v>
      </c>
      <c r="K7" s="194" t="s">
        <v>7</v>
      </c>
      <c r="L7" s="193">
        <v>2017</v>
      </c>
      <c r="N7" s="95"/>
      <c r="O7" s="95"/>
      <c r="P7" s="95"/>
      <c r="Q7" s="95"/>
      <c r="R7" s="95"/>
      <c r="S7" s="95"/>
    </row>
    <row r="8" spans="2:19" ht="18.75" customHeight="1">
      <c r="B8" s="179" t="s">
        <v>8</v>
      </c>
      <c r="C8" s="140">
        <v>1</v>
      </c>
      <c r="D8" s="178" t="s">
        <v>9</v>
      </c>
      <c r="E8" s="391"/>
      <c r="F8" s="140"/>
      <c r="G8" s="136">
        <f aca="true" t="shared" si="0" ref="G8:G34">IF(F8="","",E8/H8*100)</f>
      </c>
      <c r="H8" s="60"/>
      <c r="I8" s="163">
        <v>320766360</v>
      </c>
      <c r="J8" s="133">
        <f aca="true" t="shared" si="1" ref="J8:J34">I8/L8*100</f>
        <v>105.92363823879667</v>
      </c>
      <c r="K8" s="50">
        <f aca="true" t="shared" si="2" ref="K8:K71">I8/7448053593*100</f>
        <v>4.30671390846959</v>
      </c>
      <c r="L8" s="132">
        <v>302827929</v>
      </c>
      <c r="N8" s="95"/>
      <c r="O8" s="95"/>
      <c r="P8" s="95"/>
      <c r="Q8" s="95"/>
      <c r="R8" s="95"/>
      <c r="S8" s="95"/>
    </row>
    <row r="9" spans="2:19" ht="18.75" customHeight="1">
      <c r="B9" s="172" t="s">
        <v>10</v>
      </c>
      <c r="C9" s="130">
        <v>2</v>
      </c>
      <c r="D9" s="171" t="s">
        <v>11</v>
      </c>
      <c r="E9" s="392">
        <v>1102791</v>
      </c>
      <c r="F9" s="130" t="s">
        <v>12</v>
      </c>
      <c r="G9" s="162">
        <f t="shared" si="0"/>
        <v>85.68754560055199</v>
      </c>
      <c r="H9" s="66">
        <v>1286991</v>
      </c>
      <c r="I9" s="161">
        <v>207887</v>
      </c>
      <c r="J9" s="160">
        <f t="shared" si="1"/>
        <v>99.71269054037202</v>
      </c>
      <c r="K9" s="51">
        <f t="shared" si="2"/>
        <v>0.0027911587558309345</v>
      </c>
      <c r="L9" s="122">
        <v>208486</v>
      </c>
      <c r="N9" s="95"/>
      <c r="O9" s="95"/>
      <c r="P9" s="95"/>
      <c r="Q9" s="95"/>
      <c r="R9" s="95"/>
      <c r="S9" s="95"/>
    </row>
    <row r="10" spans="2:19" ht="18.75" customHeight="1">
      <c r="B10" s="172" t="s">
        <v>13</v>
      </c>
      <c r="C10" s="130">
        <v>2</v>
      </c>
      <c r="D10" s="171" t="s">
        <v>14</v>
      </c>
      <c r="E10" s="392">
        <v>49488</v>
      </c>
      <c r="F10" s="130" t="s">
        <v>15</v>
      </c>
      <c r="G10" s="162">
        <f t="shared" si="0"/>
        <v>103.89654014108163</v>
      </c>
      <c r="H10" s="66">
        <v>47632</v>
      </c>
      <c r="I10" s="161">
        <v>22574467</v>
      </c>
      <c r="J10" s="160">
        <f t="shared" si="1"/>
        <v>102.50297980813896</v>
      </c>
      <c r="K10" s="51">
        <f t="shared" si="2"/>
        <v>0.303092166538872</v>
      </c>
      <c r="L10" s="122">
        <v>22023230</v>
      </c>
      <c r="N10" s="95"/>
      <c r="O10" s="95"/>
      <c r="P10" s="95"/>
      <c r="Q10" s="95"/>
      <c r="R10" s="95"/>
      <c r="S10" s="95"/>
    </row>
    <row r="11" spans="2:19" ht="18.75" customHeight="1">
      <c r="B11" s="170" t="s">
        <v>1271</v>
      </c>
      <c r="C11" s="150">
        <v>3</v>
      </c>
      <c r="D11" s="169" t="s">
        <v>1270</v>
      </c>
      <c r="E11" s="393">
        <v>4623</v>
      </c>
      <c r="F11" s="150" t="s">
        <v>15</v>
      </c>
      <c r="G11" s="154">
        <f t="shared" si="0"/>
        <v>116.24339954739753</v>
      </c>
      <c r="H11" s="72">
        <v>3977</v>
      </c>
      <c r="I11" s="159">
        <v>2170239</v>
      </c>
      <c r="J11" s="152">
        <f t="shared" si="1"/>
        <v>115.28634878407544</v>
      </c>
      <c r="K11" s="52">
        <f t="shared" si="2"/>
        <v>0.02913833759251791</v>
      </c>
      <c r="L11" s="142">
        <v>1882477</v>
      </c>
      <c r="N11" s="95"/>
      <c r="O11" s="95"/>
      <c r="P11" s="95"/>
      <c r="Q11" s="95"/>
      <c r="R11" s="95"/>
      <c r="S11" s="95"/>
    </row>
    <row r="12" spans="2:19" ht="18.75" customHeight="1">
      <c r="B12" s="170" t="s">
        <v>1269</v>
      </c>
      <c r="C12" s="150">
        <v>3</v>
      </c>
      <c r="D12" s="169" t="s">
        <v>1268</v>
      </c>
      <c r="E12" s="393">
        <v>57</v>
      </c>
      <c r="F12" s="150" t="s">
        <v>15</v>
      </c>
      <c r="G12" s="154">
        <f t="shared" si="0"/>
        <v>158.33333333333331</v>
      </c>
      <c r="H12" s="72">
        <v>36</v>
      </c>
      <c r="I12" s="159">
        <v>39277</v>
      </c>
      <c r="J12" s="152">
        <f t="shared" si="1"/>
        <v>194.5368994551758</v>
      </c>
      <c r="K12" s="52">
        <f t="shared" si="2"/>
        <v>0.0005273458294783782</v>
      </c>
      <c r="L12" s="142">
        <v>20190</v>
      </c>
      <c r="N12" s="95"/>
      <c r="O12" s="95"/>
      <c r="P12" s="95"/>
      <c r="Q12" s="95"/>
      <c r="R12" s="95"/>
      <c r="S12" s="95"/>
    </row>
    <row r="13" spans="2:19" ht="18.75" customHeight="1">
      <c r="B13" s="170" t="s">
        <v>1267</v>
      </c>
      <c r="C13" s="150">
        <v>3</v>
      </c>
      <c r="D13" s="169" t="s">
        <v>1266</v>
      </c>
      <c r="E13" s="393">
        <v>2788</v>
      </c>
      <c r="F13" s="150" t="s">
        <v>15</v>
      </c>
      <c r="G13" s="154">
        <f t="shared" si="0"/>
        <v>98.58557284299859</v>
      </c>
      <c r="H13" s="72">
        <v>2828</v>
      </c>
      <c r="I13" s="159">
        <v>1490700</v>
      </c>
      <c r="J13" s="152">
        <f t="shared" si="1"/>
        <v>98.60405184799089</v>
      </c>
      <c r="K13" s="52">
        <f t="shared" si="2"/>
        <v>0.020014625047824895</v>
      </c>
      <c r="L13" s="142">
        <v>1511804</v>
      </c>
      <c r="N13" s="95"/>
      <c r="O13" s="95"/>
      <c r="P13" s="95"/>
      <c r="Q13" s="95"/>
      <c r="R13" s="95"/>
      <c r="S13" s="95"/>
    </row>
    <row r="14" spans="2:19" ht="18.75" customHeight="1">
      <c r="B14" s="170" t="s">
        <v>1265</v>
      </c>
      <c r="C14" s="150">
        <v>4</v>
      </c>
      <c r="D14" s="169" t="s">
        <v>1264</v>
      </c>
      <c r="E14" s="393">
        <v>2788</v>
      </c>
      <c r="F14" s="150" t="s">
        <v>15</v>
      </c>
      <c r="G14" s="154">
        <f t="shared" si="0"/>
        <v>98.58557284299859</v>
      </c>
      <c r="H14" s="72">
        <v>2828</v>
      </c>
      <c r="I14" s="159">
        <v>1490700</v>
      </c>
      <c r="J14" s="152">
        <f t="shared" si="1"/>
        <v>98.60405184799089</v>
      </c>
      <c r="K14" s="52">
        <f t="shared" si="2"/>
        <v>0.020014625047824895</v>
      </c>
      <c r="L14" s="142">
        <v>1511804</v>
      </c>
      <c r="N14" s="95"/>
      <c r="O14" s="95"/>
      <c r="P14" s="95"/>
      <c r="Q14" s="95"/>
      <c r="R14" s="95"/>
      <c r="S14" s="95"/>
    </row>
    <row r="15" spans="2:19" ht="18.75" customHeight="1">
      <c r="B15" s="170" t="s">
        <v>1263</v>
      </c>
      <c r="C15" s="150">
        <v>3</v>
      </c>
      <c r="D15" s="169" t="s">
        <v>1262</v>
      </c>
      <c r="E15" s="393">
        <v>9041</v>
      </c>
      <c r="F15" s="150" t="s">
        <v>15</v>
      </c>
      <c r="G15" s="154">
        <f t="shared" si="0"/>
        <v>115.48090433005494</v>
      </c>
      <c r="H15" s="72">
        <v>7829</v>
      </c>
      <c r="I15" s="159">
        <v>2440769</v>
      </c>
      <c r="J15" s="152">
        <f t="shared" si="1"/>
        <v>106.20794359176087</v>
      </c>
      <c r="K15" s="52">
        <f t="shared" si="2"/>
        <v>0.03277056172493092</v>
      </c>
      <c r="L15" s="142">
        <v>2298104</v>
      </c>
      <c r="N15" s="95"/>
      <c r="O15" s="95"/>
      <c r="P15" s="95"/>
      <c r="Q15" s="95"/>
      <c r="R15" s="95"/>
      <c r="S15" s="95"/>
    </row>
    <row r="16" spans="2:19" ht="18.75" customHeight="1">
      <c r="B16" s="172" t="s">
        <v>16</v>
      </c>
      <c r="C16" s="130">
        <v>2</v>
      </c>
      <c r="D16" s="171" t="s">
        <v>17</v>
      </c>
      <c r="E16" s="392">
        <v>17836</v>
      </c>
      <c r="F16" s="130" t="s">
        <v>15</v>
      </c>
      <c r="G16" s="162">
        <f t="shared" si="0"/>
        <v>88.45905867182464</v>
      </c>
      <c r="H16" s="66">
        <v>20163</v>
      </c>
      <c r="I16" s="161">
        <v>7226979</v>
      </c>
      <c r="J16" s="160">
        <f t="shared" si="1"/>
        <v>95.25550547974474</v>
      </c>
      <c r="K16" s="51">
        <f t="shared" si="2"/>
        <v>0.09703178031361408</v>
      </c>
      <c r="L16" s="122">
        <v>7586941</v>
      </c>
      <c r="N16" s="95"/>
      <c r="O16" s="95"/>
      <c r="P16" s="95"/>
      <c r="Q16" s="95"/>
      <c r="R16" s="95"/>
      <c r="S16" s="95"/>
    </row>
    <row r="17" spans="2:19" ht="18.75" customHeight="1">
      <c r="B17" s="170" t="s">
        <v>18</v>
      </c>
      <c r="C17" s="150">
        <v>3</v>
      </c>
      <c r="D17" s="169" t="s">
        <v>19</v>
      </c>
      <c r="E17" s="393">
        <v>4740</v>
      </c>
      <c r="F17" s="150" t="s">
        <v>15</v>
      </c>
      <c r="G17" s="154">
        <f t="shared" si="0"/>
        <v>115.8924205378973</v>
      </c>
      <c r="H17" s="72">
        <v>4090</v>
      </c>
      <c r="I17" s="159">
        <v>882666</v>
      </c>
      <c r="J17" s="152">
        <f t="shared" si="1"/>
        <v>112.26862068483064</v>
      </c>
      <c r="K17" s="52">
        <f t="shared" si="2"/>
        <v>0.011850961985955194</v>
      </c>
      <c r="L17" s="142">
        <v>786209</v>
      </c>
      <c r="N17" s="95"/>
      <c r="O17" s="95"/>
      <c r="P17" s="95"/>
      <c r="Q17" s="95"/>
      <c r="R17" s="95"/>
      <c r="S17" s="95"/>
    </row>
    <row r="18" spans="2:19" ht="18.75" customHeight="1">
      <c r="B18" s="170" t="s">
        <v>1261</v>
      </c>
      <c r="C18" s="150">
        <v>4</v>
      </c>
      <c r="D18" s="169" t="s">
        <v>1260</v>
      </c>
      <c r="E18" s="393">
        <v>1504</v>
      </c>
      <c r="F18" s="150" t="s">
        <v>15</v>
      </c>
      <c r="G18" s="154">
        <f t="shared" si="0"/>
        <v>227.190332326284</v>
      </c>
      <c r="H18" s="72">
        <v>662</v>
      </c>
      <c r="I18" s="159">
        <v>319199</v>
      </c>
      <c r="J18" s="152">
        <f t="shared" si="1"/>
        <v>214.61209012122393</v>
      </c>
      <c r="K18" s="52">
        <f t="shared" si="2"/>
        <v>0.00428567002122537</v>
      </c>
      <c r="L18" s="142">
        <v>148733</v>
      </c>
      <c r="N18" s="95"/>
      <c r="O18" s="95"/>
      <c r="P18" s="95"/>
      <c r="Q18" s="95"/>
      <c r="R18" s="95"/>
      <c r="S18" s="95"/>
    </row>
    <row r="19" spans="2:19" ht="18.75" customHeight="1">
      <c r="B19" s="170" t="s">
        <v>1259</v>
      </c>
      <c r="C19" s="150">
        <v>3</v>
      </c>
      <c r="D19" s="169" t="s">
        <v>1258</v>
      </c>
      <c r="E19" s="393">
        <v>473</v>
      </c>
      <c r="F19" s="150" t="s">
        <v>15</v>
      </c>
      <c r="G19" s="154">
        <f t="shared" si="0"/>
        <v>278.2352941176471</v>
      </c>
      <c r="H19" s="72">
        <v>170</v>
      </c>
      <c r="I19" s="159">
        <v>327329</v>
      </c>
      <c r="J19" s="152">
        <f t="shared" si="1"/>
        <v>243.96586420213163</v>
      </c>
      <c r="K19" s="52">
        <f t="shared" si="2"/>
        <v>0.0043948260564026795</v>
      </c>
      <c r="L19" s="142">
        <v>134170</v>
      </c>
      <c r="N19" s="95"/>
      <c r="O19" s="95"/>
      <c r="P19" s="95"/>
      <c r="Q19" s="95"/>
      <c r="R19" s="95"/>
      <c r="S19" s="95"/>
    </row>
    <row r="20" spans="2:19" ht="18.75" customHeight="1">
      <c r="B20" s="192" t="s">
        <v>1257</v>
      </c>
      <c r="C20" s="150">
        <v>3</v>
      </c>
      <c r="D20" s="169" t="s">
        <v>1256</v>
      </c>
      <c r="E20" s="393">
        <v>8735</v>
      </c>
      <c r="F20" s="150" t="s">
        <v>15</v>
      </c>
      <c r="G20" s="154">
        <f t="shared" si="0"/>
        <v>71.1435087147744</v>
      </c>
      <c r="H20" s="72">
        <v>12278</v>
      </c>
      <c r="I20" s="159">
        <v>3795604</v>
      </c>
      <c r="J20" s="152">
        <f t="shared" si="1"/>
        <v>73.82170043739448</v>
      </c>
      <c r="K20" s="52">
        <f t="shared" si="2"/>
        <v>0.05096101891059526</v>
      </c>
      <c r="L20" s="142">
        <v>5141583</v>
      </c>
      <c r="N20" s="95"/>
      <c r="O20" s="95"/>
      <c r="P20" s="95"/>
      <c r="Q20" s="95"/>
      <c r="R20" s="95"/>
      <c r="S20" s="95"/>
    </row>
    <row r="21" spans="2:19" ht="18.75" customHeight="1">
      <c r="B21" s="172" t="s">
        <v>20</v>
      </c>
      <c r="C21" s="130">
        <v>2</v>
      </c>
      <c r="D21" s="171" t="s">
        <v>21</v>
      </c>
      <c r="E21" s="392">
        <v>57338</v>
      </c>
      <c r="F21" s="130" t="s">
        <v>15</v>
      </c>
      <c r="G21" s="162">
        <f t="shared" si="0"/>
        <v>105.13017968463514</v>
      </c>
      <c r="H21" s="66">
        <v>54540</v>
      </c>
      <c r="I21" s="161">
        <v>42505546</v>
      </c>
      <c r="J21" s="160">
        <f t="shared" si="1"/>
        <v>128.0951348432222</v>
      </c>
      <c r="K21" s="51">
        <f t="shared" si="2"/>
        <v>0.5706933424854587</v>
      </c>
      <c r="L21" s="122">
        <v>33182795</v>
      </c>
      <c r="N21" s="95"/>
      <c r="O21" s="95"/>
      <c r="P21" s="95"/>
      <c r="Q21" s="95"/>
      <c r="R21" s="95"/>
      <c r="S21" s="95"/>
    </row>
    <row r="22" spans="2:19" ht="18.75" customHeight="1">
      <c r="B22" s="170" t="s">
        <v>22</v>
      </c>
      <c r="C22" s="150">
        <v>3</v>
      </c>
      <c r="D22" s="169" t="s">
        <v>1255</v>
      </c>
      <c r="E22" s="393">
        <v>44579332</v>
      </c>
      <c r="F22" s="150" t="s">
        <v>32</v>
      </c>
      <c r="G22" s="154">
        <f t="shared" si="0"/>
        <v>105.21429615124444</v>
      </c>
      <c r="H22" s="72">
        <v>42370033</v>
      </c>
      <c r="I22" s="159">
        <v>34526790</v>
      </c>
      <c r="J22" s="152">
        <f t="shared" si="1"/>
        <v>132.8821335195883</v>
      </c>
      <c r="K22" s="52">
        <f t="shared" si="2"/>
        <v>0.4635679586469378</v>
      </c>
      <c r="L22" s="142">
        <v>25983019</v>
      </c>
      <c r="N22" s="95"/>
      <c r="O22" s="95"/>
      <c r="P22" s="95"/>
      <c r="Q22" s="95"/>
      <c r="R22" s="95"/>
      <c r="S22" s="95"/>
    </row>
    <row r="23" spans="2:19" ht="18.75" customHeight="1">
      <c r="B23" s="170" t="s">
        <v>24</v>
      </c>
      <c r="C23" s="150">
        <v>4</v>
      </c>
      <c r="D23" s="169" t="s">
        <v>1254</v>
      </c>
      <c r="E23" s="393">
        <v>325431</v>
      </c>
      <c r="F23" s="150" t="s">
        <v>32</v>
      </c>
      <c r="G23" s="154">
        <f t="shared" si="0"/>
        <v>126.5131341090304</v>
      </c>
      <c r="H23" s="72">
        <v>257231</v>
      </c>
      <c r="I23" s="159">
        <v>393770</v>
      </c>
      <c r="J23" s="152">
        <f t="shared" si="1"/>
        <v>140.4565721419654</v>
      </c>
      <c r="K23" s="52">
        <f t="shared" si="2"/>
        <v>0.005286884621373857</v>
      </c>
      <c r="L23" s="142">
        <v>280350</v>
      </c>
      <c r="N23" s="95"/>
      <c r="O23" s="95"/>
      <c r="P23" s="95"/>
      <c r="Q23" s="95"/>
      <c r="R23" s="95"/>
      <c r="S23" s="95"/>
    </row>
    <row r="24" spans="2:19" ht="18.75" customHeight="1">
      <c r="B24" s="170" t="s">
        <v>33</v>
      </c>
      <c r="C24" s="150">
        <v>4</v>
      </c>
      <c r="D24" s="169" t="s">
        <v>1253</v>
      </c>
      <c r="E24" s="393">
        <v>3028976</v>
      </c>
      <c r="F24" s="150" t="s">
        <v>32</v>
      </c>
      <c r="G24" s="154">
        <f t="shared" si="0"/>
        <v>110.26575385751178</v>
      </c>
      <c r="H24" s="72">
        <v>2746978</v>
      </c>
      <c r="I24" s="159">
        <v>3579529</v>
      </c>
      <c r="J24" s="152">
        <f t="shared" si="1"/>
        <v>108.5280627435381</v>
      </c>
      <c r="K24" s="52">
        <f t="shared" si="2"/>
        <v>0.048059925392644795</v>
      </c>
      <c r="L24" s="142">
        <v>3298252</v>
      </c>
      <c r="N24" s="95"/>
      <c r="O24" s="95"/>
      <c r="P24" s="95"/>
      <c r="Q24" s="95"/>
      <c r="R24" s="95"/>
      <c r="S24" s="95"/>
    </row>
    <row r="25" spans="2:19" ht="18.75" customHeight="1">
      <c r="B25" s="170" t="s">
        <v>1252</v>
      </c>
      <c r="C25" s="150">
        <v>4</v>
      </c>
      <c r="D25" s="169" t="s">
        <v>1251</v>
      </c>
      <c r="E25" s="393">
        <v>62806</v>
      </c>
      <c r="F25" s="150" t="s">
        <v>32</v>
      </c>
      <c r="G25" s="154">
        <f t="shared" si="0"/>
        <v>105.36858705499445</v>
      </c>
      <c r="H25" s="72">
        <v>59606</v>
      </c>
      <c r="I25" s="159">
        <v>39514</v>
      </c>
      <c r="J25" s="152">
        <f t="shared" si="1"/>
        <v>93.32986914828287</v>
      </c>
      <c r="K25" s="52">
        <f t="shared" si="2"/>
        <v>0.000530527868880226</v>
      </c>
      <c r="L25" s="142">
        <v>42338</v>
      </c>
      <c r="N25" s="95"/>
      <c r="O25" s="95"/>
      <c r="P25" s="95"/>
      <c r="Q25" s="95"/>
      <c r="R25" s="95"/>
      <c r="S25" s="95"/>
    </row>
    <row r="26" spans="2:19" ht="18.75" customHeight="1">
      <c r="B26" s="170" t="s">
        <v>1250</v>
      </c>
      <c r="C26" s="150">
        <v>4</v>
      </c>
      <c r="D26" s="169" t="s">
        <v>1249</v>
      </c>
      <c r="E26" s="393">
        <v>164620</v>
      </c>
      <c r="F26" s="150" t="s">
        <v>32</v>
      </c>
      <c r="G26" s="154">
        <f t="shared" si="0"/>
        <v>326.05767707177944</v>
      </c>
      <c r="H26" s="72">
        <v>50488</v>
      </c>
      <c r="I26" s="159">
        <v>169216</v>
      </c>
      <c r="J26" s="152">
        <f t="shared" si="1"/>
        <v>284.3488489329524</v>
      </c>
      <c r="K26" s="52">
        <f t="shared" si="2"/>
        <v>0.0022719492802661416</v>
      </c>
      <c r="L26" s="142">
        <v>59510</v>
      </c>
      <c r="N26" s="95"/>
      <c r="O26" s="95"/>
      <c r="P26" s="95"/>
      <c r="Q26" s="95"/>
      <c r="R26" s="95"/>
      <c r="S26" s="95"/>
    </row>
    <row r="27" spans="2:19" ht="18.75" customHeight="1">
      <c r="B27" s="170" t="s">
        <v>1248</v>
      </c>
      <c r="C27" s="150">
        <v>5</v>
      </c>
      <c r="D27" s="169" t="s">
        <v>1247</v>
      </c>
      <c r="E27" s="393">
        <v>164620</v>
      </c>
      <c r="F27" s="150" t="s">
        <v>32</v>
      </c>
      <c r="G27" s="154">
        <f t="shared" si="0"/>
        <v>326.05767707177944</v>
      </c>
      <c r="H27" s="72">
        <v>50488</v>
      </c>
      <c r="I27" s="159">
        <v>169216</v>
      </c>
      <c r="J27" s="152">
        <f t="shared" si="1"/>
        <v>284.3488489329524</v>
      </c>
      <c r="K27" s="52">
        <f t="shared" si="2"/>
        <v>0.0022719492802661416</v>
      </c>
      <c r="L27" s="142">
        <v>59510</v>
      </c>
      <c r="N27" s="95"/>
      <c r="O27" s="95"/>
      <c r="P27" s="95"/>
      <c r="Q27" s="95"/>
      <c r="R27" s="95"/>
      <c r="S27" s="95"/>
    </row>
    <row r="28" spans="2:19" ht="18.75" customHeight="1">
      <c r="B28" s="170" t="s">
        <v>1246</v>
      </c>
      <c r="C28" s="150">
        <v>4</v>
      </c>
      <c r="D28" s="169" t="s">
        <v>1245</v>
      </c>
      <c r="E28" s="393">
        <v>1571</v>
      </c>
      <c r="F28" s="150" t="s">
        <v>32</v>
      </c>
      <c r="G28" s="154">
        <f t="shared" si="0"/>
        <v>2454.6875</v>
      </c>
      <c r="H28" s="72">
        <v>64</v>
      </c>
      <c r="I28" s="159">
        <v>4803750</v>
      </c>
      <c r="J28" s="152">
        <f t="shared" si="1"/>
        <v>2715.5172413793102</v>
      </c>
      <c r="K28" s="52">
        <f t="shared" si="2"/>
        <v>0.06449671635707308</v>
      </c>
      <c r="L28" s="142">
        <v>176900</v>
      </c>
      <c r="N28" s="95"/>
      <c r="O28" s="95"/>
      <c r="P28" s="95"/>
      <c r="Q28" s="95"/>
      <c r="R28" s="95"/>
      <c r="S28" s="95"/>
    </row>
    <row r="29" spans="2:19" ht="18.75" customHeight="1">
      <c r="B29" s="170" t="s">
        <v>1244</v>
      </c>
      <c r="C29" s="150">
        <v>4</v>
      </c>
      <c r="D29" s="169" t="s">
        <v>1243</v>
      </c>
      <c r="E29" s="393">
        <v>311425</v>
      </c>
      <c r="F29" s="150" t="s">
        <v>32</v>
      </c>
      <c r="G29" s="154">
        <f t="shared" si="0"/>
        <v>440.1766784452297</v>
      </c>
      <c r="H29" s="72">
        <v>70750</v>
      </c>
      <c r="I29" s="159">
        <v>1037037</v>
      </c>
      <c r="J29" s="152">
        <f t="shared" si="1"/>
        <v>601.1181441936493</v>
      </c>
      <c r="K29" s="52">
        <f t="shared" si="2"/>
        <v>0.013923597447991671</v>
      </c>
      <c r="L29" s="142">
        <v>172518</v>
      </c>
      <c r="N29" s="95"/>
      <c r="O29" s="95"/>
      <c r="P29" s="95"/>
      <c r="Q29" s="95"/>
      <c r="R29" s="95"/>
      <c r="S29" s="95"/>
    </row>
    <row r="30" spans="2:19" ht="18.75" customHeight="1">
      <c r="B30" s="170" t="s">
        <v>1242</v>
      </c>
      <c r="C30" s="150">
        <v>4</v>
      </c>
      <c r="D30" s="169" t="s">
        <v>1241</v>
      </c>
      <c r="E30" s="393">
        <v>17770088</v>
      </c>
      <c r="F30" s="150" t="s">
        <v>32</v>
      </c>
      <c r="G30" s="154">
        <f t="shared" si="0"/>
        <v>95.48345608207259</v>
      </c>
      <c r="H30" s="72">
        <v>18610646</v>
      </c>
      <c r="I30" s="159">
        <v>17562846</v>
      </c>
      <c r="J30" s="152">
        <f t="shared" si="1"/>
        <v>109.74153869571322</v>
      </c>
      <c r="K30" s="52">
        <f t="shared" si="2"/>
        <v>0.23580450624719343</v>
      </c>
      <c r="L30" s="142">
        <v>16003827</v>
      </c>
      <c r="N30" s="95"/>
      <c r="O30" s="95"/>
      <c r="P30" s="95"/>
      <c r="Q30" s="95"/>
      <c r="R30" s="95"/>
      <c r="S30" s="95"/>
    </row>
    <row r="31" spans="2:19" ht="18.75" customHeight="1">
      <c r="B31" s="170" t="s">
        <v>1240</v>
      </c>
      <c r="C31" s="150">
        <v>5</v>
      </c>
      <c r="D31" s="169" t="s">
        <v>1239</v>
      </c>
      <c r="E31" s="393">
        <v>11129434</v>
      </c>
      <c r="F31" s="150" t="s">
        <v>32</v>
      </c>
      <c r="G31" s="154">
        <f t="shared" si="0"/>
        <v>110.71496856947593</v>
      </c>
      <c r="H31" s="72">
        <v>10052330</v>
      </c>
      <c r="I31" s="159">
        <v>11668435</v>
      </c>
      <c r="J31" s="152">
        <f t="shared" si="1"/>
        <v>116.34577216841271</v>
      </c>
      <c r="K31" s="52">
        <f t="shared" si="2"/>
        <v>0.1566642191050625</v>
      </c>
      <c r="L31" s="142">
        <v>10029101</v>
      </c>
      <c r="N31" s="95"/>
      <c r="O31" s="95"/>
      <c r="P31" s="95"/>
      <c r="Q31" s="95"/>
      <c r="R31" s="95"/>
      <c r="S31" s="95"/>
    </row>
    <row r="32" spans="2:19" ht="18.75" customHeight="1">
      <c r="B32" s="170" t="s">
        <v>1238</v>
      </c>
      <c r="C32" s="150">
        <v>5</v>
      </c>
      <c r="D32" s="169" t="s">
        <v>805</v>
      </c>
      <c r="E32" s="393">
        <v>392614</v>
      </c>
      <c r="F32" s="150" t="s">
        <v>32</v>
      </c>
      <c r="G32" s="154">
        <f t="shared" si="0"/>
        <v>105.57971306791443</v>
      </c>
      <c r="H32" s="72">
        <v>371865</v>
      </c>
      <c r="I32" s="159">
        <v>1187087</v>
      </c>
      <c r="J32" s="152">
        <f t="shared" si="1"/>
        <v>112.49812832754931</v>
      </c>
      <c r="K32" s="52">
        <f t="shared" si="2"/>
        <v>0.015938217752832436</v>
      </c>
      <c r="L32" s="142">
        <v>1055206</v>
      </c>
      <c r="N32" s="95"/>
      <c r="O32" s="95"/>
      <c r="P32" s="95"/>
      <c r="Q32" s="95"/>
      <c r="R32" s="95"/>
      <c r="S32" s="95"/>
    </row>
    <row r="33" spans="2:19" ht="18.75" customHeight="1">
      <c r="B33" s="170" t="s">
        <v>1237</v>
      </c>
      <c r="C33" s="150">
        <v>5</v>
      </c>
      <c r="D33" s="169" t="s">
        <v>1236</v>
      </c>
      <c r="E33" s="393">
        <v>3036998</v>
      </c>
      <c r="F33" s="150" t="s">
        <v>32</v>
      </c>
      <c r="G33" s="154">
        <f t="shared" si="0"/>
        <v>89.37128422529584</v>
      </c>
      <c r="H33" s="72">
        <v>3398181</v>
      </c>
      <c r="I33" s="159">
        <v>1349548</v>
      </c>
      <c r="J33" s="152">
        <f t="shared" si="1"/>
        <v>99.49872709564735</v>
      </c>
      <c r="K33" s="52">
        <f t="shared" si="2"/>
        <v>0.01811947219698262</v>
      </c>
      <c r="L33" s="142">
        <v>1356347</v>
      </c>
      <c r="N33" s="95"/>
      <c r="O33" s="95"/>
      <c r="P33" s="95"/>
      <c r="Q33" s="95"/>
      <c r="R33" s="95"/>
      <c r="S33" s="95"/>
    </row>
    <row r="34" spans="2:19" ht="18.75" customHeight="1">
      <c r="B34" s="170" t="s">
        <v>1235</v>
      </c>
      <c r="C34" s="150">
        <v>5</v>
      </c>
      <c r="D34" s="169" t="s">
        <v>1234</v>
      </c>
      <c r="E34" s="393">
        <v>2455288</v>
      </c>
      <c r="F34" s="150" t="s">
        <v>32</v>
      </c>
      <c r="G34" s="154">
        <f t="shared" si="0"/>
        <v>78.3241928609891</v>
      </c>
      <c r="H34" s="72">
        <v>3134776</v>
      </c>
      <c r="I34" s="159">
        <v>2814740</v>
      </c>
      <c r="J34" s="152">
        <f t="shared" si="1"/>
        <v>105.24324277839409</v>
      </c>
      <c r="K34" s="52">
        <f t="shared" si="2"/>
        <v>0.03779161850614788</v>
      </c>
      <c r="L34" s="142">
        <v>2674509</v>
      </c>
      <c r="N34" s="95"/>
      <c r="O34" s="95"/>
      <c r="P34" s="95"/>
      <c r="Q34" s="95"/>
      <c r="R34" s="95"/>
      <c r="S34" s="95"/>
    </row>
    <row r="35" spans="2:19" ht="18.75" customHeight="1">
      <c r="B35" s="170" t="s">
        <v>1233</v>
      </c>
      <c r="C35" s="150">
        <v>5</v>
      </c>
      <c r="D35" s="169" t="s">
        <v>1232</v>
      </c>
      <c r="E35" s="394">
        <v>35</v>
      </c>
      <c r="F35" s="148" t="s">
        <v>32</v>
      </c>
      <c r="G35" s="154" t="s">
        <v>808</v>
      </c>
      <c r="H35" s="72">
        <v>0</v>
      </c>
      <c r="I35" s="159">
        <v>321</v>
      </c>
      <c r="J35" s="152" t="s">
        <v>808</v>
      </c>
      <c r="K35" s="52">
        <f t="shared" si="2"/>
        <v>4.309850835414095E-06</v>
      </c>
      <c r="L35" s="142">
        <v>0</v>
      </c>
      <c r="N35" s="95"/>
      <c r="O35" s="95"/>
      <c r="P35" s="95"/>
      <c r="Q35" s="95"/>
      <c r="R35" s="95"/>
      <c r="S35" s="95"/>
    </row>
    <row r="36" spans="2:19" ht="18.75" customHeight="1">
      <c r="B36" s="170" t="s">
        <v>1231</v>
      </c>
      <c r="C36" s="150">
        <v>4</v>
      </c>
      <c r="D36" s="169" t="s">
        <v>1230</v>
      </c>
      <c r="E36" s="393">
        <v>1432572</v>
      </c>
      <c r="F36" s="150" t="s">
        <v>32</v>
      </c>
      <c r="G36" s="154">
        <f aca="true" t="shared" si="3" ref="G36:G49">IF(F36="","",E36/H36*100)</f>
        <v>112.15732082349479</v>
      </c>
      <c r="H36" s="72">
        <v>1277288</v>
      </c>
      <c r="I36" s="159">
        <v>604229</v>
      </c>
      <c r="J36" s="152">
        <f aca="true" t="shared" si="4" ref="J36:J49">I36/L36*100</f>
        <v>114.99201641250502</v>
      </c>
      <c r="K36" s="52">
        <f t="shared" si="2"/>
        <v>0.008112575889194463</v>
      </c>
      <c r="L36" s="142">
        <v>525453</v>
      </c>
      <c r="N36" s="95"/>
      <c r="O36" s="95"/>
      <c r="P36" s="95"/>
      <c r="Q36" s="95"/>
      <c r="R36" s="95"/>
      <c r="S36" s="95"/>
    </row>
    <row r="37" spans="2:19" ht="18.75" customHeight="1">
      <c r="B37" s="170" t="s">
        <v>1229</v>
      </c>
      <c r="C37" s="150">
        <v>3</v>
      </c>
      <c r="D37" s="169" t="s">
        <v>36</v>
      </c>
      <c r="E37" s="393">
        <v>12762</v>
      </c>
      <c r="F37" s="150" t="s">
        <v>15</v>
      </c>
      <c r="G37" s="154">
        <f t="shared" si="3"/>
        <v>104.83857717900271</v>
      </c>
      <c r="H37" s="90">
        <v>12173</v>
      </c>
      <c r="I37" s="153">
        <v>7978756</v>
      </c>
      <c r="J37" s="152">
        <f t="shared" si="4"/>
        <v>110.81950327343517</v>
      </c>
      <c r="K37" s="52">
        <f t="shared" si="2"/>
        <v>0.10712538383852094</v>
      </c>
      <c r="L37" s="142">
        <v>7199776</v>
      </c>
      <c r="N37" s="95"/>
      <c r="O37" s="95"/>
      <c r="P37" s="95"/>
      <c r="Q37" s="95"/>
      <c r="R37" s="95"/>
      <c r="S37" s="95"/>
    </row>
    <row r="38" spans="2:19" ht="18.75" customHeight="1">
      <c r="B38" s="172" t="s">
        <v>37</v>
      </c>
      <c r="C38" s="130">
        <v>2</v>
      </c>
      <c r="D38" s="171" t="s">
        <v>38</v>
      </c>
      <c r="E38" s="392">
        <v>3558017</v>
      </c>
      <c r="F38" s="130" t="s">
        <v>15</v>
      </c>
      <c r="G38" s="162">
        <f t="shared" si="3"/>
        <v>101.85362404512684</v>
      </c>
      <c r="H38" s="66">
        <v>3493265</v>
      </c>
      <c r="I38" s="161">
        <v>98925215</v>
      </c>
      <c r="J38" s="160">
        <f t="shared" si="4"/>
        <v>106.62325400422397</v>
      </c>
      <c r="K38" s="51">
        <f t="shared" si="2"/>
        <v>1.3282022445833923</v>
      </c>
      <c r="L38" s="122">
        <v>92780150</v>
      </c>
      <c r="N38" s="95"/>
      <c r="O38" s="95"/>
      <c r="P38" s="95"/>
      <c r="Q38" s="95"/>
      <c r="R38" s="95"/>
      <c r="S38" s="95"/>
    </row>
    <row r="39" spans="2:19" ht="18.75" customHeight="1">
      <c r="B39" s="170" t="s">
        <v>39</v>
      </c>
      <c r="C39" s="150">
        <v>3</v>
      </c>
      <c r="D39" s="169" t="s">
        <v>1228</v>
      </c>
      <c r="E39" s="393">
        <v>591183</v>
      </c>
      <c r="F39" s="150" t="s">
        <v>15</v>
      </c>
      <c r="G39" s="154">
        <f t="shared" si="3"/>
        <v>97.66405704062129</v>
      </c>
      <c r="H39" s="72">
        <v>605323</v>
      </c>
      <c r="I39" s="159">
        <v>18881108</v>
      </c>
      <c r="J39" s="152">
        <f t="shared" si="4"/>
        <v>103.94102749805508</v>
      </c>
      <c r="K39" s="52">
        <f t="shared" si="2"/>
        <v>0.2535039223904789</v>
      </c>
      <c r="L39" s="142">
        <v>18165212</v>
      </c>
      <c r="N39" s="95"/>
      <c r="O39" s="95"/>
      <c r="P39" s="95"/>
      <c r="Q39" s="95"/>
      <c r="R39" s="95"/>
      <c r="S39" s="95"/>
    </row>
    <row r="40" spans="2:19" ht="18.75" customHeight="1">
      <c r="B40" s="170" t="s">
        <v>41</v>
      </c>
      <c r="C40" s="150">
        <v>3</v>
      </c>
      <c r="D40" s="169" t="s">
        <v>42</v>
      </c>
      <c r="E40" s="393">
        <v>36451</v>
      </c>
      <c r="F40" s="150" t="s">
        <v>15</v>
      </c>
      <c r="G40" s="154">
        <f t="shared" si="3"/>
        <v>61.76879278790754</v>
      </c>
      <c r="H40" s="72">
        <v>59012</v>
      </c>
      <c r="I40" s="159">
        <v>3085581</v>
      </c>
      <c r="J40" s="152">
        <f t="shared" si="4"/>
        <v>86.89258803574964</v>
      </c>
      <c r="K40" s="52">
        <f t="shared" si="2"/>
        <v>0.041428018226130396</v>
      </c>
      <c r="L40" s="142">
        <v>3551029</v>
      </c>
      <c r="N40" s="95"/>
      <c r="O40" s="95"/>
      <c r="P40" s="95"/>
      <c r="Q40" s="95"/>
      <c r="R40" s="95"/>
      <c r="S40" s="95"/>
    </row>
    <row r="41" spans="2:19" ht="18.75" customHeight="1">
      <c r="B41" s="170" t="s">
        <v>1227</v>
      </c>
      <c r="C41" s="150">
        <v>3</v>
      </c>
      <c r="D41" s="169" t="s">
        <v>1226</v>
      </c>
      <c r="E41" s="393">
        <v>90310</v>
      </c>
      <c r="F41" s="150" t="s">
        <v>15</v>
      </c>
      <c r="G41" s="154">
        <f t="shared" si="3"/>
        <v>114.2643858494863</v>
      </c>
      <c r="H41" s="72">
        <v>79036</v>
      </c>
      <c r="I41" s="159">
        <v>2603164</v>
      </c>
      <c r="J41" s="152">
        <f t="shared" si="4"/>
        <v>138.75401098022493</v>
      </c>
      <c r="K41" s="52">
        <f t="shared" si="2"/>
        <v>0.034950930031526155</v>
      </c>
      <c r="L41" s="142">
        <v>1876100</v>
      </c>
      <c r="N41" s="95"/>
      <c r="O41" s="95"/>
      <c r="P41" s="95"/>
      <c r="Q41" s="95"/>
      <c r="R41" s="95"/>
      <c r="S41" s="95"/>
    </row>
    <row r="42" spans="2:19" ht="18.75" customHeight="1">
      <c r="B42" s="170" t="s">
        <v>1225</v>
      </c>
      <c r="C42" s="150">
        <v>3</v>
      </c>
      <c r="D42" s="169" t="s">
        <v>1224</v>
      </c>
      <c r="E42" s="393">
        <v>2738402</v>
      </c>
      <c r="F42" s="150" t="s">
        <v>15</v>
      </c>
      <c r="G42" s="154">
        <f t="shared" si="3"/>
        <v>104.11276289080753</v>
      </c>
      <c r="H42" s="72">
        <v>2630227</v>
      </c>
      <c r="I42" s="159">
        <v>65022945</v>
      </c>
      <c r="J42" s="152">
        <f t="shared" si="4"/>
        <v>109.40502213273395</v>
      </c>
      <c r="K42" s="52">
        <f t="shared" si="2"/>
        <v>0.8730192954184883</v>
      </c>
      <c r="L42" s="142">
        <v>59433236</v>
      </c>
      <c r="N42" s="95"/>
      <c r="O42" s="95"/>
      <c r="P42" s="95"/>
      <c r="Q42" s="95"/>
      <c r="R42" s="95"/>
      <c r="S42" s="95"/>
    </row>
    <row r="43" spans="2:19" ht="18.75" customHeight="1">
      <c r="B43" s="170" t="s">
        <v>1223</v>
      </c>
      <c r="C43" s="150">
        <v>4</v>
      </c>
      <c r="D43" s="169" t="s">
        <v>1222</v>
      </c>
      <c r="E43" s="393">
        <v>1002105</v>
      </c>
      <c r="F43" s="150" t="s">
        <v>15</v>
      </c>
      <c r="G43" s="154">
        <f t="shared" si="3"/>
        <v>104.03233592487202</v>
      </c>
      <c r="H43" s="72">
        <v>963263</v>
      </c>
      <c r="I43" s="159">
        <v>23143586</v>
      </c>
      <c r="J43" s="152">
        <f t="shared" si="4"/>
        <v>108.30583092541511</v>
      </c>
      <c r="K43" s="52">
        <f t="shared" si="2"/>
        <v>0.31073334410148895</v>
      </c>
      <c r="L43" s="142">
        <v>21368735</v>
      </c>
      <c r="N43" s="95"/>
      <c r="O43" s="95"/>
      <c r="P43" s="95"/>
      <c r="Q43" s="95"/>
      <c r="R43" s="95"/>
      <c r="S43" s="95"/>
    </row>
    <row r="44" spans="2:19" ht="18.75" customHeight="1">
      <c r="B44" s="170" t="s">
        <v>1221</v>
      </c>
      <c r="C44" s="150">
        <v>3</v>
      </c>
      <c r="D44" s="169" t="s">
        <v>1220</v>
      </c>
      <c r="E44" s="393">
        <v>2208</v>
      </c>
      <c r="F44" s="150" t="s">
        <v>15</v>
      </c>
      <c r="G44" s="154">
        <f t="shared" si="3"/>
        <v>90.41769041769042</v>
      </c>
      <c r="H44" s="72">
        <v>2442</v>
      </c>
      <c r="I44" s="159">
        <v>112171</v>
      </c>
      <c r="J44" s="152">
        <f t="shared" si="4"/>
        <v>94.44229279628196</v>
      </c>
      <c r="K44" s="52">
        <f t="shared" si="2"/>
        <v>0.0015060444799353098</v>
      </c>
      <c r="L44" s="142">
        <v>118772</v>
      </c>
      <c r="N44" s="95"/>
      <c r="O44" s="95"/>
      <c r="P44" s="95"/>
      <c r="Q44" s="95"/>
      <c r="R44" s="95"/>
      <c r="S44" s="95"/>
    </row>
    <row r="45" spans="2:19" ht="18.75" customHeight="1">
      <c r="B45" s="170" t="s">
        <v>1219</v>
      </c>
      <c r="C45" s="150">
        <v>3</v>
      </c>
      <c r="D45" s="169" t="s">
        <v>1218</v>
      </c>
      <c r="E45" s="393">
        <v>15017</v>
      </c>
      <c r="F45" s="150" t="s">
        <v>15</v>
      </c>
      <c r="G45" s="154">
        <f t="shared" si="3"/>
        <v>59.56999484311159</v>
      </c>
      <c r="H45" s="72">
        <v>25209</v>
      </c>
      <c r="I45" s="159">
        <v>359451</v>
      </c>
      <c r="J45" s="152">
        <f t="shared" si="4"/>
        <v>65.43967987532906</v>
      </c>
      <c r="K45" s="52">
        <f t="shared" si="2"/>
        <v>0.0048261065191290715</v>
      </c>
      <c r="L45" s="142">
        <v>549286</v>
      </c>
      <c r="N45" s="95"/>
      <c r="O45" s="95"/>
      <c r="P45" s="95"/>
      <c r="Q45" s="95"/>
      <c r="R45" s="95"/>
      <c r="S45" s="95"/>
    </row>
    <row r="46" spans="2:19" ht="18.75" customHeight="1">
      <c r="B46" s="170" t="s">
        <v>1217</v>
      </c>
      <c r="C46" s="150">
        <v>3</v>
      </c>
      <c r="D46" s="169" t="s">
        <v>1216</v>
      </c>
      <c r="E46" s="393">
        <v>48581</v>
      </c>
      <c r="F46" s="150" t="s">
        <v>15</v>
      </c>
      <c r="G46" s="154">
        <f t="shared" si="3"/>
        <v>93.9453125</v>
      </c>
      <c r="H46" s="90">
        <v>51712</v>
      </c>
      <c r="I46" s="153">
        <v>2781112</v>
      </c>
      <c r="J46" s="152">
        <f t="shared" si="4"/>
        <v>97.2147912937366</v>
      </c>
      <c r="K46" s="52">
        <f t="shared" si="2"/>
        <v>0.037340117995576835</v>
      </c>
      <c r="L46" s="142">
        <v>2860791</v>
      </c>
      <c r="N46" s="95"/>
      <c r="O46" s="95"/>
      <c r="P46" s="95"/>
      <c r="Q46" s="95"/>
      <c r="R46" s="95"/>
      <c r="S46" s="95"/>
    </row>
    <row r="47" spans="2:19" ht="18.75" customHeight="1">
      <c r="B47" s="172" t="s">
        <v>43</v>
      </c>
      <c r="C47" s="130">
        <v>2</v>
      </c>
      <c r="D47" s="171" t="s">
        <v>44</v>
      </c>
      <c r="E47" s="392">
        <v>444004159</v>
      </c>
      <c r="F47" s="130" t="s">
        <v>32</v>
      </c>
      <c r="G47" s="162">
        <f t="shared" si="3"/>
        <v>109.25976872783052</v>
      </c>
      <c r="H47" s="66">
        <v>406374793</v>
      </c>
      <c r="I47" s="161">
        <v>82575927</v>
      </c>
      <c r="J47" s="160">
        <f t="shared" si="4"/>
        <v>109.25705191940025</v>
      </c>
      <c r="K47" s="51">
        <f t="shared" si="2"/>
        <v>1.1086913643801972</v>
      </c>
      <c r="L47" s="122">
        <v>75579494</v>
      </c>
      <c r="N47" s="95"/>
      <c r="O47" s="95"/>
      <c r="P47" s="95"/>
      <c r="Q47" s="95"/>
      <c r="R47" s="95"/>
      <c r="S47" s="95"/>
    </row>
    <row r="48" spans="2:19" ht="18.75" customHeight="1">
      <c r="B48" s="170" t="s">
        <v>45</v>
      </c>
      <c r="C48" s="150">
        <v>3</v>
      </c>
      <c r="D48" s="169" t="s">
        <v>46</v>
      </c>
      <c r="E48" s="393">
        <v>196654267</v>
      </c>
      <c r="F48" s="150" t="s">
        <v>32</v>
      </c>
      <c r="G48" s="154">
        <f t="shared" si="3"/>
        <v>113.6206588093027</v>
      </c>
      <c r="H48" s="72">
        <v>173079675</v>
      </c>
      <c r="I48" s="159">
        <v>42749274</v>
      </c>
      <c r="J48" s="152">
        <f t="shared" si="4"/>
        <v>119.90110220854851</v>
      </c>
      <c r="K48" s="52">
        <f t="shared" si="2"/>
        <v>0.5739657142126044</v>
      </c>
      <c r="L48" s="142">
        <v>35653779</v>
      </c>
      <c r="N48" s="95"/>
      <c r="O48" s="95"/>
      <c r="P48" s="95"/>
      <c r="Q48" s="95"/>
      <c r="R48" s="95"/>
      <c r="S48" s="95"/>
    </row>
    <row r="49" spans="2:19" ht="18.75" customHeight="1">
      <c r="B49" s="170" t="s">
        <v>47</v>
      </c>
      <c r="C49" s="150">
        <v>4</v>
      </c>
      <c r="D49" s="169" t="s">
        <v>1215</v>
      </c>
      <c r="E49" s="393">
        <v>2376</v>
      </c>
      <c r="F49" s="150" t="s">
        <v>15</v>
      </c>
      <c r="G49" s="154">
        <f t="shared" si="3"/>
        <v>93.72781065088758</v>
      </c>
      <c r="H49" s="72">
        <v>2535</v>
      </c>
      <c r="I49" s="159">
        <v>432420</v>
      </c>
      <c r="J49" s="152">
        <f t="shared" si="4"/>
        <v>98.37766266030563</v>
      </c>
      <c r="K49" s="52">
        <f t="shared" si="2"/>
        <v>0.005805812144080259</v>
      </c>
      <c r="L49" s="142">
        <v>439551</v>
      </c>
      <c r="N49" s="95"/>
      <c r="O49" s="95"/>
      <c r="P49" s="95"/>
      <c r="Q49" s="95"/>
      <c r="R49" s="95"/>
      <c r="S49" s="95"/>
    </row>
    <row r="50" spans="2:19" ht="18.75" customHeight="1">
      <c r="B50" s="168" t="s">
        <v>1214</v>
      </c>
      <c r="C50" s="157">
        <v>5</v>
      </c>
      <c r="D50" s="167" t="s">
        <v>1213</v>
      </c>
      <c r="E50" s="393">
        <v>19440</v>
      </c>
      <c r="F50" s="150" t="s">
        <v>32</v>
      </c>
      <c r="G50" s="154" t="s">
        <v>808</v>
      </c>
      <c r="H50" s="72">
        <v>0</v>
      </c>
      <c r="I50" s="159">
        <v>5148</v>
      </c>
      <c r="J50" s="152" t="s">
        <v>808</v>
      </c>
      <c r="K50" s="52">
        <f t="shared" si="2"/>
        <v>6.911872928570642E-05</v>
      </c>
      <c r="L50" s="142">
        <v>0</v>
      </c>
      <c r="N50" s="95"/>
      <c r="O50" s="95"/>
      <c r="P50" s="95"/>
      <c r="Q50" s="95"/>
      <c r="R50" s="95"/>
      <c r="S50" s="95"/>
    </row>
    <row r="51" spans="2:19" ht="18.75" customHeight="1">
      <c r="B51" s="170" t="s">
        <v>1212</v>
      </c>
      <c r="C51" s="150">
        <v>5</v>
      </c>
      <c r="D51" s="169" t="s">
        <v>1211</v>
      </c>
      <c r="E51" s="393">
        <v>2021742</v>
      </c>
      <c r="F51" s="150" t="s">
        <v>32</v>
      </c>
      <c r="G51" s="154">
        <f aca="true" t="shared" si="5" ref="G51:G77">IF(F51="","",E51/H51*100)</f>
        <v>95.50587965195899</v>
      </c>
      <c r="H51" s="72">
        <v>2116877</v>
      </c>
      <c r="I51" s="159">
        <v>374232</v>
      </c>
      <c r="J51" s="152">
        <f aca="true" t="shared" si="6" ref="J51:J77">I51/L51*100</f>
        <v>99.98984690196917</v>
      </c>
      <c r="K51" s="52">
        <f t="shared" si="2"/>
        <v>0.0050245610524569705</v>
      </c>
      <c r="L51" s="142">
        <v>374270</v>
      </c>
      <c r="N51" s="95"/>
      <c r="O51" s="95"/>
      <c r="P51" s="95"/>
      <c r="Q51" s="95"/>
      <c r="R51" s="95"/>
      <c r="S51" s="95"/>
    </row>
    <row r="52" spans="2:19" ht="18.75" customHeight="1">
      <c r="B52" s="170" t="s">
        <v>1210</v>
      </c>
      <c r="C52" s="150">
        <v>5</v>
      </c>
      <c r="D52" s="169" t="s">
        <v>1209</v>
      </c>
      <c r="E52" s="393">
        <v>284681</v>
      </c>
      <c r="F52" s="150" t="s">
        <v>32</v>
      </c>
      <c r="G52" s="154">
        <f t="shared" si="5"/>
        <v>83.88365706473057</v>
      </c>
      <c r="H52" s="72">
        <v>339376</v>
      </c>
      <c r="I52" s="159">
        <v>44651</v>
      </c>
      <c r="J52" s="152">
        <f t="shared" si="6"/>
        <v>88.85594316531015</v>
      </c>
      <c r="K52" s="52">
        <f t="shared" si="2"/>
        <v>0.0005994989085734416</v>
      </c>
      <c r="L52" s="142">
        <v>50251</v>
      </c>
      <c r="N52" s="95"/>
      <c r="O52" s="95"/>
      <c r="P52" s="95"/>
      <c r="Q52" s="95"/>
      <c r="R52" s="95"/>
      <c r="S52" s="95"/>
    </row>
    <row r="53" spans="2:19" ht="18.75" customHeight="1">
      <c r="B53" s="170" t="s">
        <v>48</v>
      </c>
      <c r="C53" s="150">
        <v>4</v>
      </c>
      <c r="D53" s="169" t="s">
        <v>1208</v>
      </c>
      <c r="E53" s="393">
        <v>72870</v>
      </c>
      <c r="F53" s="150" t="s">
        <v>15</v>
      </c>
      <c r="G53" s="154">
        <f t="shared" si="5"/>
        <v>103.27673686895886</v>
      </c>
      <c r="H53" s="72">
        <v>70558</v>
      </c>
      <c r="I53" s="159">
        <v>7003771</v>
      </c>
      <c r="J53" s="152">
        <f t="shared" si="6"/>
        <v>105.66280003204385</v>
      </c>
      <c r="K53" s="52">
        <f t="shared" si="2"/>
        <v>0.09403491680809661</v>
      </c>
      <c r="L53" s="142">
        <v>6628417</v>
      </c>
      <c r="N53" s="95"/>
      <c r="O53" s="95"/>
      <c r="P53" s="95"/>
      <c r="Q53" s="95"/>
      <c r="R53" s="95"/>
      <c r="S53" s="95"/>
    </row>
    <row r="54" spans="2:19" ht="18.75" customHeight="1">
      <c r="B54" s="170" t="s">
        <v>50</v>
      </c>
      <c r="C54" s="150">
        <v>4</v>
      </c>
      <c r="D54" s="169" t="s">
        <v>1207</v>
      </c>
      <c r="E54" s="393">
        <v>200</v>
      </c>
      <c r="F54" s="150" t="s">
        <v>15</v>
      </c>
      <c r="G54" s="154">
        <f t="shared" si="5"/>
        <v>121.95121951219512</v>
      </c>
      <c r="H54" s="72">
        <v>164</v>
      </c>
      <c r="I54" s="159">
        <v>72390</v>
      </c>
      <c r="J54" s="152">
        <f t="shared" si="6"/>
        <v>112.06229295024615</v>
      </c>
      <c r="K54" s="52">
        <f t="shared" si="2"/>
        <v>0.0009719317818555338</v>
      </c>
      <c r="L54" s="142">
        <v>64598</v>
      </c>
      <c r="N54" s="95"/>
      <c r="O54" s="95"/>
      <c r="P54" s="95"/>
      <c r="Q54" s="95"/>
      <c r="R54" s="95"/>
      <c r="S54" s="95"/>
    </row>
    <row r="55" spans="2:19" ht="18.75" customHeight="1">
      <c r="B55" s="89" t="s">
        <v>1206</v>
      </c>
      <c r="C55" s="173">
        <v>4</v>
      </c>
      <c r="D55" s="191" t="s">
        <v>1205</v>
      </c>
      <c r="E55" s="393">
        <v>5153544</v>
      </c>
      <c r="F55" s="150" t="s">
        <v>32</v>
      </c>
      <c r="G55" s="154">
        <f t="shared" si="5"/>
        <v>83.66921143801201</v>
      </c>
      <c r="H55" s="72">
        <v>6159427</v>
      </c>
      <c r="I55" s="159">
        <v>1899003</v>
      </c>
      <c r="J55" s="152">
        <f t="shared" si="6"/>
        <v>129.70880112782956</v>
      </c>
      <c r="K55" s="52">
        <f t="shared" si="2"/>
        <v>0.02549663447353231</v>
      </c>
      <c r="L55" s="142">
        <v>1464051</v>
      </c>
      <c r="N55" s="95"/>
      <c r="O55" s="95"/>
      <c r="P55" s="95"/>
      <c r="Q55" s="95"/>
      <c r="R55" s="95"/>
      <c r="S55" s="95"/>
    </row>
    <row r="56" spans="2:19" ht="18.75" customHeight="1">
      <c r="B56" s="170" t="s">
        <v>51</v>
      </c>
      <c r="C56" s="150">
        <v>3</v>
      </c>
      <c r="D56" s="169" t="s">
        <v>52</v>
      </c>
      <c r="E56" s="393">
        <v>247349892</v>
      </c>
      <c r="F56" s="150" t="s">
        <v>32</v>
      </c>
      <c r="G56" s="154">
        <f t="shared" si="5"/>
        <v>106.02446125769336</v>
      </c>
      <c r="H56" s="72">
        <v>233295118</v>
      </c>
      <c r="I56" s="159">
        <v>39826653</v>
      </c>
      <c r="J56" s="152">
        <f t="shared" si="6"/>
        <v>99.75188421797831</v>
      </c>
      <c r="K56" s="52">
        <f t="shared" si="2"/>
        <v>0.5347256501675928</v>
      </c>
      <c r="L56" s="142">
        <v>39925715</v>
      </c>
      <c r="N56" s="95"/>
      <c r="O56" s="95"/>
      <c r="P56" s="95"/>
      <c r="Q56" s="95"/>
      <c r="R56" s="95"/>
      <c r="S56" s="95"/>
    </row>
    <row r="57" spans="2:19" ht="18.75" customHeight="1">
      <c r="B57" s="170" t="s">
        <v>53</v>
      </c>
      <c r="C57" s="150">
        <v>4</v>
      </c>
      <c r="D57" s="169" t="s">
        <v>1204</v>
      </c>
      <c r="E57" s="393">
        <v>55637</v>
      </c>
      <c r="F57" s="150" t="s">
        <v>15</v>
      </c>
      <c r="G57" s="154">
        <f t="shared" si="5"/>
        <v>119.7885716746329</v>
      </c>
      <c r="H57" s="72">
        <v>46446</v>
      </c>
      <c r="I57" s="159">
        <v>3514341</v>
      </c>
      <c r="J57" s="152">
        <f t="shared" si="6"/>
        <v>119.81481304702395</v>
      </c>
      <c r="K57" s="52">
        <f t="shared" si="2"/>
        <v>0.047184690014890986</v>
      </c>
      <c r="L57" s="142">
        <v>2933144</v>
      </c>
      <c r="N57" s="95"/>
      <c r="O57" s="95"/>
      <c r="P57" s="95"/>
      <c r="Q57" s="95"/>
      <c r="R57" s="95"/>
      <c r="S57" s="95"/>
    </row>
    <row r="58" spans="2:19" ht="18.75" customHeight="1">
      <c r="B58" s="170" t="s">
        <v>806</v>
      </c>
      <c r="C58" s="150">
        <v>4</v>
      </c>
      <c r="D58" s="169" t="s">
        <v>1203</v>
      </c>
      <c r="E58" s="393">
        <v>60911195</v>
      </c>
      <c r="F58" s="150" t="s">
        <v>32</v>
      </c>
      <c r="G58" s="154">
        <f t="shared" si="5"/>
        <v>109.64385652377509</v>
      </c>
      <c r="H58" s="72">
        <v>55553678</v>
      </c>
      <c r="I58" s="159">
        <v>8981530</v>
      </c>
      <c r="J58" s="152">
        <f t="shared" si="6"/>
        <v>110.45603067744129</v>
      </c>
      <c r="K58" s="52">
        <f t="shared" si="2"/>
        <v>0.12058895505855687</v>
      </c>
      <c r="L58" s="142">
        <v>8131317</v>
      </c>
      <c r="N58" s="95"/>
      <c r="O58" s="95"/>
      <c r="P58" s="95"/>
      <c r="Q58" s="95"/>
      <c r="R58" s="95"/>
      <c r="S58" s="95"/>
    </row>
    <row r="59" spans="2:19" ht="18.75" customHeight="1">
      <c r="B59" s="170" t="s">
        <v>1202</v>
      </c>
      <c r="C59" s="150">
        <v>4</v>
      </c>
      <c r="D59" s="169" t="s">
        <v>1201</v>
      </c>
      <c r="E59" s="393">
        <v>19085</v>
      </c>
      <c r="F59" s="150" t="s">
        <v>15</v>
      </c>
      <c r="G59" s="154">
        <f t="shared" si="5"/>
        <v>103.67774880486745</v>
      </c>
      <c r="H59" s="90">
        <v>18408</v>
      </c>
      <c r="I59" s="153">
        <v>2720746</v>
      </c>
      <c r="J59" s="152">
        <f t="shared" si="6"/>
        <v>85.9554455852182</v>
      </c>
      <c r="K59" s="52">
        <f t="shared" si="2"/>
        <v>0.03652962436464036</v>
      </c>
      <c r="L59" s="142">
        <v>3165298</v>
      </c>
      <c r="N59" s="95"/>
      <c r="O59" s="95"/>
      <c r="P59" s="95"/>
      <c r="Q59" s="95"/>
      <c r="R59" s="95"/>
      <c r="S59" s="95"/>
    </row>
    <row r="60" spans="2:19" ht="18.75" customHeight="1">
      <c r="B60" s="172" t="s">
        <v>54</v>
      </c>
      <c r="C60" s="130">
        <v>2</v>
      </c>
      <c r="D60" s="171" t="s">
        <v>55</v>
      </c>
      <c r="E60" s="392">
        <v>48578</v>
      </c>
      <c r="F60" s="130" t="s">
        <v>15</v>
      </c>
      <c r="G60" s="162">
        <f t="shared" si="5"/>
        <v>53.579070434341425</v>
      </c>
      <c r="H60" s="66">
        <v>90666</v>
      </c>
      <c r="I60" s="161">
        <v>8070799</v>
      </c>
      <c r="J60" s="160">
        <f t="shared" si="6"/>
        <v>78.29026905614272</v>
      </c>
      <c r="K60" s="51">
        <f t="shared" si="2"/>
        <v>0.10836118321685122</v>
      </c>
      <c r="L60" s="122">
        <v>10308815</v>
      </c>
      <c r="N60" s="95"/>
      <c r="O60" s="95"/>
      <c r="P60" s="95"/>
      <c r="Q60" s="95"/>
      <c r="R60" s="95"/>
      <c r="S60" s="95"/>
    </row>
    <row r="61" spans="2:19" ht="18.75" customHeight="1">
      <c r="B61" s="170" t="s">
        <v>1200</v>
      </c>
      <c r="C61" s="150">
        <v>3</v>
      </c>
      <c r="D61" s="169" t="s">
        <v>1199</v>
      </c>
      <c r="E61" s="393">
        <v>2927</v>
      </c>
      <c r="F61" s="150" t="s">
        <v>15</v>
      </c>
      <c r="G61" s="154">
        <f t="shared" si="5"/>
        <v>7.704456318601774</v>
      </c>
      <c r="H61" s="72">
        <v>37991</v>
      </c>
      <c r="I61" s="159">
        <v>278076</v>
      </c>
      <c r="J61" s="152">
        <f t="shared" si="6"/>
        <v>14.332698846636163</v>
      </c>
      <c r="K61" s="52">
        <f t="shared" si="2"/>
        <v>0.0037335391928617124</v>
      </c>
      <c r="L61" s="142">
        <v>1940151</v>
      </c>
      <c r="N61" s="95"/>
      <c r="O61" s="95"/>
      <c r="P61" s="95"/>
      <c r="Q61" s="95"/>
      <c r="R61" s="95"/>
      <c r="S61" s="95"/>
    </row>
    <row r="62" spans="2:19" ht="18.75" customHeight="1">
      <c r="B62" s="170" t="s">
        <v>1198</v>
      </c>
      <c r="C62" s="150">
        <v>4</v>
      </c>
      <c r="D62" s="169" t="s">
        <v>1197</v>
      </c>
      <c r="E62" s="393">
        <v>1938</v>
      </c>
      <c r="F62" s="150" t="s">
        <v>15</v>
      </c>
      <c r="G62" s="154">
        <f t="shared" si="5"/>
        <v>95.3740157480315</v>
      </c>
      <c r="H62" s="72">
        <v>2032</v>
      </c>
      <c r="I62" s="159">
        <v>229755</v>
      </c>
      <c r="J62" s="152">
        <f t="shared" si="6"/>
        <v>93.90249883518477</v>
      </c>
      <c r="K62" s="52">
        <f t="shared" si="2"/>
        <v>0.003084765665702696</v>
      </c>
      <c r="L62" s="142">
        <v>244674</v>
      </c>
      <c r="N62" s="95"/>
      <c r="O62" s="95"/>
      <c r="P62" s="95"/>
      <c r="Q62" s="95"/>
      <c r="R62" s="95"/>
      <c r="S62" s="95"/>
    </row>
    <row r="63" spans="2:19" ht="18.75" customHeight="1">
      <c r="B63" s="89" t="s">
        <v>1196</v>
      </c>
      <c r="C63" s="173">
        <v>4</v>
      </c>
      <c r="D63" s="165" t="s">
        <v>1195</v>
      </c>
      <c r="E63" s="393">
        <v>988</v>
      </c>
      <c r="F63" s="150" t="s">
        <v>15</v>
      </c>
      <c r="G63" s="154">
        <f t="shared" si="5"/>
        <v>9.922667470121523</v>
      </c>
      <c r="H63" s="72">
        <v>9957</v>
      </c>
      <c r="I63" s="159">
        <v>47494</v>
      </c>
      <c r="J63" s="152">
        <f t="shared" si="6"/>
        <v>10.785609497985675</v>
      </c>
      <c r="K63" s="52">
        <f t="shared" si="2"/>
        <v>0.000637669955069025</v>
      </c>
      <c r="L63" s="142">
        <v>440346</v>
      </c>
      <c r="N63" s="95"/>
      <c r="O63" s="95"/>
      <c r="P63" s="95"/>
      <c r="Q63" s="95"/>
      <c r="R63" s="95"/>
      <c r="S63" s="95"/>
    </row>
    <row r="64" spans="2:19" ht="18.75" customHeight="1">
      <c r="B64" s="170" t="s">
        <v>1194</v>
      </c>
      <c r="C64" s="150">
        <v>3</v>
      </c>
      <c r="D64" s="169" t="s">
        <v>1193</v>
      </c>
      <c r="E64" s="393">
        <v>18812</v>
      </c>
      <c r="F64" s="150" t="s">
        <v>15</v>
      </c>
      <c r="G64" s="154">
        <f t="shared" si="5"/>
        <v>70.37521978227525</v>
      </c>
      <c r="H64" s="72">
        <v>26731</v>
      </c>
      <c r="I64" s="159">
        <v>403157</v>
      </c>
      <c r="J64" s="152">
        <f t="shared" si="6"/>
        <v>61.96514396290303</v>
      </c>
      <c r="K64" s="52">
        <f t="shared" si="2"/>
        <v>0.005412917549074891</v>
      </c>
      <c r="L64" s="142">
        <v>650619</v>
      </c>
      <c r="N64" s="95"/>
      <c r="O64" s="95"/>
      <c r="P64" s="95"/>
      <c r="Q64" s="95"/>
      <c r="R64" s="95"/>
      <c r="S64" s="95"/>
    </row>
    <row r="65" spans="2:19" ht="18.75" customHeight="1">
      <c r="B65" s="170" t="s">
        <v>1192</v>
      </c>
      <c r="C65" s="150">
        <v>3</v>
      </c>
      <c r="D65" s="169" t="s">
        <v>1191</v>
      </c>
      <c r="E65" s="393">
        <v>7836</v>
      </c>
      <c r="F65" s="150" t="s">
        <v>15</v>
      </c>
      <c r="G65" s="154">
        <f t="shared" si="5"/>
        <v>111.49686966420033</v>
      </c>
      <c r="H65" s="90">
        <v>7028</v>
      </c>
      <c r="I65" s="153">
        <v>975768</v>
      </c>
      <c r="J65" s="152">
        <f t="shared" si="6"/>
        <v>80.52432478824329</v>
      </c>
      <c r="K65" s="52">
        <f t="shared" si="2"/>
        <v>0.013100979844144362</v>
      </c>
      <c r="L65" s="142">
        <v>1211768</v>
      </c>
      <c r="N65" s="95"/>
      <c r="O65" s="95"/>
      <c r="P65" s="95"/>
      <c r="Q65" s="95"/>
      <c r="R65" s="95"/>
      <c r="S65" s="95"/>
    </row>
    <row r="66" spans="2:19" ht="18.75" customHeight="1">
      <c r="B66" s="172" t="s">
        <v>56</v>
      </c>
      <c r="C66" s="130">
        <v>2</v>
      </c>
      <c r="D66" s="171" t="s">
        <v>57</v>
      </c>
      <c r="E66" s="392">
        <v>54008</v>
      </c>
      <c r="F66" s="130" t="s">
        <v>15</v>
      </c>
      <c r="G66" s="162">
        <f t="shared" si="5"/>
        <v>96.42908155977717</v>
      </c>
      <c r="H66" s="66">
        <v>56008</v>
      </c>
      <c r="I66" s="161">
        <v>17820166</v>
      </c>
      <c r="J66" s="160">
        <f t="shared" si="6"/>
        <v>86.913296210679</v>
      </c>
      <c r="K66" s="51">
        <f t="shared" si="2"/>
        <v>0.23925936860535155</v>
      </c>
      <c r="L66" s="122">
        <v>20503383</v>
      </c>
      <c r="N66" s="95"/>
      <c r="O66" s="95"/>
      <c r="P66" s="95"/>
      <c r="Q66" s="95"/>
      <c r="R66" s="95"/>
      <c r="S66" s="95"/>
    </row>
    <row r="67" spans="2:19" ht="18.75" customHeight="1">
      <c r="B67" s="170" t="s">
        <v>58</v>
      </c>
      <c r="C67" s="150">
        <v>3</v>
      </c>
      <c r="D67" s="169" t="s">
        <v>1190</v>
      </c>
      <c r="E67" s="393">
        <v>37810340</v>
      </c>
      <c r="F67" s="150" t="s">
        <v>32</v>
      </c>
      <c r="G67" s="154">
        <f t="shared" si="5"/>
        <v>91.14325054261204</v>
      </c>
      <c r="H67" s="72">
        <v>41484520</v>
      </c>
      <c r="I67" s="159">
        <v>12230966</v>
      </c>
      <c r="J67" s="152">
        <f t="shared" si="6"/>
        <v>80.1640460730552</v>
      </c>
      <c r="K67" s="52">
        <f t="shared" si="2"/>
        <v>0.16421694402810402</v>
      </c>
      <c r="L67" s="142">
        <v>15257421</v>
      </c>
      <c r="N67" s="95"/>
      <c r="O67" s="95"/>
      <c r="P67" s="95"/>
      <c r="Q67" s="95"/>
      <c r="R67" s="95"/>
      <c r="S67" s="95"/>
    </row>
    <row r="68" spans="2:19" ht="18.75" customHeight="1">
      <c r="B68" s="170" t="s">
        <v>1189</v>
      </c>
      <c r="C68" s="150">
        <v>4</v>
      </c>
      <c r="D68" s="169" t="s">
        <v>1188</v>
      </c>
      <c r="E68" s="393">
        <v>36786688</v>
      </c>
      <c r="F68" s="150" t="s">
        <v>32</v>
      </c>
      <c r="G68" s="154">
        <f t="shared" si="5"/>
        <v>90.53055237025353</v>
      </c>
      <c r="H68" s="72">
        <v>40634556</v>
      </c>
      <c r="I68" s="159">
        <v>11470346</v>
      </c>
      <c r="J68" s="152">
        <f t="shared" si="6"/>
        <v>78.875366102687</v>
      </c>
      <c r="K68" s="52">
        <f t="shared" si="2"/>
        <v>0.15400461149716113</v>
      </c>
      <c r="L68" s="142">
        <v>14542368</v>
      </c>
      <c r="N68" s="95"/>
      <c r="O68" s="95"/>
      <c r="P68" s="95"/>
      <c r="Q68" s="95"/>
      <c r="R68" s="95"/>
      <c r="S68" s="95"/>
    </row>
    <row r="69" spans="2:19" ht="18.75" customHeight="1">
      <c r="B69" s="170" t="s">
        <v>1187</v>
      </c>
      <c r="C69" s="150">
        <v>4</v>
      </c>
      <c r="D69" s="169" t="s">
        <v>1186</v>
      </c>
      <c r="E69" s="393">
        <v>31050</v>
      </c>
      <c r="F69" s="150" t="s">
        <v>32</v>
      </c>
      <c r="G69" s="154">
        <f t="shared" si="5"/>
        <v>129.86741394453972</v>
      </c>
      <c r="H69" s="72">
        <v>23909</v>
      </c>
      <c r="I69" s="159">
        <v>31606</v>
      </c>
      <c r="J69" s="152">
        <f t="shared" si="6"/>
        <v>158.0774232269681</v>
      </c>
      <c r="K69" s="52">
        <f t="shared" si="2"/>
        <v>0.00042435247820591244</v>
      </c>
      <c r="L69" s="142">
        <v>19994</v>
      </c>
      <c r="N69" s="95"/>
      <c r="O69" s="95"/>
      <c r="P69" s="95"/>
      <c r="Q69" s="95"/>
      <c r="R69" s="95"/>
      <c r="S69" s="95"/>
    </row>
    <row r="70" spans="2:19" ht="18.75" customHeight="1">
      <c r="B70" s="170" t="s">
        <v>1185</v>
      </c>
      <c r="C70" s="150">
        <v>3</v>
      </c>
      <c r="D70" s="169" t="s">
        <v>1184</v>
      </c>
      <c r="E70" s="393">
        <v>3019624</v>
      </c>
      <c r="F70" s="150" t="s">
        <v>32</v>
      </c>
      <c r="G70" s="154">
        <f t="shared" si="5"/>
        <v>128.13221496473594</v>
      </c>
      <c r="H70" s="72">
        <v>2356647</v>
      </c>
      <c r="I70" s="159">
        <v>1160370</v>
      </c>
      <c r="J70" s="152">
        <f t="shared" si="6"/>
        <v>115.0872996036705</v>
      </c>
      <c r="K70" s="52">
        <f t="shared" si="2"/>
        <v>0.0155795065853254</v>
      </c>
      <c r="L70" s="142">
        <v>1008252</v>
      </c>
      <c r="N70" s="95"/>
      <c r="O70" s="95"/>
      <c r="P70" s="95"/>
      <c r="Q70" s="95"/>
      <c r="R70" s="95"/>
      <c r="S70" s="95"/>
    </row>
    <row r="71" spans="2:19" ht="18.75" customHeight="1">
      <c r="B71" s="170" t="s">
        <v>1183</v>
      </c>
      <c r="C71" s="150">
        <v>4</v>
      </c>
      <c r="D71" s="169" t="s">
        <v>1182</v>
      </c>
      <c r="E71" s="393">
        <v>1112379</v>
      </c>
      <c r="F71" s="150" t="s">
        <v>32</v>
      </c>
      <c r="G71" s="154">
        <f t="shared" si="5"/>
        <v>110.86627624203669</v>
      </c>
      <c r="H71" s="72">
        <v>1003352</v>
      </c>
      <c r="I71" s="159">
        <v>303401</v>
      </c>
      <c r="J71" s="152">
        <f t="shared" si="6"/>
        <v>86.56727916000912</v>
      </c>
      <c r="K71" s="52">
        <f t="shared" si="2"/>
        <v>0.004073560913755364</v>
      </c>
      <c r="L71" s="142">
        <v>350480</v>
      </c>
      <c r="N71" s="95"/>
      <c r="O71" s="95"/>
      <c r="P71" s="95"/>
      <c r="Q71" s="95"/>
      <c r="R71" s="95"/>
      <c r="S71" s="95"/>
    </row>
    <row r="72" spans="2:19" ht="18.75" customHeight="1">
      <c r="B72" s="170" t="s">
        <v>1181</v>
      </c>
      <c r="C72" s="150">
        <v>4</v>
      </c>
      <c r="D72" s="169" t="s">
        <v>1180</v>
      </c>
      <c r="E72" s="393">
        <v>645400</v>
      </c>
      <c r="F72" s="150" t="s">
        <v>32</v>
      </c>
      <c r="G72" s="154">
        <f t="shared" si="5"/>
        <v>114.65115246258381</v>
      </c>
      <c r="H72" s="72">
        <v>562925</v>
      </c>
      <c r="I72" s="159">
        <v>395193</v>
      </c>
      <c r="J72" s="152">
        <f t="shared" si="6"/>
        <v>108.10708042794968</v>
      </c>
      <c r="K72" s="52">
        <f aca="true" t="shared" si="7" ref="K72:K135">I72/7448053593*100</f>
        <v>0.005305990284111534</v>
      </c>
      <c r="L72" s="142">
        <v>365557</v>
      </c>
      <c r="N72" s="95"/>
      <c r="O72" s="95"/>
      <c r="P72" s="95"/>
      <c r="Q72" s="95"/>
      <c r="R72" s="95"/>
      <c r="S72" s="95"/>
    </row>
    <row r="73" spans="2:19" ht="18.75" customHeight="1">
      <c r="B73" s="170" t="s">
        <v>1179</v>
      </c>
      <c r="C73" s="150">
        <v>3</v>
      </c>
      <c r="D73" s="169" t="s">
        <v>1178</v>
      </c>
      <c r="E73" s="393">
        <v>1829</v>
      </c>
      <c r="F73" s="150" t="s">
        <v>15</v>
      </c>
      <c r="G73" s="154">
        <f t="shared" si="5"/>
        <v>134.98154981549814</v>
      </c>
      <c r="H73" s="72">
        <v>1355</v>
      </c>
      <c r="I73" s="159">
        <v>1052171</v>
      </c>
      <c r="J73" s="152">
        <f t="shared" si="6"/>
        <v>101.86295656618853</v>
      </c>
      <c r="K73" s="52">
        <f t="shared" si="7"/>
        <v>0.014126791474605868</v>
      </c>
      <c r="L73" s="142">
        <v>1032928</v>
      </c>
      <c r="N73" s="95"/>
      <c r="O73" s="95"/>
      <c r="P73" s="95"/>
      <c r="Q73" s="95"/>
      <c r="R73" s="95"/>
      <c r="S73" s="95"/>
    </row>
    <row r="74" spans="2:19" ht="18.75" customHeight="1">
      <c r="B74" s="170" t="s">
        <v>1177</v>
      </c>
      <c r="C74" s="150">
        <v>4</v>
      </c>
      <c r="D74" s="169" t="s">
        <v>1176</v>
      </c>
      <c r="E74" s="393">
        <v>222037</v>
      </c>
      <c r="F74" s="150" t="s">
        <v>32</v>
      </c>
      <c r="G74" s="154">
        <f t="shared" si="5"/>
        <v>113.49612030628622</v>
      </c>
      <c r="H74" s="72">
        <v>195634</v>
      </c>
      <c r="I74" s="159">
        <v>244629</v>
      </c>
      <c r="J74" s="152">
        <f t="shared" si="6"/>
        <v>77.06136772437604</v>
      </c>
      <c r="K74" s="52">
        <f t="shared" si="7"/>
        <v>0.003284468847403472</v>
      </c>
      <c r="L74" s="142">
        <v>317447</v>
      </c>
      <c r="N74" s="95"/>
      <c r="O74" s="95"/>
      <c r="P74" s="95"/>
      <c r="Q74" s="95"/>
      <c r="R74" s="95"/>
      <c r="S74" s="95"/>
    </row>
    <row r="75" spans="2:19" ht="18.75" customHeight="1">
      <c r="B75" s="170" t="s">
        <v>1175</v>
      </c>
      <c r="C75" s="150">
        <v>4</v>
      </c>
      <c r="D75" s="169" t="s">
        <v>1174</v>
      </c>
      <c r="E75" s="393">
        <v>599669</v>
      </c>
      <c r="F75" s="150" t="s">
        <v>32</v>
      </c>
      <c r="G75" s="154">
        <f t="shared" si="5"/>
        <v>139.82437691344524</v>
      </c>
      <c r="H75" s="72">
        <v>428873</v>
      </c>
      <c r="I75" s="159">
        <v>385334</v>
      </c>
      <c r="J75" s="152">
        <f t="shared" si="6"/>
        <v>99.69290154998046</v>
      </c>
      <c r="K75" s="52">
        <f t="shared" si="7"/>
        <v>0.005173620130259984</v>
      </c>
      <c r="L75" s="142">
        <v>386521</v>
      </c>
      <c r="N75" s="95"/>
      <c r="O75" s="95"/>
      <c r="P75" s="95"/>
      <c r="Q75" s="95"/>
      <c r="R75" s="95"/>
      <c r="S75" s="95"/>
    </row>
    <row r="76" spans="2:19" ht="18.75" customHeight="1">
      <c r="B76" s="170" t="s">
        <v>1173</v>
      </c>
      <c r="C76" s="150">
        <v>4</v>
      </c>
      <c r="D76" s="169" t="s">
        <v>1172</v>
      </c>
      <c r="E76" s="393">
        <v>1004753</v>
      </c>
      <c r="F76" s="150" t="s">
        <v>32</v>
      </c>
      <c r="G76" s="154">
        <f t="shared" si="5"/>
        <v>136.7062962942806</v>
      </c>
      <c r="H76" s="90">
        <v>734972</v>
      </c>
      <c r="I76" s="153">
        <v>420406</v>
      </c>
      <c r="J76" s="152">
        <f t="shared" si="6"/>
        <v>127.798516536965</v>
      </c>
      <c r="K76" s="52">
        <f t="shared" si="7"/>
        <v>0.005644508256427096</v>
      </c>
      <c r="L76" s="142">
        <v>328960</v>
      </c>
      <c r="N76" s="95"/>
      <c r="O76" s="95"/>
      <c r="P76" s="95"/>
      <c r="Q76" s="95"/>
      <c r="R76" s="95"/>
      <c r="S76" s="95"/>
    </row>
    <row r="77" spans="2:19" ht="18.75" customHeight="1">
      <c r="B77" s="172" t="s">
        <v>60</v>
      </c>
      <c r="C77" s="130">
        <v>2</v>
      </c>
      <c r="D77" s="171" t="s">
        <v>61</v>
      </c>
      <c r="E77" s="392">
        <v>452900</v>
      </c>
      <c r="F77" s="130" t="s">
        <v>15</v>
      </c>
      <c r="G77" s="162">
        <f t="shared" si="5"/>
        <v>97.3758613646381</v>
      </c>
      <c r="H77" s="66">
        <v>465105</v>
      </c>
      <c r="I77" s="161">
        <v>24452569</v>
      </c>
      <c r="J77" s="160">
        <f t="shared" si="6"/>
        <v>96.78035494750544</v>
      </c>
      <c r="K77" s="51">
        <f t="shared" si="7"/>
        <v>0.3283081773603451</v>
      </c>
      <c r="L77" s="122">
        <v>25266046</v>
      </c>
      <c r="N77" s="95"/>
      <c r="O77" s="95"/>
      <c r="P77" s="95"/>
      <c r="Q77" s="95"/>
      <c r="R77" s="95"/>
      <c r="S77" s="95"/>
    </row>
    <row r="78" spans="2:19" ht="18.75" customHeight="1">
      <c r="B78" s="190" t="s">
        <v>1171</v>
      </c>
      <c r="C78" s="189">
        <v>3</v>
      </c>
      <c r="D78" s="186" t="s">
        <v>1170</v>
      </c>
      <c r="E78" s="393">
        <v>0</v>
      </c>
      <c r="F78" s="150" t="s">
        <v>15</v>
      </c>
      <c r="G78" s="154" t="s">
        <v>807</v>
      </c>
      <c r="H78" s="72">
        <v>3</v>
      </c>
      <c r="I78" s="159">
        <v>0</v>
      </c>
      <c r="J78" s="152" t="s">
        <v>828</v>
      </c>
      <c r="K78" s="52">
        <f t="shared" si="7"/>
        <v>0</v>
      </c>
      <c r="L78" s="142">
        <v>237</v>
      </c>
      <c r="N78" s="95"/>
      <c r="O78" s="95"/>
      <c r="P78" s="95"/>
      <c r="Q78" s="95"/>
      <c r="R78" s="95"/>
      <c r="S78" s="95"/>
    </row>
    <row r="79" spans="2:19" ht="18.75" customHeight="1">
      <c r="B79" s="170" t="s">
        <v>62</v>
      </c>
      <c r="C79" s="150">
        <v>3</v>
      </c>
      <c r="D79" s="169" t="s">
        <v>1169</v>
      </c>
      <c r="E79" s="393">
        <v>58364</v>
      </c>
      <c r="F79" s="150" t="s">
        <v>15</v>
      </c>
      <c r="G79" s="154">
        <f aca="true" t="shared" si="8" ref="G79:G94">IF(F79="","",E79/H79*100)</f>
        <v>80.085623722162</v>
      </c>
      <c r="H79" s="72">
        <v>72877</v>
      </c>
      <c r="I79" s="159">
        <v>2334089</v>
      </c>
      <c r="J79" s="152">
        <f aca="true" t="shared" si="9" ref="J79:J94">I79/L79*100</f>
        <v>76.96532735396435</v>
      </c>
      <c r="K79" s="52">
        <f t="shared" si="7"/>
        <v>0.03133824120430171</v>
      </c>
      <c r="L79" s="142">
        <v>3032650</v>
      </c>
      <c r="N79" s="95"/>
      <c r="O79" s="95"/>
      <c r="P79" s="95"/>
      <c r="Q79" s="95"/>
      <c r="R79" s="95"/>
      <c r="S79" s="95"/>
    </row>
    <row r="80" spans="2:19" ht="18.75" customHeight="1">
      <c r="B80" s="170" t="s">
        <v>1168</v>
      </c>
      <c r="C80" s="150">
        <v>3</v>
      </c>
      <c r="D80" s="169" t="s">
        <v>1167</v>
      </c>
      <c r="E80" s="393">
        <v>26826</v>
      </c>
      <c r="F80" s="150" t="s">
        <v>15</v>
      </c>
      <c r="G80" s="154">
        <f t="shared" si="8"/>
        <v>89.93864619304657</v>
      </c>
      <c r="H80" s="90">
        <v>29827</v>
      </c>
      <c r="I80" s="153">
        <v>5383328</v>
      </c>
      <c r="J80" s="152">
        <f t="shared" si="9"/>
        <v>93.22172344221585</v>
      </c>
      <c r="K80" s="52">
        <f t="shared" si="7"/>
        <v>0.07227831986949561</v>
      </c>
      <c r="L80" s="142">
        <v>5774757</v>
      </c>
      <c r="N80" s="95"/>
      <c r="O80" s="95"/>
      <c r="P80" s="95"/>
      <c r="Q80" s="95"/>
      <c r="R80" s="95"/>
      <c r="S80" s="95"/>
    </row>
    <row r="81" spans="2:19" ht="18.75" customHeight="1">
      <c r="B81" s="172" t="s">
        <v>64</v>
      </c>
      <c r="C81" s="130">
        <v>2</v>
      </c>
      <c r="D81" s="171" t="s">
        <v>65</v>
      </c>
      <c r="E81" s="392"/>
      <c r="F81" s="130"/>
      <c r="G81" s="162">
        <f t="shared" si="8"/>
      </c>
      <c r="H81" s="66"/>
      <c r="I81" s="161">
        <v>16406805</v>
      </c>
      <c r="J81" s="160">
        <f t="shared" si="9"/>
        <v>106.61669500693014</v>
      </c>
      <c r="K81" s="51">
        <f t="shared" si="7"/>
        <v>0.2202831222296765</v>
      </c>
      <c r="L81" s="122">
        <v>15388589</v>
      </c>
      <c r="N81" s="95"/>
      <c r="O81" s="95"/>
      <c r="P81" s="95"/>
      <c r="Q81" s="95"/>
      <c r="R81" s="95"/>
      <c r="S81" s="95"/>
    </row>
    <row r="82" spans="2:19" ht="18.75" customHeight="1">
      <c r="B82" s="179" t="s">
        <v>66</v>
      </c>
      <c r="C82" s="140">
        <v>1</v>
      </c>
      <c r="D82" s="178" t="s">
        <v>67</v>
      </c>
      <c r="E82" s="391"/>
      <c r="F82" s="140"/>
      <c r="G82" s="136">
        <f t="shared" si="8"/>
      </c>
      <c r="H82" s="60"/>
      <c r="I82" s="163">
        <v>17694565</v>
      </c>
      <c r="J82" s="133">
        <f t="shared" si="9"/>
        <v>126.33156529050049</v>
      </c>
      <c r="K82" s="50">
        <f t="shared" si="7"/>
        <v>0.23757300855931154</v>
      </c>
      <c r="L82" s="132">
        <v>14006448</v>
      </c>
      <c r="N82" s="95"/>
      <c r="O82" s="95"/>
      <c r="P82" s="95"/>
      <c r="Q82" s="95"/>
      <c r="R82" s="95"/>
      <c r="S82" s="95"/>
    </row>
    <row r="83" spans="2:19" ht="18.75" customHeight="1">
      <c r="B83" s="172" t="s">
        <v>68</v>
      </c>
      <c r="C83" s="130">
        <v>2</v>
      </c>
      <c r="D83" s="171" t="s">
        <v>69</v>
      </c>
      <c r="E83" s="392">
        <v>57864</v>
      </c>
      <c r="F83" s="130" t="s">
        <v>70</v>
      </c>
      <c r="G83" s="162">
        <f t="shared" si="8"/>
        <v>89.61714781315821</v>
      </c>
      <c r="H83" s="66">
        <v>64568</v>
      </c>
      <c r="I83" s="161">
        <v>6714126</v>
      </c>
      <c r="J83" s="160">
        <f t="shared" si="9"/>
        <v>85.57566077088535</v>
      </c>
      <c r="K83" s="51">
        <f t="shared" si="7"/>
        <v>0.09014604844291431</v>
      </c>
      <c r="L83" s="122">
        <v>7845836</v>
      </c>
      <c r="N83" s="95"/>
      <c r="O83" s="95"/>
      <c r="P83" s="95"/>
      <c r="Q83" s="95"/>
      <c r="R83" s="95"/>
      <c r="S83" s="95"/>
    </row>
    <row r="84" spans="2:19" ht="18.75" customHeight="1">
      <c r="B84" s="170" t="s">
        <v>1166</v>
      </c>
      <c r="C84" s="150">
        <v>3</v>
      </c>
      <c r="D84" s="169" t="s">
        <v>1165</v>
      </c>
      <c r="E84" s="393">
        <v>22417953</v>
      </c>
      <c r="F84" s="150" t="s">
        <v>1154</v>
      </c>
      <c r="G84" s="154">
        <f t="shared" si="8"/>
        <v>83.89636288782081</v>
      </c>
      <c r="H84" s="72">
        <v>26721007</v>
      </c>
      <c r="I84" s="159">
        <v>4483107</v>
      </c>
      <c r="J84" s="152">
        <f t="shared" si="9"/>
        <v>81.86999909603652</v>
      </c>
      <c r="K84" s="52">
        <f t="shared" si="7"/>
        <v>0.06019165872025164</v>
      </c>
      <c r="L84" s="142">
        <v>5475885</v>
      </c>
      <c r="N84" s="95"/>
      <c r="O84" s="95"/>
      <c r="P84" s="95"/>
      <c r="Q84" s="95"/>
      <c r="R84" s="95"/>
      <c r="S84" s="95"/>
    </row>
    <row r="85" spans="2:19" ht="18.75" customHeight="1">
      <c r="B85" s="170" t="s">
        <v>1164</v>
      </c>
      <c r="C85" s="150">
        <v>4</v>
      </c>
      <c r="D85" s="169" t="s">
        <v>1163</v>
      </c>
      <c r="E85" s="393">
        <v>5428775</v>
      </c>
      <c r="F85" s="150" t="s">
        <v>1154</v>
      </c>
      <c r="G85" s="154">
        <f t="shared" si="8"/>
        <v>83.34638313290377</v>
      </c>
      <c r="H85" s="72">
        <v>6513510</v>
      </c>
      <c r="I85" s="159">
        <v>1124227</v>
      </c>
      <c r="J85" s="152">
        <f t="shared" si="9"/>
        <v>72.27984654563737</v>
      </c>
      <c r="K85" s="52">
        <f t="shared" si="7"/>
        <v>0.015094238863380316</v>
      </c>
      <c r="L85" s="142">
        <v>1555381</v>
      </c>
      <c r="N85" s="95"/>
      <c r="O85" s="95"/>
      <c r="P85" s="95"/>
      <c r="Q85" s="95"/>
      <c r="R85" s="95"/>
      <c r="S85" s="95"/>
    </row>
    <row r="86" spans="2:19" ht="18.75" customHeight="1">
      <c r="B86" s="170" t="s">
        <v>1162</v>
      </c>
      <c r="C86" s="150">
        <v>5</v>
      </c>
      <c r="D86" s="169" t="s">
        <v>1161</v>
      </c>
      <c r="E86" s="393">
        <v>1479495</v>
      </c>
      <c r="F86" s="150" t="s">
        <v>1154</v>
      </c>
      <c r="G86" s="154">
        <f t="shared" si="8"/>
        <v>92.08169438358892</v>
      </c>
      <c r="H86" s="72">
        <v>1606720</v>
      </c>
      <c r="I86" s="159">
        <v>475530</v>
      </c>
      <c r="J86" s="152">
        <f t="shared" si="9"/>
        <v>69.61301703252062</v>
      </c>
      <c r="K86" s="52">
        <f t="shared" si="7"/>
        <v>0.0063846210833783945</v>
      </c>
      <c r="L86" s="142">
        <v>683105</v>
      </c>
      <c r="N86" s="95"/>
      <c r="O86" s="95"/>
      <c r="P86" s="95"/>
      <c r="Q86" s="95"/>
      <c r="R86" s="95"/>
      <c r="S86" s="95"/>
    </row>
    <row r="87" spans="2:19" ht="18.75" customHeight="1">
      <c r="B87" s="170" t="s">
        <v>1160</v>
      </c>
      <c r="C87" s="150">
        <v>5</v>
      </c>
      <c r="D87" s="169" t="s">
        <v>1159</v>
      </c>
      <c r="E87" s="393">
        <v>2345</v>
      </c>
      <c r="F87" s="150" t="s">
        <v>1154</v>
      </c>
      <c r="G87" s="154">
        <f t="shared" si="8"/>
        <v>114.55788959452858</v>
      </c>
      <c r="H87" s="72">
        <v>2047</v>
      </c>
      <c r="I87" s="159">
        <v>5984</v>
      </c>
      <c r="J87" s="152">
        <f t="shared" si="9"/>
        <v>138.8399071925754</v>
      </c>
      <c r="K87" s="52">
        <f t="shared" si="7"/>
        <v>8.034313831500917E-05</v>
      </c>
      <c r="L87" s="142">
        <v>4310</v>
      </c>
      <c r="N87" s="95"/>
      <c r="O87" s="95"/>
      <c r="P87" s="95"/>
      <c r="Q87" s="95"/>
      <c r="R87" s="95"/>
      <c r="S87" s="95"/>
    </row>
    <row r="88" spans="2:19" ht="18.75" customHeight="1">
      <c r="B88" s="170" t="s">
        <v>1158</v>
      </c>
      <c r="C88" s="150">
        <v>4</v>
      </c>
      <c r="D88" s="169" t="s">
        <v>1157</v>
      </c>
      <c r="E88" s="393">
        <v>3001772</v>
      </c>
      <c r="F88" s="150" t="s">
        <v>1154</v>
      </c>
      <c r="G88" s="154">
        <f t="shared" si="8"/>
        <v>81.36722500424214</v>
      </c>
      <c r="H88" s="72">
        <v>3689166</v>
      </c>
      <c r="I88" s="159">
        <v>2121434</v>
      </c>
      <c r="J88" s="152">
        <f t="shared" si="9"/>
        <v>85.41460488225181</v>
      </c>
      <c r="K88" s="52">
        <f t="shared" si="7"/>
        <v>0.0284830657232893</v>
      </c>
      <c r="L88" s="142">
        <v>2483690</v>
      </c>
      <c r="N88" s="95"/>
      <c r="O88" s="95"/>
      <c r="P88" s="95"/>
      <c r="Q88" s="95"/>
      <c r="R88" s="95"/>
      <c r="S88" s="95"/>
    </row>
    <row r="89" spans="2:19" ht="18.75" customHeight="1">
      <c r="B89" s="170" t="s">
        <v>1156</v>
      </c>
      <c r="C89" s="150">
        <v>4</v>
      </c>
      <c r="D89" s="169" t="s">
        <v>1155</v>
      </c>
      <c r="E89" s="393">
        <v>328712</v>
      </c>
      <c r="F89" s="150" t="s">
        <v>1154</v>
      </c>
      <c r="G89" s="154">
        <f t="shared" si="8"/>
        <v>99.12428833349416</v>
      </c>
      <c r="H89" s="90">
        <v>331616</v>
      </c>
      <c r="I89" s="153">
        <v>45063</v>
      </c>
      <c r="J89" s="152">
        <f t="shared" si="9"/>
        <v>101.90176835059472</v>
      </c>
      <c r="K89" s="52">
        <f t="shared" si="7"/>
        <v>0.0006050305551285525</v>
      </c>
      <c r="L89" s="142">
        <v>44222</v>
      </c>
      <c r="N89" s="95"/>
      <c r="O89" s="95"/>
      <c r="P89" s="95"/>
      <c r="Q89" s="95"/>
      <c r="R89" s="95"/>
      <c r="S89" s="95"/>
    </row>
    <row r="90" spans="2:19" ht="18.75" customHeight="1">
      <c r="B90" s="172" t="s">
        <v>71</v>
      </c>
      <c r="C90" s="130">
        <v>2</v>
      </c>
      <c r="D90" s="171" t="s">
        <v>72</v>
      </c>
      <c r="E90" s="392"/>
      <c r="F90" s="130"/>
      <c r="G90" s="162">
        <f t="shared" si="8"/>
      </c>
      <c r="H90" s="66"/>
      <c r="I90" s="161">
        <v>10980439</v>
      </c>
      <c r="J90" s="160">
        <f t="shared" si="9"/>
        <v>178.23617199070483</v>
      </c>
      <c r="K90" s="51">
        <f t="shared" si="7"/>
        <v>0.14742696011639722</v>
      </c>
      <c r="L90" s="122">
        <v>6160612</v>
      </c>
      <c r="N90" s="95"/>
      <c r="O90" s="95"/>
      <c r="P90" s="95"/>
      <c r="Q90" s="95"/>
      <c r="R90" s="95"/>
      <c r="S90" s="95"/>
    </row>
    <row r="91" spans="2:19" ht="18.75" customHeight="1">
      <c r="B91" s="170" t="s">
        <v>73</v>
      </c>
      <c r="C91" s="150">
        <v>3</v>
      </c>
      <c r="D91" s="169" t="s">
        <v>74</v>
      </c>
      <c r="E91" s="393">
        <v>15735580</v>
      </c>
      <c r="F91" s="150" t="s">
        <v>32</v>
      </c>
      <c r="G91" s="154">
        <f t="shared" si="8"/>
        <v>198.8181276027979</v>
      </c>
      <c r="H91" s="72">
        <v>7914560</v>
      </c>
      <c r="I91" s="159">
        <v>10017311</v>
      </c>
      <c r="J91" s="152">
        <f t="shared" si="9"/>
        <v>210.98176876720083</v>
      </c>
      <c r="K91" s="52">
        <f t="shared" si="7"/>
        <v>0.1344956890403514</v>
      </c>
      <c r="L91" s="142">
        <v>4747951</v>
      </c>
      <c r="N91" s="95"/>
      <c r="O91" s="95"/>
      <c r="P91" s="95"/>
      <c r="Q91" s="95"/>
      <c r="R91" s="95"/>
      <c r="S91" s="95"/>
    </row>
    <row r="92" spans="2:19" ht="18.75" customHeight="1">
      <c r="B92" s="170" t="s">
        <v>1153</v>
      </c>
      <c r="C92" s="150">
        <v>3</v>
      </c>
      <c r="D92" s="169" t="s">
        <v>1152</v>
      </c>
      <c r="E92" s="393"/>
      <c r="F92" s="150"/>
      <c r="G92" s="154">
        <f t="shared" si="8"/>
      </c>
      <c r="H92" s="90"/>
      <c r="I92" s="153">
        <v>963128</v>
      </c>
      <c r="J92" s="152">
        <f t="shared" si="9"/>
        <v>68.17828197989468</v>
      </c>
      <c r="K92" s="52">
        <f t="shared" si="7"/>
        <v>0.012931271076045813</v>
      </c>
      <c r="L92" s="142">
        <v>1412661</v>
      </c>
      <c r="N92" s="95"/>
      <c r="O92" s="95"/>
      <c r="P92" s="95"/>
      <c r="Q92" s="95"/>
      <c r="R92" s="95"/>
      <c r="S92" s="95"/>
    </row>
    <row r="93" spans="2:19" ht="18.75" customHeight="1">
      <c r="B93" s="179" t="s">
        <v>75</v>
      </c>
      <c r="C93" s="140">
        <v>1</v>
      </c>
      <c r="D93" s="178" t="s">
        <v>76</v>
      </c>
      <c r="E93" s="391"/>
      <c r="F93" s="140"/>
      <c r="G93" s="136">
        <f t="shared" si="8"/>
      </c>
      <c r="H93" s="60"/>
      <c r="I93" s="163">
        <v>251002055</v>
      </c>
      <c r="J93" s="133">
        <f t="shared" si="9"/>
        <v>110.36910627092165</v>
      </c>
      <c r="K93" s="50">
        <f t="shared" si="7"/>
        <v>3.3700355652099834</v>
      </c>
      <c r="L93" s="132">
        <v>227420574</v>
      </c>
      <c r="N93" s="95"/>
      <c r="O93" s="95"/>
      <c r="P93" s="95"/>
      <c r="Q93" s="95"/>
      <c r="R93" s="95"/>
      <c r="S93" s="95"/>
    </row>
    <row r="94" spans="2:19" ht="18.75" customHeight="1">
      <c r="B94" s="172" t="s">
        <v>77</v>
      </c>
      <c r="C94" s="130">
        <v>2</v>
      </c>
      <c r="D94" s="171" t="s">
        <v>78</v>
      </c>
      <c r="E94" s="392">
        <v>12</v>
      </c>
      <c r="F94" s="130" t="s">
        <v>15</v>
      </c>
      <c r="G94" s="162">
        <f t="shared" si="8"/>
        <v>92.3076923076923</v>
      </c>
      <c r="H94" s="66">
        <v>13</v>
      </c>
      <c r="I94" s="161">
        <v>100919</v>
      </c>
      <c r="J94" s="160">
        <f t="shared" si="9"/>
        <v>58.73222797083146</v>
      </c>
      <c r="K94" s="51">
        <f t="shared" si="7"/>
        <v>0.001354971453143785</v>
      </c>
      <c r="L94" s="122">
        <v>171829</v>
      </c>
      <c r="N94" s="95"/>
      <c r="O94" s="95"/>
      <c r="P94" s="95"/>
      <c r="Q94" s="95"/>
      <c r="R94" s="95"/>
      <c r="S94" s="95"/>
    </row>
    <row r="95" spans="2:19" ht="18.75" customHeight="1">
      <c r="B95" s="188" t="s">
        <v>1151</v>
      </c>
      <c r="C95" s="187">
        <v>3</v>
      </c>
      <c r="D95" s="186" t="s">
        <v>1150</v>
      </c>
      <c r="E95" s="393">
        <v>1</v>
      </c>
      <c r="F95" s="185" t="s">
        <v>15</v>
      </c>
      <c r="G95" s="154" t="s">
        <v>808</v>
      </c>
      <c r="H95" s="72">
        <v>0</v>
      </c>
      <c r="I95" s="159">
        <v>2433</v>
      </c>
      <c r="J95" s="152" t="s">
        <v>808</v>
      </c>
      <c r="K95" s="52">
        <f t="shared" si="7"/>
        <v>3.266625259365263E-05</v>
      </c>
      <c r="L95" s="142">
        <v>0</v>
      </c>
      <c r="N95" s="95"/>
      <c r="O95" s="95"/>
      <c r="P95" s="95"/>
      <c r="Q95" s="95"/>
      <c r="R95" s="95"/>
      <c r="S95" s="95"/>
    </row>
    <row r="96" spans="2:19" ht="18.75" customHeight="1">
      <c r="B96" s="170" t="s">
        <v>1149</v>
      </c>
      <c r="C96" s="150">
        <v>3</v>
      </c>
      <c r="D96" s="169" t="s">
        <v>1148</v>
      </c>
      <c r="E96" s="393">
        <v>10448</v>
      </c>
      <c r="F96" s="150" t="s">
        <v>32</v>
      </c>
      <c r="G96" s="154">
        <f aca="true" t="shared" si="10" ref="G96:G120">IF(F96="","",E96/H96*100)</f>
        <v>72.6615202726198</v>
      </c>
      <c r="H96" s="90">
        <v>14379</v>
      </c>
      <c r="I96" s="153">
        <v>98486</v>
      </c>
      <c r="J96" s="152">
        <f aca="true" t="shared" si="11" ref="J96:J127">I96/L96*100</f>
        <v>57.31628537674083</v>
      </c>
      <c r="K96" s="52">
        <f t="shared" si="7"/>
        <v>0.0013223052005501327</v>
      </c>
      <c r="L96" s="142">
        <v>171829</v>
      </c>
      <c r="N96" s="95"/>
      <c r="O96" s="95"/>
      <c r="P96" s="95"/>
      <c r="Q96" s="95"/>
      <c r="R96" s="95"/>
      <c r="S96" s="95"/>
    </row>
    <row r="97" spans="2:19" ht="18.75" customHeight="1">
      <c r="B97" s="172" t="s">
        <v>79</v>
      </c>
      <c r="C97" s="130">
        <v>2</v>
      </c>
      <c r="D97" s="171" t="s">
        <v>80</v>
      </c>
      <c r="E97" s="392">
        <v>1011538</v>
      </c>
      <c r="F97" s="130" t="s">
        <v>15</v>
      </c>
      <c r="G97" s="162">
        <f t="shared" si="10"/>
        <v>106.67182693554902</v>
      </c>
      <c r="H97" s="66">
        <v>948271</v>
      </c>
      <c r="I97" s="161">
        <v>61399012</v>
      </c>
      <c r="J97" s="160">
        <f t="shared" si="11"/>
        <v>107.97205694474607</v>
      </c>
      <c r="K97" s="51">
        <f t="shared" si="7"/>
        <v>0.8243631874199377</v>
      </c>
      <c r="L97" s="122">
        <v>56865650</v>
      </c>
      <c r="N97" s="95"/>
      <c r="O97" s="95"/>
      <c r="P97" s="95"/>
      <c r="Q97" s="95"/>
      <c r="R97" s="95"/>
      <c r="S97" s="95"/>
    </row>
    <row r="98" spans="2:19" ht="18.75" customHeight="1">
      <c r="B98" s="170" t="s">
        <v>1147</v>
      </c>
      <c r="C98" s="150">
        <v>3</v>
      </c>
      <c r="D98" s="169" t="s">
        <v>1146</v>
      </c>
      <c r="E98" s="393">
        <v>2905</v>
      </c>
      <c r="F98" s="150" t="s">
        <v>15</v>
      </c>
      <c r="G98" s="154">
        <f t="shared" si="10"/>
        <v>88.35158150851582</v>
      </c>
      <c r="H98" s="72">
        <v>3288</v>
      </c>
      <c r="I98" s="159">
        <v>626356</v>
      </c>
      <c r="J98" s="152">
        <f t="shared" si="11"/>
        <v>88.52112417288271</v>
      </c>
      <c r="K98" s="52">
        <f t="shared" si="7"/>
        <v>0.008409660217653055</v>
      </c>
      <c r="L98" s="142">
        <v>707578</v>
      </c>
      <c r="N98" s="95"/>
      <c r="O98" s="95"/>
      <c r="P98" s="95"/>
      <c r="Q98" s="95"/>
      <c r="R98" s="95"/>
      <c r="S98" s="95"/>
    </row>
    <row r="99" spans="2:19" ht="18.75" customHeight="1">
      <c r="B99" s="170" t="s">
        <v>1145</v>
      </c>
      <c r="C99" s="150">
        <v>3</v>
      </c>
      <c r="D99" s="169" t="s">
        <v>1144</v>
      </c>
      <c r="E99" s="393">
        <v>564959</v>
      </c>
      <c r="F99" s="150" t="s">
        <v>15</v>
      </c>
      <c r="G99" s="154">
        <f t="shared" si="10"/>
        <v>103.12180572997285</v>
      </c>
      <c r="H99" s="72">
        <v>547856</v>
      </c>
      <c r="I99" s="159">
        <v>30512127</v>
      </c>
      <c r="J99" s="152">
        <f t="shared" si="11"/>
        <v>100.20394070586538</v>
      </c>
      <c r="K99" s="52">
        <f t="shared" si="7"/>
        <v>0.4096657820598472</v>
      </c>
      <c r="L99" s="142">
        <v>30450027</v>
      </c>
      <c r="N99" s="95"/>
      <c r="O99" s="95"/>
      <c r="P99" s="95"/>
      <c r="Q99" s="95"/>
      <c r="R99" s="95"/>
      <c r="S99" s="95"/>
    </row>
    <row r="100" spans="2:19" ht="18.75" customHeight="1">
      <c r="B100" s="170" t="s">
        <v>1143</v>
      </c>
      <c r="C100" s="150">
        <v>3</v>
      </c>
      <c r="D100" s="169" t="s">
        <v>1142</v>
      </c>
      <c r="E100" s="393">
        <v>443674</v>
      </c>
      <c r="F100" s="150" t="s">
        <v>15</v>
      </c>
      <c r="G100" s="154">
        <f t="shared" si="10"/>
        <v>111.72093562009131</v>
      </c>
      <c r="H100" s="72">
        <v>397127</v>
      </c>
      <c r="I100" s="159">
        <v>30260529</v>
      </c>
      <c r="J100" s="152">
        <f t="shared" si="11"/>
        <v>117.70840217527237</v>
      </c>
      <c r="K100" s="52">
        <f t="shared" si="7"/>
        <v>0.4062877451424375</v>
      </c>
      <c r="L100" s="142">
        <v>25708045</v>
      </c>
      <c r="N100" s="95"/>
      <c r="O100" s="95"/>
      <c r="P100" s="95"/>
      <c r="Q100" s="95"/>
      <c r="R100" s="95"/>
      <c r="S100" s="95"/>
    </row>
    <row r="101" spans="2:19" ht="18.75" customHeight="1">
      <c r="B101" s="170" t="s">
        <v>1141</v>
      </c>
      <c r="C101" s="150">
        <v>4</v>
      </c>
      <c r="D101" s="169" t="s">
        <v>1140</v>
      </c>
      <c r="E101" s="393">
        <v>4439</v>
      </c>
      <c r="F101" s="150" t="s">
        <v>15</v>
      </c>
      <c r="G101" s="154">
        <f t="shared" si="10"/>
        <v>105.06508875739644</v>
      </c>
      <c r="H101" s="72">
        <v>4225</v>
      </c>
      <c r="I101" s="159">
        <v>236862</v>
      </c>
      <c r="J101" s="152">
        <f t="shared" si="11"/>
        <v>103.92786626299855</v>
      </c>
      <c r="K101" s="52">
        <f t="shared" si="7"/>
        <v>0.0031801865687783593</v>
      </c>
      <c r="L101" s="142">
        <v>227910</v>
      </c>
      <c r="N101" s="95"/>
      <c r="O101" s="95"/>
      <c r="P101" s="95"/>
      <c r="Q101" s="95"/>
      <c r="R101" s="95"/>
      <c r="S101" s="95"/>
    </row>
    <row r="102" spans="2:19" ht="18.75" customHeight="1">
      <c r="B102" s="170" t="s">
        <v>1139</v>
      </c>
      <c r="C102" s="150">
        <v>4</v>
      </c>
      <c r="D102" s="169" t="s">
        <v>1138</v>
      </c>
      <c r="E102" s="393">
        <v>7088</v>
      </c>
      <c r="F102" s="150" t="s">
        <v>15</v>
      </c>
      <c r="G102" s="154">
        <f t="shared" si="10"/>
        <v>89.73287757944044</v>
      </c>
      <c r="H102" s="72">
        <v>7899</v>
      </c>
      <c r="I102" s="159">
        <v>213960</v>
      </c>
      <c r="J102" s="152">
        <f t="shared" si="11"/>
        <v>71.68175391810672</v>
      </c>
      <c r="K102" s="52">
        <f t="shared" si="7"/>
        <v>0.0028726968372124605</v>
      </c>
      <c r="L102" s="142">
        <v>298486</v>
      </c>
      <c r="N102" s="95"/>
      <c r="O102" s="95"/>
      <c r="P102" s="95"/>
      <c r="Q102" s="95"/>
      <c r="R102" s="95"/>
      <c r="S102" s="95"/>
    </row>
    <row r="103" spans="2:19" ht="18.75" customHeight="1">
      <c r="B103" s="170" t="s">
        <v>1137</v>
      </c>
      <c r="C103" s="150">
        <v>4</v>
      </c>
      <c r="D103" s="169" t="s">
        <v>1136</v>
      </c>
      <c r="E103" s="393">
        <v>363095</v>
      </c>
      <c r="F103" s="150" t="s">
        <v>15</v>
      </c>
      <c r="G103" s="154">
        <f t="shared" si="10"/>
        <v>111.37166010778448</v>
      </c>
      <c r="H103" s="72">
        <v>326021</v>
      </c>
      <c r="I103" s="159">
        <v>19287024</v>
      </c>
      <c r="J103" s="152">
        <f t="shared" si="11"/>
        <v>113.29807059858514</v>
      </c>
      <c r="K103" s="52">
        <f t="shared" si="7"/>
        <v>0.2589538831746159</v>
      </c>
      <c r="L103" s="142">
        <v>17023259</v>
      </c>
      <c r="N103" s="95"/>
      <c r="O103" s="95"/>
      <c r="P103" s="95"/>
      <c r="Q103" s="95"/>
      <c r="R103" s="95"/>
      <c r="S103" s="95"/>
    </row>
    <row r="104" spans="2:19" ht="18.75" customHeight="1">
      <c r="B104" s="170" t="s">
        <v>1135</v>
      </c>
      <c r="C104" s="150">
        <v>4</v>
      </c>
      <c r="D104" s="169" t="s">
        <v>1134</v>
      </c>
      <c r="E104" s="393">
        <v>63466</v>
      </c>
      <c r="F104" s="150" t="s">
        <v>15</v>
      </c>
      <c r="G104" s="154">
        <f t="shared" si="10"/>
        <v>113.08376245033232</v>
      </c>
      <c r="H104" s="72">
        <v>56123</v>
      </c>
      <c r="I104" s="159">
        <v>9790347</v>
      </c>
      <c r="J104" s="152">
        <f t="shared" si="11"/>
        <v>124.8962466627477</v>
      </c>
      <c r="K104" s="52">
        <f t="shared" si="7"/>
        <v>0.1314483962521616</v>
      </c>
      <c r="L104" s="142">
        <v>7838784</v>
      </c>
      <c r="N104" s="95"/>
      <c r="O104" s="95"/>
      <c r="P104" s="95"/>
      <c r="Q104" s="95"/>
      <c r="R104" s="95"/>
      <c r="S104" s="95"/>
    </row>
    <row r="105" spans="2:19" ht="18.75" customHeight="1">
      <c r="B105" s="170" t="s">
        <v>1133</v>
      </c>
      <c r="C105" s="150">
        <v>4</v>
      </c>
      <c r="D105" s="169" t="s">
        <v>1132</v>
      </c>
      <c r="E105" s="393">
        <v>86</v>
      </c>
      <c r="F105" s="150" t="s">
        <v>15</v>
      </c>
      <c r="G105" s="154">
        <f t="shared" si="10"/>
        <v>119.44444444444444</v>
      </c>
      <c r="H105" s="90">
        <v>72</v>
      </c>
      <c r="I105" s="153">
        <v>6044</v>
      </c>
      <c r="J105" s="152">
        <f t="shared" si="11"/>
        <v>144.07628128724673</v>
      </c>
      <c r="K105" s="52">
        <f t="shared" si="7"/>
        <v>8.114871791041367E-05</v>
      </c>
      <c r="L105" s="142">
        <v>4195</v>
      </c>
      <c r="N105" s="95"/>
      <c r="O105" s="95"/>
      <c r="P105" s="95"/>
      <c r="Q105" s="95"/>
      <c r="R105" s="95"/>
      <c r="S105" s="95"/>
    </row>
    <row r="106" spans="2:19" ht="18.75" customHeight="1">
      <c r="B106" s="172" t="s">
        <v>81</v>
      </c>
      <c r="C106" s="130">
        <v>2</v>
      </c>
      <c r="D106" s="171" t="s">
        <v>82</v>
      </c>
      <c r="E106" s="392">
        <v>103848</v>
      </c>
      <c r="F106" s="130" t="s">
        <v>15</v>
      </c>
      <c r="G106" s="162">
        <f t="shared" si="10"/>
        <v>103.8750075019505</v>
      </c>
      <c r="H106" s="66">
        <v>99974</v>
      </c>
      <c r="I106" s="161">
        <v>21879785</v>
      </c>
      <c r="J106" s="160">
        <f t="shared" si="11"/>
        <v>92.06002658827406</v>
      </c>
      <c r="K106" s="51">
        <f t="shared" si="7"/>
        <v>0.29376513913062546</v>
      </c>
      <c r="L106" s="122">
        <v>23766868</v>
      </c>
      <c r="N106" s="95"/>
      <c r="O106" s="95"/>
      <c r="P106" s="95"/>
      <c r="Q106" s="95"/>
      <c r="R106" s="95"/>
      <c r="S106" s="95"/>
    </row>
    <row r="107" spans="2:19" ht="18.75" customHeight="1">
      <c r="B107" s="170" t="s">
        <v>83</v>
      </c>
      <c r="C107" s="150">
        <v>3</v>
      </c>
      <c r="D107" s="169" t="s">
        <v>1131</v>
      </c>
      <c r="E107" s="393">
        <v>71674</v>
      </c>
      <c r="F107" s="150" t="s">
        <v>15</v>
      </c>
      <c r="G107" s="154">
        <f t="shared" si="10"/>
        <v>101.40059985286626</v>
      </c>
      <c r="H107" s="72">
        <v>70684</v>
      </c>
      <c r="I107" s="159">
        <v>12231836</v>
      </c>
      <c r="J107" s="152">
        <f t="shared" si="11"/>
        <v>83.20818378969652</v>
      </c>
      <c r="K107" s="52">
        <f t="shared" si="7"/>
        <v>0.1642286249322374</v>
      </c>
      <c r="L107" s="142">
        <v>14700280</v>
      </c>
      <c r="N107" s="95"/>
      <c r="O107" s="95"/>
      <c r="P107" s="95"/>
      <c r="Q107" s="95"/>
      <c r="R107" s="95"/>
      <c r="S107" s="95"/>
    </row>
    <row r="108" spans="2:19" ht="18.75" customHeight="1">
      <c r="B108" s="170" t="s">
        <v>1130</v>
      </c>
      <c r="C108" s="150">
        <v>3</v>
      </c>
      <c r="D108" s="169" t="s">
        <v>1129</v>
      </c>
      <c r="E108" s="393">
        <v>279</v>
      </c>
      <c r="F108" s="150" t="s">
        <v>15</v>
      </c>
      <c r="G108" s="154">
        <f t="shared" si="10"/>
        <v>68.04878048780488</v>
      </c>
      <c r="H108" s="72">
        <v>410</v>
      </c>
      <c r="I108" s="159">
        <v>50593</v>
      </c>
      <c r="J108" s="152">
        <f t="shared" si="11"/>
        <v>59.148194912083795</v>
      </c>
      <c r="K108" s="52">
        <f t="shared" si="7"/>
        <v>0.0006792781411716676</v>
      </c>
      <c r="L108" s="142">
        <v>85536</v>
      </c>
      <c r="N108" s="95"/>
      <c r="O108" s="95"/>
      <c r="P108" s="95"/>
      <c r="Q108" s="95"/>
      <c r="R108" s="95"/>
      <c r="S108" s="95"/>
    </row>
    <row r="109" spans="2:19" ht="18.75" customHeight="1">
      <c r="B109" s="170" t="s">
        <v>1128</v>
      </c>
      <c r="C109" s="150">
        <v>3</v>
      </c>
      <c r="D109" s="169" t="s">
        <v>84</v>
      </c>
      <c r="E109" s="393">
        <v>29934</v>
      </c>
      <c r="F109" s="150" t="s">
        <v>15</v>
      </c>
      <c r="G109" s="154">
        <f t="shared" si="10"/>
        <v>109.12073490813647</v>
      </c>
      <c r="H109" s="72">
        <v>27432</v>
      </c>
      <c r="I109" s="159">
        <v>9408348</v>
      </c>
      <c r="J109" s="152">
        <f t="shared" si="11"/>
        <v>106.54381061451015</v>
      </c>
      <c r="K109" s="52">
        <f t="shared" si="7"/>
        <v>0.12631955292107955</v>
      </c>
      <c r="L109" s="142">
        <v>8830497</v>
      </c>
      <c r="N109" s="95"/>
      <c r="O109" s="95"/>
      <c r="P109" s="95"/>
      <c r="Q109" s="95"/>
      <c r="R109" s="95"/>
      <c r="S109" s="95"/>
    </row>
    <row r="110" spans="2:19" ht="18.75" customHeight="1">
      <c r="B110" s="170" t="s">
        <v>1127</v>
      </c>
      <c r="C110" s="150">
        <v>4</v>
      </c>
      <c r="D110" s="169" t="s">
        <v>1126</v>
      </c>
      <c r="E110" s="393">
        <v>317</v>
      </c>
      <c r="F110" s="150" t="s">
        <v>15</v>
      </c>
      <c r="G110" s="154">
        <f t="shared" si="10"/>
        <v>386.5853658536585</v>
      </c>
      <c r="H110" s="72">
        <v>82</v>
      </c>
      <c r="I110" s="159">
        <v>64663</v>
      </c>
      <c r="J110" s="152">
        <f t="shared" si="11"/>
        <v>383.93896211851325</v>
      </c>
      <c r="K110" s="52">
        <f t="shared" si="7"/>
        <v>0.0008681865562940236</v>
      </c>
      <c r="L110" s="142">
        <v>16842</v>
      </c>
      <c r="N110" s="95"/>
      <c r="O110" s="95"/>
      <c r="P110" s="95"/>
      <c r="Q110" s="95"/>
      <c r="R110" s="95"/>
      <c r="S110" s="95"/>
    </row>
    <row r="111" spans="2:19" ht="18.75" customHeight="1">
      <c r="B111" s="170" t="s">
        <v>1125</v>
      </c>
      <c r="C111" s="150">
        <v>4</v>
      </c>
      <c r="D111" s="169" t="s">
        <v>1124</v>
      </c>
      <c r="E111" s="393">
        <v>29621</v>
      </c>
      <c r="F111" s="150" t="s">
        <v>15</v>
      </c>
      <c r="G111" s="154">
        <f t="shared" si="10"/>
        <v>108.30347349177332</v>
      </c>
      <c r="H111" s="72">
        <v>27350</v>
      </c>
      <c r="I111" s="159">
        <v>9343685</v>
      </c>
      <c r="J111" s="152">
        <f t="shared" si="11"/>
        <v>106.01373663933975</v>
      </c>
      <c r="K111" s="52">
        <f t="shared" si="7"/>
        <v>0.12545136636478552</v>
      </c>
      <c r="L111" s="142">
        <v>8813655</v>
      </c>
      <c r="N111" s="95"/>
      <c r="O111" s="95"/>
      <c r="P111" s="95"/>
      <c r="Q111" s="95"/>
      <c r="R111" s="95"/>
      <c r="S111" s="95"/>
    </row>
    <row r="112" spans="2:19" ht="18.75" customHeight="1">
      <c r="B112" s="170" t="s">
        <v>1123</v>
      </c>
      <c r="C112" s="150">
        <v>5</v>
      </c>
      <c r="D112" s="169" t="s">
        <v>1122</v>
      </c>
      <c r="E112" s="393">
        <v>134</v>
      </c>
      <c r="F112" s="150" t="s">
        <v>15</v>
      </c>
      <c r="G112" s="154">
        <f t="shared" si="10"/>
        <v>80.72289156626506</v>
      </c>
      <c r="H112" s="72">
        <v>166</v>
      </c>
      <c r="I112" s="159">
        <v>56832</v>
      </c>
      <c r="J112" s="152">
        <f t="shared" si="11"/>
        <v>85.3397402207373</v>
      </c>
      <c r="K112" s="52">
        <f t="shared" si="7"/>
        <v>0.0007630449927671459</v>
      </c>
      <c r="L112" s="142">
        <v>66595</v>
      </c>
      <c r="N112" s="95"/>
      <c r="O112" s="95"/>
      <c r="P112" s="95"/>
      <c r="Q112" s="95"/>
      <c r="R112" s="95"/>
      <c r="S112" s="95"/>
    </row>
    <row r="113" spans="2:19" ht="18.75" customHeight="1">
      <c r="B113" s="170" t="s">
        <v>1121</v>
      </c>
      <c r="C113" s="150">
        <v>5</v>
      </c>
      <c r="D113" s="169" t="s">
        <v>1120</v>
      </c>
      <c r="E113" s="393">
        <v>133</v>
      </c>
      <c r="F113" s="150" t="s">
        <v>15</v>
      </c>
      <c r="G113" s="154">
        <f t="shared" si="10"/>
        <v>109.01639344262296</v>
      </c>
      <c r="H113" s="72">
        <v>122</v>
      </c>
      <c r="I113" s="159">
        <v>60158</v>
      </c>
      <c r="J113" s="152">
        <f t="shared" si="11"/>
        <v>122.16062544420754</v>
      </c>
      <c r="K113" s="52">
        <f t="shared" si="7"/>
        <v>0.0008077009550057355</v>
      </c>
      <c r="L113" s="142">
        <v>49245</v>
      </c>
      <c r="N113" s="95"/>
      <c r="O113" s="95"/>
      <c r="P113" s="95"/>
      <c r="Q113" s="95"/>
      <c r="R113" s="95"/>
      <c r="S113" s="95"/>
    </row>
    <row r="114" spans="2:19" ht="18.75" customHeight="1">
      <c r="B114" s="170" t="s">
        <v>1119</v>
      </c>
      <c r="C114" s="150">
        <v>5</v>
      </c>
      <c r="D114" s="169" t="s">
        <v>1118</v>
      </c>
      <c r="E114" s="393">
        <v>1205</v>
      </c>
      <c r="F114" s="150" t="s">
        <v>15</v>
      </c>
      <c r="G114" s="154">
        <f t="shared" si="10"/>
        <v>104.32900432900433</v>
      </c>
      <c r="H114" s="90">
        <v>1155</v>
      </c>
      <c r="I114" s="153">
        <v>353574</v>
      </c>
      <c r="J114" s="152">
        <f t="shared" si="11"/>
        <v>108.84391017254383</v>
      </c>
      <c r="K114" s="52">
        <f t="shared" si="7"/>
        <v>0.0047471999977592</v>
      </c>
      <c r="L114" s="142">
        <v>324845</v>
      </c>
      <c r="N114" s="95"/>
      <c r="O114" s="95"/>
      <c r="P114" s="95"/>
      <c r="Q114" s="95"/>
      <c r="R114" s="95"/>
      <c r="S114" s="95"/>
    </row>
    <row r="115" spans="2:19" ht="18.75" customHeight="1">
      <c r="B115" s="172" t="s">
        <v>85</v>
      </c>
      <c r="C115" s="130">
        <v>2</v>
      </c>
      <c r="D115" s="171" t="s">
        <v>86</v>
      </c>
      <c r="E115" s="392"/>
      <c r="F115" s="130"/>
      <c r="G115" s="162">
        <f t="shared" si="10"/>
      </c>
      <c r="H115" s="66"/>
      <c r="I115" s="161">
        <v>49815101</v>
      </c>
      <c r="J115" s="160">
        <f t="shared" si="11"/>
        <v>109.01507427147045</v>
      </c>
      <c r="K115" s="51">
        <f t="shared" si="7"/>
        <v>0.6688338151435748</v>
      </c>
      <c r="L115" s="122">
        <v>45695608</v>
      </c>
      <c r="N115" s="95"/>
      <c r="O115" s="95"/>
      <c r="P115" s="95"/>
      <c r="Q115" s="95"/>
      <c r="R115" s="95"/>
      <c r="S115" s="95"/>
    </row>
    <row r="116" spans="2:19" ht="18.75" customHeight="1">
      <c r="B116" s="170" t="s">
        <v>87</v>
      </c>
      <c r="C116" s="150">
        <v>3</v>
      </c>
      <c r="D116" s="169" t="s">
        <v>88</v>
      </c>
      <c r="E116" s="393"/>
      <c r="F116" s="150"/>
      <c r="G116" s="154">
        <f t="shared" si="10"/>
      </c>
      <c r="H116" s="72"/>
      <c r="I116" s="159">
        <v>45131697</v>
      </c>
      <c r="J116" s="152">
        <f t="shared" si="11"/>
        <v>106.21004653251241</v>
      </c>
      <c r="K116" s="52">
        <f t="shared" si="7"/>
        <v>0.6059529034863109</v>
      </c>
      <c r="L116" s="142">
        <v>42492870</v>
      </c>
      <c r="N116" s="95"/>
      <c r="O116" s="95"/>
      <c r="P116" s="95"/>
      <c r="Q116" s="95"/>
      <c r="R116" s="95"/>
      <c r="S116" s="95"/>
    </row>
    <row r="117" spans="2:19" ht="18.75" customHeight="1">
      <c r="B117" s="170" t="s">
        <v>89</v>
      </c>
      <c r="C117" s="150">
        <v>4</v>
      </c>
      <c r="D117" s="169" t="s">
        <v>1117</v>
      </c>
      <c r="E117" s="393">
        <v>61693</v>
      </c>
      <c r="F117" s="150" t="s">
        <v>1102</v>
      </c>
      <c r="G117" s="154">
        <f t="shared" si="10"/>
        <v>123.54908479192534</v>
      </c>
      <c r="H117" s="72">
        <v>49934</v>
      </c>
      <c r="I117" s="159">
        <v>2438193</v>
      </c>
      <c r="J117" s="152">
        <f t="shared" si="11"/>
        <v>138.80839183452252</v>
      </c>
      <c r="K117" s="52">
        <f t="shared" si="7"/>
        <v>0.03273597550763488</v>
      </c>
      <c r="L117" s="142">
        <v>1756517</v>
      </c>
      <c r="N117" s="95"/>
      <c r="O117" s="95"/>
      <c r="P117" s="95"/>
      <c r="Q117" s="95"/>
      <c r="R117" s="95"/>
      <c r="S117" s="95"/>
    </row>
    <row r="118" spans="2:19" ht="18.75" customHeight="1">
      <c r="B118" s="168" t="s">
        <v>1116</v>
      </c>
      <c r="C118" s="157">
        <v>5</v>
      </c>
      <c r="D118" s="167" t="s">
        <v>1115</v>
      </c>
      <c r="E118" s="393">
        <v>16856</v>
      </c>
      <c r="F118" s="150" t="s">
        <v>1102</v>
      </c>
      <c r="G118" s="154">
        <f t="shared" si="10"/>
        <v>145.75010808473843</v>
      </c>
      <c r="H118" s="72">
        <v>11565</v>
      </c>
      <c r="I118" s="159">
        <v>660571</v>
      </c>
      <c r="J118" s="152">
        <f t="shared" si="11"/>
        <v>169.6542814802639</v>
      </c>
      <c r="K118" s="52">
        <f t="shared" si="7"/>
        <v>0.008869041981932474</v>
      </c>
      <c r="L118" s="142">
        <v>389363</v>
      </c>
      <c r="N118" s="95"/>
      <c r="O118" s="95"/>
      <c r="P118" s="95"/>
      <c r="Q118" s="95"/>
      <c r="R118" s="95"/>
      <c r="S118" s="95"/>
    </row>
    <row r="119" spans="2:19" ht="18.75" customHeight="1">
      <c r="B119" s="89" t="s">
        <v>1114</v>
      </c>
      <c r="C119" s="173">
        <v>5</v>
      </c>
      <c r="D119" s="165" t="s">
        <v>1105</v>
      </c>
      <c r="E119" s="393">
        <v>21486</v>
      </c>
      <c r="F119" s="150" t="s">
        <v>1102</v>
      </c>
      <c r="G119" s="154">
        <f t="shared" si="10"/>
        <v>112.05215123859192</v>
      </c>
      <c r="H119" s="72">
        <v>19175</v>
      </c>
      <c r="I119" s="159">
        <v>956198</v>
      </c>
      <c r="J119" s="152">
        <f t="shared" si="11"/>
        <v>130.29031282276284</v>
      </c>
      <c r="K119" s="52">
        <f t="shared" si="7"/>
        <v>0.012838226632776593</v>
      </c>
      <c r="L119" s="142">
        <v>733898</v>
      </c>
      <c r="N119" s="95"/>
      <c r="O119" s="95"/>
      <c r="P119" s="95"/>
      <c r="Q119" s="95"/>
      <c r="R119" s="95"/>
      <c r="S119" s="95"/>
    </row>
    <row r="120" spans="2:19" ht="18.75" customHeight="1">
      <c r="B120" s="168" t="s">
        <v>1113</v>
      </c>
      <c r="C120" s="157">
        <v>4</v>
      </c>
      <c r="D120" s="167" t="s">
        <v>1112</v>
      </c>
      <c r="E120" s="393">
        <v>5776</v>
      </c>
      <c r="F120" s="150" t="s">
        <v>1102</v>
      </c>
      <c r="G120" s="154">
        <f t="shared" si="10"/>
        <v>81.95232690124858</v>
      </c>
      <c r="H120" s="72">
        <v>7048</v>
      </c>
      <c r="I120" s="159">
        <v>770837</v>
      </c>
      <c r="J120" s="152">
        <f t="shared" si="11"/>
        <v>77.0196196764292</v>
      </c>
      <c r="K120" s="52">
        <f t="shared" si="7"/>
        <v>0.01034950930971369</v>
      </c>
      <c r="L120" s="142">
        <v>1000832</v>
      </c>
      <c r="N120" s="95"/>
      <c r="O120" s="95"/>
      <c r="P120" s="95"/>
      <c r="Q120" s="95"/>
      <c r="R120" s="95"/>
      <c r="S120" s="95"/>
    </row>
    <row r="121" spans="2:19" ht="18.75" customHeight="1">
      <c r="B121" s="168" t="s">
        <v>1111</v>
      </c>
      <c r="C121" s="157">
        <v>4</v>
      </c>
      <c r="D121" s="167" t="s">
        <v>90</v>
      </c>
      <c r="E121" s="393"/>
      <c r="F121" s="150"/>
      <c r="G121" s="154"/>
      <c r="H121" s="72"/>
      <c r="I121" s="159">
        <v>41512242</v>
      </c>
      <c r="J121" s="152">
        <f t="shared" si="11"/>
        <v>105.8467386304024</v>
      </c>
      <c r="K121" s="52">
        <f t="shared" si="7"/>
        <v>0.5573569185782308</v>
      </c>
      <c r="L121" s="142">
        <v>39219198</v>
      </c>
      <c r="N121" s="95"/>
      <c r="O121" s="95"/>
      <c r="P121" s="95"/>
      <c r="Q121" s="95"/>
      <c r="R121" s="95"/>
      <c r="S121" s="95"/>
    </row>
    <row r="122" spans="2:19" ht="18.75" customHeight="1">
      <c r="B122" s="168" t="s">
        <v>1110</v>
      </c>
      <c r="C122" s="157">
        <v>5</v>
      </c>
      <c r="D122" s="167" t="s">
        <v>1109</v>
      </c>
      <c r="E122" s="393">
        <v>6720</v>
      </c>
      <c r="F122" s="150" t="s">
        <v>1102</v>
      </c>
      <c r="G122" s="154">
        <f aca="true" t="shared" si="12" ref="G122:G158">IF(F122="","",E122/H122*100)</f>
        <v>111.7392750249418</v>
      </c>
      <c r="H122" s="72">
        <v>6014</v>
      </c>
      <c r="I122" s="159">
        <v>484869</v>
      </c>
      <c r="J122" s="152">
        <f t="shared" si="11"/>
        <v>109.94462735707873</v>
      </c>
      <c r="K122" s="52">
        <f t="shared" si="7"/>
        <v>0.006510009547403105</v>
      </c>
      <c r="L122" s="142">
        <v>441012</v>
      </c>
      <c r="N122" s="95"/>
      <c r="O122" s="95"/>
      <c r="P122" s="95"/>
      <c r="Q122" s="95"/>
      <c r="R122" s="95"/>
      <c r="S122" s="95"/>
    </row>
    <row r="123" spans="2:19" ht="18.75" customHeight="1">
      <c r="B123" s="168" t="s">
        <v>1108</v>
      </c>
      <c r="C123" s="157">
        <v>5</v>
      </c>
      <c r="D123" s="167" t="s">
        <v>1107</v>
      </c>
      <c r="E123" s="393">
        <v>16684</v>
      </c>
      <c r="F123" s="150" t="s">
        <v>1102</v>
      </c>
      <c r="G123" s="154">
        <f t="shared" si="12"/>
        <v>77.74464119291706</v>
      </c>
      <c r="H123" s="72">
        <v>21460</v>
      </c>
      <c r="I123" s="159">
        <v>976151</v>
      </c>
      <c r="J123" s="152">
        <f t="shared" si="11"/>
        <v>77.3135633425657</v>
      </c>
      <c r="K123" s="52">
        <f t="shared" si="7"/>
        <v>0.013106122127228361</v>
      </c>
      <c r="L123" s="142">
        <v>1262587</v>
      </c>
      <c r="N123" s="95"/>
      <c r="O123" s="95"/>
      <c r="P123" s="95"/>
      <c r="Q123" s="95"/>
      <c r="R123" s="95"/>
      <c r="S123" s="95"/>
    </row>
    <row r="124" spans="2:19" ht="18.75" customHeight="1">
      <c r="B124" s="89" t="s">
        <v>1106</v>
      </c>
      <c r="C124" s="173">
        <v>5</v>
      </c>
      <c r="D124" s="165" t="s">
        <v>1105</v>
      </c>
      <c r="E124" s="393">
        <v>261477</v>
      </c>
      <c r="F124" s="150" t="s">
        <v>1102</v>
      </c>
      <c r="G124" s="154">
        <f t="shared" si="12"/>
        <v>93.67268636772361</v>
      </c>
      <c r="H124" s="72">
        <v>279139</v>
      </c>
      <c r="I124" s="159">
        <v>11082081</v>
      </c>
      <c r="J124" s="152">
        <f t="shared" si="11"/>
        <v>103.96656470224895</v>
      </c>
      <c r="K124" s="52">
        <f t="shared" si="7"/>
        <v>0.14879163880366564</v>
      </c>
      <c r="L124" s="142">
        <v>10659274</v>
      </c>
      <c r="N124" s="95"/>
      <c r="O124" s="95"/>
      <c r="P124" s="95"/>
      <c r="Q124" s="95"/>
      <c r="R124" s="95"/>
      <c r="S124" s="95"/>
    </row>
    <row r="125" spans="2:19" ht="18.75" customHeight="1">
      <c r="B125" s="170" t="s">
        <v>1104</v>
      </c>
      <c r="C125" s="150">
        <v>4</v>
      </c>
      <c r="D125" s="169" t="s">
        <v>1103</v>
      </c>
      <c r="E125" s="393">
        <v>508</v>
      </c>
      <c r="F125" s="150" t="s">
        <v>1102</v>
      </c>
      <c r="G125" s="154">
        <f t="shared" si="12"/>
        <v>53.305351521511014</v>
      </c>
      <c r="H125" s="90">
        <v>953</v>
      </c>
      <c r="I125" s="153">
        <v>22292</v>
      </c>
      <c r="J125" s="152">
        <f t="shared" si="11"/>
        <v>58.96418557900862</v>
      </c>
      <c r="K125" s="52">
        <f t="shared" si="7"/>
        <v>0.00029929967234595327</v>
      </c>
      <c r="L125" s="142">
        <v>37806</v>
      </c>
      <c r="N125" s="95"/>
      <c r="O125" s="95"/>
      <c r="P125" s="95"/>
      <c r="Q125" s="95"/>
      <c r="R125" s="95"/>
      <c r="S125" s="95"/>
    </row>
    <row r="126" spans="2:19" ht="18.75" customHeight="1">
      <c r="B126" s="172" t="s">
        <v>91</v>
      </c>
      <c r="C126" s="130">
        <v>2</v>
      </c>
      <c r="D126" s="171" t="s">
        <v>92</v>
      </c>
      <c r="E126" s="392">
        <v>82780</v>
      </c>
      <c r="F126" s="130" t="s">
        <v>15</v>
      </c>
      <c r="G126" s="162">
        <f t="shared" si="12"/>
        <v>96.55896418989852</v>
      </c>
      <c r="H126" s="66">
        <v>85730</v>
      </c>
      <c r="I126" s="161">
        <v>7855357</v>
      </c>
      <c r="J126" s="160">
        <f t="shared" si="11"/>
        <v>118.8425488730063</v>
      </c>
      <c r="K126" s="51">
        <f t="shared" si="7"/>
        <v>0.10546858856363225</v>
      </c>
      <c r="L126" s="122">
        <v>6609886</v>
      </c>
      <c r="N126" s="95"/>
      <c r="O126" s="95"/>
      <c r="P126" s="95"/>
      <c r="Q126" s="95"/>
      <c r="R126" s="95"/>
      <c r="S126" s="95"/>
    </row>
    <row r="127" spans="2:19" ht="18.75" customHeight="1">
      <c r="B127" s="170" t="s">
        <v>1101</v>
      </c>
      <c r="C127" s="150">
        <v>3</v>
      </c>
      <c r="D127" s="169" t="s">
        <v>1100</v>
      </c>
      <c r="E127" s="393">
        <v>82760</v>
      </c>
      <c r="F127" s="150" t="s">
        <v>15</v>
      </c>
      <c r="G127" s="154">
        <f t="shared" si="12"/>
        <v>96.5581612413954</v>
      </c>
      <c r="H127" s="72">
        <v>85710</v>
      </c>
      <c r="I127" s="159">
        <v>7854903</v>
      </c>
      <c r="J127" s="152">
        <f t="shared" si="11"/>
        <v>118.86355354812468</v>
      </c>
      <c r="K127" s="52">
        <f t="shared" si="7"/>
        <v>0.10546249301136036</v>
      </c>
      <c r="L127" s="142">
        <v>6608336</v>
      </c>
      <c r="N127" s="95"/>
      <c r="O127" s="95"/>
      <c r="P127" s="95"/>
      <c r="Q127" s="95"/>
      <c r="R127" s="95"/>
      <c r="S127" s="95"/>
    </row>
    <row r="128" spans="2:19" ht="18.75" customHeight="1">
      <c r="B128" s="170" t="s">
        <v>1099</v>
      </c>
      <c r="C128" s="150">
        <v>4</v>
      </c>
      <c r="D128" s="169" t="s">
        <v>1098</v>
      </c>
      <c r="E128" s="393">
        <v>4789</v>
      </c>
      <c r="F128" s="150" t="s">
        <v>15</v>
      </c>
      <c r="G128" s="154">
        <f t="shared" si="12"/>
        <v>128.39142091152814</v>
      </c>
      <c r="H128" s="72">
        <v>3730</v>
      </c>
      <c r="I128" s="159">
        <v>512614</v>
      </c>
      <c r="J128" s="152">
        <f aca="true" t="shared" si="13" ref="J128:J158">I128/L128*100</f>
        <v>126.75758212682831</v>
      </c>
      <c r="K128" s="52">
        <f t="shared" si="7"/>
        <v>0.006882522978644738</v>
      </c>
      <c r="L128" s="142">
        <v>404405</v>
      </c>
      <c r="N128" s="95"/>
      <c r="O128" s="95"/>
      <c r="P128" s="95"/>
      <c r="Q128" s="95"/>
      <c r="R128" s="95"/>
      <c r="S128" s="95"/>
    </row>
    <row r="129" spans="2:19" ht="18.75" customHeight="1">
      <c r="B129" s="170" t="s">
        <v>1097</v>
      </c>
      <c r="C129" s="150">
        <v>4</v>
      </c>
      <c r="D129" s="169" t="s">
        <v>1096</v>
      </c>
      <c r="E129" s="393">
        <v>77871</v>
      </c>
      <c r="F129" s="150" t="s">
        <v>15</v>
      </c>
      <c r="G129" s="154">
        <f t="shared" si="12"/>
        <v>95.05505236688558</v>
      </c>
      <c r="H129" s="90">
        <v>81922</v>
      </c>
      <c r="I129" s="153">
        <v>7313544</v>
      </c>
      <c r="J129" s="152">
        <f t="shared" si="13"/>
        <v>118.16780972148368</v>
      </c>
      <c r="K129" s="52">
        <f t="shared" si="7"/>
        <v>0.09819403027488392</v>
      </c>
      <c r="L129" s="142">
        <v>6189117</v>
      </c>
      <c r="N129" s="95"/>
      <c r="O129" s="95"/>
      <c r="P129" s="95"/>
      <c r="Q129" s="95"/>
      <c r="R129" s="95"/>
      <c r="S129" s="95"/>
    </row>
    <row r="130" spans="2:19" ht="18.75" customHeight="1">
      <c r="B130" s="172" t="s">
        <v>93</v>
      </c>
      <c r="C130" s="130">
        <v>2</v>
      </c>
      <c r="D130" s="171" t="s">
        <v>94</v>
      </c>
      <c r="E130" s="392">
        <v>52535</v>
      </c>
      <c r="F130" s="130" t="s">
        <v>15</v>
      </c>
      <c r="G130" s="162">
        <f t="shared" si="12"/>
        <v>98.23482114474841</v>
      </c>
      <c r="H130" s="66">
        <v>53479</v>
      </c>
      <c r="I130" s="161">
        <v>17372437</v>
      </c>
      <c r="J130" s="160">
        <f t="shared" si="13"/>
        <v>112.47170555114702</v>
      </c>
      <c r="K130" s="51">
        <f t="shared" si="7"/>
        <v>0.23324801282750382</v>
      </c>
      <c r="L130" s="122">
        <v>15446051</v>
      </c>
      <c r="N130" s="95"/>
      <c r="O130" s="95"/>
      <c r="P130" s="95"/>
      <c r="Q130" s="95"/>
      <c r="R130" s="95"/>
      <c r="S130" s="95"/>
    </row>
    <row r="131" spans="2:19" ht="18.75" customHeight="1">
      <c r="B131" s="170" t="s">
        <v>1095</v>
      </c>
      <c r="C131" s="150">
        <v>3</v>
      </c>
      <c r="D131" s="169" t="s">
        <v>1094</v>
      </c>
      <c r="E131" s="393">
        <v>45646</v>
      </c>
      <c r="F131" s="150" t="s">
        <v>32</v>
      </c>
      <c r="G131" s="154">
        <f t="shared" si="12"/>
        <v>175.02300613496934</v>
      </c>
      <c r="H131" s="72">
        <v>26080</v>
      </c>
      <c r="I131" s="159">
        <v>168217</v>
      </c>
      <c r="J131" s="152">
        <f t="shared" si="13"/>
        <v>214.1146071992261</v>
      </c>
      <c r="K131" s="52">
        <f t="shared" si="7"/>
        <v>0.0022585363800026567</v>
      </c>
      <c r="L131" s="142">
        <v>78564</v>
      </c>
      <c r="N131" s="95"/>
      <c r="O131" s="95"/>
      <c r="P131" s="95"/>
      <c r="Q131" s="95"/>
      <c r="R131" s="95"/>
      <c r="S131" s="95"/>
    </row>
    <row r="132" spans="2:19" ht="18.75" customHeight="1">
      <c r="B132" s="170" t="s">
        <v>1093</v>
      </c>
      <c r="C132" s="150">
        <v>3</v>
      </c>
      <c r="D132" s="169" t="s">
        <v>1092</v>
      </c>
      <c r="E132" s="393">
        <v>4822</v>
      </c>
      <c r="F132" s="150" t="s">
        <v>15</v>
      </c>
      <c r="G132" s="154">
        <f t="shared" si="12"/>
        <v>102.03131612357173</v>
      </c>
      <c r="H132" s="72">
        <v>4726</v>
      </c>
      <c r="I132" s="159">
        <v>8279102</v>
      </c>
      <c r="J132" s="152">
        <f t="shared" si="13"/>
        <v>122.99549086466295</v>
      </c>
      <c r="K132" s="52">
        <f t="shared" si="7"/>
        <v>0.11115792732454362</v>
      </c>
      <c r="L132" s="142">
        <v>6731224</v>
      </c>
      <c r="N132" s="95"/>
      <c r="O132" s="95"/>
      <c r="P132" s="95"/>
      <c r="Q132" s="95"/>
      <c r="R132" s="95"/>
      <c r="S132" s="95"/>
    </row>
    <row r="133" spans="2:19" ht="18.75" customHeight="1">
      <c r="B133" s="170" t="s">
        <v>1091</v>
      </c>
      <c r="C133" s="150">
        <v>4</v>
      </c>
      <c r="D133" s="169" t="s">
        <v>1090</v>
      </c>
      <c r="E133" s="393">
        <v>488</v>
      </c>
      <c r="F133" s="150" t="s">
        <v>15</v>
      </c>
      <c r="G133" s="154">
        <f t="shared" si="12"/>
        <v>158.44155844155844</v>
      </c>
      <c r="H133" s="72">
        <v>308</v>
      </c>
      <c r="I133" s="159">
        <v>459656</v>
      </c>
      <c r="J133" s="152">
        <f t="shared" si="13"/>
        <v>223.32152730205465</v>
      </c>
      <c r="K133" s="52">
        <f t="shared" si="7"/>
        <v>0.006171491575087542</v>
      </c>
      <c r="L133" s="142">
        <v>205827</v>
      </c>
      <c r="N133" s="95"/>
      <c r="O133" s="95"/>
      <c r="P133" s="95"/>
      <c r="Q133" s="95"/>
      <c r="R133" s="95"/>
      <c r="S133" s="95"/>
    </row>
    <row r="134" spans="2:19" ht="18.75" customHeight="1">
      <c r="B134" s="170" t="s">
        <v>95</v>
      </c>
      <c r="C134" s="150">
        <v>3</v>
      </c>
      <c r="D134" s="169" t="s">
        <v>1089</v>
      </c>
      <c r="E134" s="393">
        <v>49</v>
      </c>
      <c r="F134" s="150" t="s">
        <v>15</v>
      </c>
      <c r="G134" s="154">
        <f t="shared" si="12"/>
        <v>104.25531914893618</v>
      </c>
      <c r="H134" s="72">
        <v>47</v>
      </c>
      <c r="I134" s="159">
        <v>175392</v>
      </c>
      <c r="J134" s="152">
        <f t="shared" si="13"/>
        <v>99.45337839370364</v>
      </c>
      <c r="K134" s="52">
        <f t="shared" si="7"/>
        <v>0.0023548702732864454</v>
      </c>
      <c r="L134" s="142">
        <v>176356</v>
      </c>
      <c r="N134" s="95"/>
      <c r="O134" s="95"/>
      <c r="P134" s="95"/>
      <c r="Q134" s="95"/>
      <c r="R134" s="95"/>
      <c r="S134" s="95"/>
    </row>
    <row r="135" spans="2:19" ht="18.75" customHeight="1">
      <c r="B135" s="170" t="s">
        <v>1088</v>
      </c>
      <c r="C135" s="150">
        <v>3</v>
      </c>
      <c r="D135" s="169" t="s">
        <v>1087</v>
      </c>
      <c r="E135" s="393">
        <v>113</v>
      </c>
      <c r="F135" s="150" t="s">
        <v>15</v>
      </c>
      <c r="G135" s="154">
        <f t="shared" si="12"/>
        <v>117.70833333333333</v>
      </c>
      <c r="H135" s="72">
        <v>96</v>
      </c>
      <c r="I135" s="159">
        <v>407786</v>
      </c>
      <c r="J135" s="152">
        <f t="shared" si="13"/>
        <v>179.82202388301906</v>
      </c>
      <c r="K135" s="52">
        <f t="shared" si="7"/>
        <v>0.005475068014860349</v>
      </c>
      <c r="L135" s="142">
        <v>226772</v>
      </c>
      <c r="N135" s="95"/>
      <c r="O135" s="95"/>
      <c r="P135" s="95"/>
      <c r="Q135" s="95"/>
      <c r="R135" s="95"/>
      <c r="S135" s="95"/>
    </row>
    <row r="136" spans="2:19" ht="18.75" customHeight="1">
      <c r="B136" s="170" t="s">
        <v>1086</v>
      </c>
      <c r="C136" s="150">
        <v>3</v>
      </c>
      <c r="D136" s="169" t="s">
        <v>1085</v>
      </c>
      <c r="E136" s="393">
        <v>7668</v>
      </c>
      <c r="F136" s="150" t="s">
        <v>15</v>
      </c>
      <c r="G136" s="154">
        <f t="shared" si="12"/>
        <v>92.99054086829979</v>
      </c>
      <c r="H136" s="72">
        <v>8246</v>
      </c>
      <c r="I136" s="159">
        <v>1909054</v>
      </c>
      <c r="J136" s="152">
        <f t="shared" si="13"/>
        <v>96.44434071119248</v>
      </c>
      <c r="K136" s="52">
        <f aca="true" t="shared" si="14" ref="K136:K199">I136/7448053593*100</f>
        <v>0.025631582482089157</v>
      </c>
      <c r="L136" s="142">
        <v>1979436</v>
      </c>
      <c r="N136" s="95"/>
      <c r="O136" s="95"/>
      <c r="P136" s="95"/>
      <c r="Q136" s="95"/>
      <c r="R136" s="95"/>
      <c r="S136" s="95"/>
    </row>
    <row r="137" spans="2:19" ht="18.75" customHeight="1">
      <c r="B137" s="170" t="s">
        <v>1084</v>
      </c>
      <c r="C137" s="150">
        <v>4</v>
      </c>
      <c r="D137" s="169" t="s">
        <v>1083</v>
      </c>
      <c r="E137" s="393">
        <v>6927</v>
      </c>
      <c r="F137" s="150" t="s">
        <v>15</v>
      </c>
      <c r="G137" s="154">
        <f t="shared" si="12"/>
        <v>92.43394715772618</v>
      </c>
      <c r="H137" s="72">
        <v>7494</v>
      </c>
      <c r="I137" s="159">
        <v>1650152</v>
      </c>
      <c r="J137" s="152">
        <f t="shared" si="13"/>
        <v>94.19159660028198</v>
      </c>
      <c r="K137" s="52">
        <f t="shared" si="14"/>
        <v>0.02215547967526554</v>
      </c>
      <c r="L137" s="142">
        <v>1751910</v>
      </c>
      <c r="N137" s="95"/>
      <c r="O137" s="95"/>
      <c r="P137" s="95"/>
      <c r="Q137" s="95"/>
      <c r="R137" s="95"/>
      <c r="S137" s="95"/>
    </row>
    <row r="138" spans="2:19" ht="18.75" customHeight="1">
      <c r="B138" s="170" t="s">
        <v>1082</v>
      </c>
      <c r="C138" s="150">
        <v>4</v>
      </c>
      <c r="D138" s="169" t="s">
        <v>1081</v>
      </c>
      <c r="E138" s="393">
        <v>563</v>
      </c>
      <c r="F138" s="150" t="s">
        <v>15</v>
      </c>
      <c r="G138" s="154">
        <f t="shared" si="12"/>
        <v>94.30485762144055</v>
      </c>
      <c r="H138" s="72">
        <v>597</v>
      </c>
      <c r="I138" s="159">
        <v>166366</v>
      </c>
      <c r="J138" s="152">
        <f t="shared" si="13"/>
        <v>107.4250808758483</v>
      </c>
      <c r="K138" s="52">
        <f t="shared" si="14"/>
        <v>0.0022336842494844276</v>
      </c>
      <c r="L138" s="142">
        <v>154867</v>
      </c>
      <c r="N138" s="95"/>
      <c r="O138" s="95"/>
      <c r="P138" s="95"/>
      <c r="Q138" s="95"/>
      <c r="R138" s="95"/>
      <c r="S138" s="95"/>
    </row>
    <row r="139" spans="2:19" ht="18.75" customHeight="1">
      <c r="B139" s="170" t="s">
        <v>1080</v>
      </c>
      <c r="C139" s="150">
        <v>3</v>
      </c>
      <c r="D139" s="169" t="s">
        <v>1079</v>
      </c>
      <c r="E139" s="393">
        <v>198</v>
      </c>
      <c r="F139" s="150" t="s">
        <v>15</v>
      </c>
      <c r="G139" s="154">
        <f t="shared" si="12"/>
        <v>93.39622641509435</v>
      </c>
      <c r="H139" s="72">
        <v>212</v>
      </c>
      <c r="I139" s="159">
        <v>54857</v>
      </c>
      <c r="J139" s="152">
        <f t="shared" si="13"/>
        <v>84.0694538098449</v>
      </c>
      <c r="K139" s="52">
        <f t="shared" si="14"/>
        <v>0.0007365279977517476</v>
      </c>
      <c r="L139" s="142">
        <v>65252</v>
      </c>
      <c r="N139" s="95"/>
      <c r="O139" s="95"/>
      <c r="P139" s="95"/>
      <c r="Q139" s="95"/>
      <c r="R139" s="95"/>
      <c r="S139" s="95"/>
    </row>
    <row r="140" spans="2:19" ht="18.75" customHeight="1">
      <c r="B140" s="170" t="s">
        <v>1078</v>
      </c>
      <c r="C140" s="150">
        <v>4</v>
      </c>
      <c r="D140" s="169" t="s">
        <v>1077</v>
      </c>
      <c r="E140" s="393">
        <v>60</v>
      </c>
      <c r="F140" s="150" t="s">
        <v>15</v>
      </c>
      <c r="G140" s="154">
        <f t="shared" si="12"/>
        <v>100</v>
      </c>
      <c r="H140" s="90">
        <v>60</v>
      </c>
      <c r="I140" s="153">
        <v>26492</v>
      </c>
      <c r="J140" s="152">
        <f t="shared" si="13"/>
        <v>82.30140731305725</v>
      </c>
      <c r="K140" s="52">
        <f t="shared" si="14"/>
        <v>0.00035569024402426854</v>
      </c>
      <c r="L140" s="142">
        <v>32189</v>
      </c>
      <c r="N140" s="95"/>
      <c r="O140" s="95"/>
      <c r="P140" s="95"/>
      <c r="Q140" s="95"/>
      <c r="R140" s="95"/>
      <c r="S140" s="95"/>
    </row>
    <row r="141" spans="2:19" ht="18.75" customHeight="1">
      <c r="B141" s="172" t="s">
        <v>101</v>
      </c>
      <c r="C141" s="130">
        <v>2</v>
      </c>
      <c r="D141" s="171" t="s">
        <v>102</v>
      </c>
      <c r="E141" s="392">
        <v>1160736</v>
      </c>
      <c r="F141" s="130" t="s">
        <v>15</v>
      </c>
      <c r="G141" s="162">
        <f t="shared" si="12"/>
        <v>102.75309922842402</v>
      </c>
      <c r="H141" s="66">
        <v>1129636</v>
      </c>
      <c r="I141" s="161">
        <v>18107831</v>
      </c>
      <c r="J141" s="160">
        <f t="shared" si="13"/>
        <v>107.1578223159017</v>
      </c>
      <c r="K141" s="51">
        <f t="shared" si="14"/>
        <v>0.2431216528438855</v>
      </c>
      <c r="L141" s="122">
        <v>16898282</v>
      </c>
      <c r="N141" s="95"/>
      <c r="O141" s="95"/>
      <c r="P141" s="95"/>
      <c r="Q141" s="95"/>
      <c r="R141" s="95"/>
      <c r="S141" s="95"/>
    </row>
    <row r="142" spans="2:19" ht="18.75" customHeight="1">
      <c r="B142" s="170" t="s">
        <v>1076</v>
      </c>
      <c r="C142" s="150">
        <v>3</v>
      </c>
      <c r="D142" s="169" t="s">
        <v>1075</v>
      </c>
      <c r="E142" s="393">
        <v>1160736</v>
      </c>
      <c r="F142" s="150" t="s">
        <v>15</v>
      </c>
      <c r="G142" s="154">
        <f t="shared" si="12"/>
        <v>102.75309922842402</v>
      </c>
      <c r="H142" s="72">
        <v>1129636</v>
      </c>
      <c r="I142" s="159">
        <v>18107831</v>
      </c>
      <c r="J142" s="152">
        <f t="shared" si="13"/>
        <v>107.1578223159017</v>
      </c>
      <c r="K142" s="52">
        <f t="shared" si="14"/>
        <v>0.2431216528438855</v>
      </c>
      <c r="L142" s="142">
        <v>16898282</v>
      </c>
      <c r="N142" s="95"/>
      <c r="O142" s="95"/>
      <c r="P142" s="95"/>
      <c r="Q142" s="95"/>
      <c r="R142" s="95"/>
      <c r="S142" s="95"/>
    </row>
    <row r="143" spans="2:19" ht="18.75" customHeight="1">
      <c r="B143" s="170" t="s">
        <v>1074</v>
      </c>
      <c r="C143" s="150">
        <v>4</v>
      </c>
      <c r="D143" s="169" t="s">
        <v>1073</v>
      </c>
      <c r="E143" s="393">
        <v>578715</v>
      </c>
      <c r="F143" s="150" t="s">
        <v>15</v>
      </c>
      <c r="G143" s="154">
        <f t="shared" si="12"/>
        <v>95.21533540859105</v>
      </c>
      <c r="H143" s="72">
        <v>607796</v>
      </c>
      <c r="I143" s="159">
        <v>4745710</v>
      </c>
      <c r="J143" s="152">
        <f t="shared" si="13"/>
        <v>104.82171819611695</v>
      </c>
      <c r="K143" s="52">
        <f t="shared" si="14"/>
        <v>0.06371745236178512</v>
      </c>
      <c r="L143" s="142">
        <v>4527411</v>
      </c>
      <c r="N143" s="95"/>
      <c r="O143" s="95"/>
      <c r="P143" s="95"/>
      <c r="Q143" s="95"/>
      <c r="R143" s="95"/>
      <c r="S143" s="95"/>
    </row>
    <row r="144" spans="2:19" ht="18.75" customHeight="1">
      <c r="B144" s="170" t="s">
        <v>1072</v>
      </c>
      <c r="C144" s="150">
        <v>5</v>
      </c>
      <c r="D144" s="169" t="s">
        <v>1071</v>
      </c>
      <c r="E144" s="393">
        <v>5528</v>
      </c>
      <c r="F144" s="150" t="s">
        <v>15</v>
      </c>
      <c r="G144" s="154">
        <f t="shared" si="12"/>
        <v>145.16806722689074</v>
      </c>
      <c r="H144" s="72">
        <v>3808</v>
      </c>
      <c r="I144" s="159">
        <v>397889</v>
      </c>
      <c r="J144" s="152">
        <f t="shared" si="13"/>
        <v>116.85261596746011</v>
      </c>
      <c r="K144" s="52">
        <f t="shared" si="14"/>
        <v>0.005342187660598376</v>
      </c>
      <c r="L144" s="142">
        <v>340505</v>
      </c>
      <c r="N144" s="95"/>
      <c r="O144" s="95"/>
      <c r="P144" s="95"/>
      <c r="Q144" s="95"/>
      <c r="R144" s="95"/>
      <c r="S144" s="95"/>
    </row>
    <row r="145" spans="2:19" ht="18.75" customHeight="1">
      <c r="B145" s="170" t="s">
        <v>1070</v>
      </c>
      <c r="C145" s="150">
        <v>5</v>
      </c>
      <c r="D145" s="169" t="s">
        <v>1069</v>
      </c>
      <c r="E145" s="393">
        <v>207543</v>
      </c>
      <c r="F145" s="150" t="s">
        <v>15</v>
      </c>
      <c r="G145" s="154">
        <f t="shared" si="12"/>
        <v>98.06184885066975</v>
      </c>
      <c r="H145" s="72">
        <v>211645</v>
      </c>
      <c r="I145" s="159">
        <v>2492648</v>
      </c>
      <c r="J145" s="152">
        <f t="shared" si="13"/>
        <v>101.04742562256517</v>
      </c>
      <c r="K145" s="52">
        <f t="shared" si="14"/>
        <v>0.033467106122097426</v>
      </c>
      <c r="L145" s="142">
        <v>2466810</v>
      </c>
      <c r="N145" s="95"/>
      <c r="O145" s="95"/>
      <c r="P145" s="95"/>
      <c r="Q145" s="95"/>
      <c r="R145" s="95"/>
      <c r="S145" s="95"/>
    </row>
    <row r="146" spans="2:19" ht="18.75" customHeight="1">
      <c r="B146" s="170" t="s">
        <v>1068</v>
      </c>
      <c r="C146" s="150">
        <v>4</v>
      </c>
      <c r="D146" s="169" t="s">
        <v>1067</v>
      </c>
      <c r="E146" s="393">
        <v>414220</v>
      </c>
      <c r="F146" s="150" t="s">
        <v>335</v>
      </c>
      <c r="G146" s="154">
        <f t="shared" si="12"/>
        <v>240.12753623188408</v>
      </c>
      <c r="H146" s="72">
        <v>172500</v>
      </c>
      <c r="I146" s="159">
        <v>61331</v>
      </c>
      <c r="J146" s="152">
        <f t="shared" si="13"/>
        <v>117.19374008751649</v>
      </c>
      <c r="K146" s="52">
        <f t="shared" si="14"/>
        <v>0.0008234500360958935</v>
      </c>
      <c r="L146" s="142">
        <v>52333</v>
      </c>
      <c r="N146" s="95"/>
      <c r="O146" s="95"/>
      <c r="P146" s="95"/>
      <c r="Q146" s="95"/>
      <c r="R146" s="95"/>
      <c r="S146" s="95"/>
    </row>
    <row r="147" spans="2:19" ht="18.75" customHeight="1">
      <c r="B147" s="170" t="s">
        <v>1066</v>
      </c>
      <c r="C147" s="150">
        <v>4</v>
      </c>
      <c r="D147" s="169" t="s">
        <v>1065</v>
      </c>
      <c r="E147" s="393">
        <v>379112</v>
      </c>
      <c r="F147" s="150" t="s">
        <v>15</v>
      </c>
      <c r="G147" s="154">
        <f t="shared" si="12"/>
        <v>114.6077130272589</v>
      </c>
      <c r="H147" s="72">
        <v>330791</v>
      </c>
      <c r="I147" s="159">
        <v>6776557</v>
      </c>
      <c r="J147" s="152">
        <f t="shared" si="13"/>
        <v>117.59131492238848</v>
      </c>
      <c r="K147" s="52">
        <f t="shared" si="14"/>
        <v>0.09098426743825928</v>
      </c>
      <c r="L147" s="142">
        <v>5762804</v>
      </c>
      <c r="N147" s="95"/>
      <c r="O147" s="95"/>
      <c r="P147" s="95"/>
      <c r="Q147" s="95"/>
      <c r="R147" s="95"/>
      <c r="S147" s="95"/>
    </row>
    <row r="148" spans="2:19" ht="18.75" customHeight="1">
      <c r="B148" s="170" t="s">
        <v>1064</v>
      </c>
      <c r="C148" s="150">
        <v>4</v>
      </c>
      <c r="D148" s="169" t="s">
        <v>1063</v>
      </c>
      <c r="E148" s="393">
        <v>46229</v>
      </c>
      <c r="F148" s="150" t="s">
        <v>15</v>
      </c>
      <c r="G148" s="154">
        <f t="shared" si="12"/>
        <v>167.73947750362845</v>
      </c>
      <c r="H148" s="72">
        <v>27560</v>
      </c>
      <c r="I148" s="159">
        <v>407942</v>
      </c>
      <c r="J148" s="152">
        <f t="shared" si="13"/>
        <v>138.9817458316583</v>
      </c>
      <c r="K148" s="52">
        <f t="shared" si="14"/>
        <v>0.0054771625218084</v>
      </c>
      <c r="L148" s="142">
        <v>293522</v>
      </c>
      <c r="N148" s="95"/>
      <c r="O148" s="95"/>
      <c r="P148" s="95"/>
      <c r="Q148" s="95"/>
      <c r="R148" s="95"/>
      <c r="S148" s="95"/>
    </row>
    <row r="149" spans="2:19" ht="18.75" customHeight="1">
      <c r="B149" s="170" t="s">
        <v>1062</v>
      </c>
      <c r="C149" s="150">
        <v>4</v>
      </c>
      <c r="D149" s="169" t="s">
        <v>1061</v>
      </c>
      <c r="E149" s="393">
        <v>26993</v>
      </c>
      <c r="F149" s="150" t="s">
        <v>15</v>
      </c>
      <c r="G149" s="154">
        <f t="shared" si="12"/>
        <v>82.77522232444035</v>
      </c>
      <c r="H149" s="72">
        <v>32610</v>
      </c>
      <c r="I149" s="159">
        <v>1033605</v>
      </c>
      <c r="J149" s="152">
        <f t="shared" si="13"/>
        <v>83.89351354334748</v>
      </c>
      <c r="K149" s="52">
        <f t="shared" si="14"/>
        <v>0.013877518295134535</v>
      </c>
      <c r="L149" s="142">
        <v>1232044</v>
      </c>
      <c r="N149" s="95"/>
      <c r="O149" s="95"/>
      <c r="P149" s="95"/>
      <c r="Q149" s="95"/>
      <c r="R149" s="95"/>
      <c r="S149" s="95"/>
    </row>
    <row r="150" spans="2:19" ht="18.75" customHeight="1">
      <c r="B150" s="170" t="s">
        <v>1060</v>
      </c>
      <c r="C150" s="150">
        <v>4</v>
      </c>
      <c r="D150" s="169" t="s">
        <v>1059</v>
      </c>
      <c r="E150" s="393">
        <v>3135</v>
      </c>
      <c r="F150" s="150" t="s">
        <v>15</v>
      </c>
      <c r="G150" s="154">
        <f t="shared" si="12"/>
        <v>88.68458274398868</v>
      </c>
      <c r="H150" s="90">
        <v>3535</v>
      </c>
      <c r="I150" s="153">
        <v>139318</v>
      </c>
      <c r="J150" s="152">
        <f t="shared" si="13"/>
        <v>94.82640094201567</v>
      </c>
      <c r="K150" s="52">
        <f t="shared" si="14"/>
        <v>0.0018705289678760775</v>
      </c>
      <c r="L150" s="142">
        <v>146919</v>
      </c>
      <c r="N150" s="95"/>
      <c r="O150" s="95"/>
      <c r="P150" s="95"/>
      <c r="Q150" s="95"/>
      <c r="R150" s="95"/>
      <c r="S150" s="95"/>
    </row>
    <row r="151" spans="2:19" ht="18.75" customHeight="1">
      <c r="B151" s="172" t="s">
        <v>105</v>
      </c>
      <c r="C151" s="130">
        <v>2</v>
      </c>
      <c r="D151" s="171" t="s">
        <v>106</v>
      </c>
      <c r="E151" s="392">
        <v>3112019</v>
      </c>
      <c r="F151" s="130" t="s">
        <v>15</v>
      </c>
      <c r="G151" s="162">
        <f t="shared" si="12"/>
        <v>118.40078497110574</v>
      </c>
      <c r="H151" s="66">
        <v>2628377</v>
      </c>
      <c r="I151" s="161">
        <v>57273901</v>
      </c>
      <c r="J151" s="160">
        <f t="shared" si="13"/>
        <v>123.63566638474389</v>
      </c>
      <c r="K151" s="51">
        <f t="shared" si="14"/>
        <v>0.7689780999136266</v>
      </c>
      <c r="L151" s="122">
        <v>46324740</v>
      </c>
      <c r="N151" s="95"/>
      <c r="O151" s="95"/>
      <c r="P151" s="95"/>
      <c r="Q151" s="95"/>
      <c r="R151" s="95"/>
      <c r="S151" s="95"/>
    </row>
    <row r="152" spans="2:19" ht="18.75" customHeight="1">
      <c r="B152" s="170" t="s">
        <v>107</v>
      </c>
      <c r="C152" s="150">
        <v>3</v>
      </c>
      <c r="D152" s="169" t="s">
        <v>1058</v>
      </c>
      <c r="E152" s="393">
        <v>2979356</v>
      </c>
      <c r="F152" s="150" t="s">
        <v>15</v>
      </c>
      <c r="G152" s="154">
        <f t="shared" si="12"/>
        <v>118.24342773685548</v>
      </c>
      <c r="H152" s="72">
        <v>2519680</v>
      </c>
      <c r="I152" s="159">
        <v>23295364</v>
      </c>
      <c r="J152" s="152">
        <f t="shared" si="13"/>
        <v>110.20400787192976</v>
      </c>
      <c r="K152" s="52">
        <f t="shared" si="14"/>
        <v>0.31277116509867736</v>
      </c>
      <c r="L152" s="142">
        <v>21138400</v>
      </c>
      <c r="N152" s="95"/>
      <c r="O152" s="95"/>
      <c r="P152" s="95"/>
      <c r="Q152" s="95"/>
      <c r="R152" s="95"/>
      <c r="S152" s="95"/>
    </row>
    <row r="153" spans="2:19" ht="18.75" customHeight="1">
      <c r="B153" s="170" t="s">
        <v>1057</v>
      </c>
      <c r="C153" s="150">
        <v>3</v>
      </c>
      <c r="D153" s="169" t="s">
        <v>1056</v>
      </c>
      <c r="E153" s="393">
        <v>39472</v>
      </c>
      <c r="F153" s="150" t="s">
        <v>15</v>
      </c>
      <c r="G153" s="154">
        <f t="shared" si="12"/>
        <v>93.87813347286306</v>
      </c>
      <c r="H153" s="72">
        <v>42046</v>
      </c>
      <c r="I153" s="159">
        <v>2005976</v>
      </c>
      <c r="J153" s="152">
        <f t="shared" si="13"/>
        <v>98.62134946691721</v>
      </c>
      <c r="K153" s="52">
        <f t="shared" si="14"/>
        <v>0.026932888907852413</v>
      </c>
      <c r="L153" s="142">
        <v>2034018</v>
      </c>
      <c r="N153" s="95"/>
      <c r="O153" s="95"/>
      <c r="P153" s="95"/>
      <c r="Q153" s="95"/>
      <c r="R153" s="95"/>
      <c r="S153" s="95"/>
    </row>
    <row r="154" spans="2:19" ht="18.75" customHeight="1">
      <c r="B154" s="170" t="s">
        <v>1055</v>
      </c>
      <c r="C154" s="150">
        <v>3</v>
      </c>
      <c r="D154" s="169" t="s">
        <v>1054</v>
      </c>
      <c r="E154" s="393">
        <v>54325</v>
      </c>
      <c r="F154" s="150" t="s">
        <v>15</v>
      </c>
      <c r="G154" s="154">
        <f t="shared" si="12"/>
        <v>194.46930374082692</v>
      </c>
      <c r="H154" s="72">
        <v>27935</v>
      </c>
      <c r="I154" s="159">
        <v>13329598</v>
      </c>
      <c r="J154" s="152">
        <f t="shared" si="13"/>
        <v>209.91687954266035</v>
      </c>
      <c r="K154" s="52">
        <f t="shared" si="14"/>
        <v>0.17896753606241136</v>
      </c>
      <c r="L154" s="142">
        <v>6349941</v>
      </c>
      <c r="N154" s="95"/>
      <c r="O154" s="95"/>
      <c r="P154" s="95"/>
      <c r="Q154" s="95"/>
      <c r="R154" s="95"/>
      <c r="S154" s="95"/>
    </row>
    <row r="155" spans="2:19" ht="18.75" customHeight="1">
      <c r="B155" s="170" t="s">
        <v>1053</v>
      </c>
      <c r="C155" s="150">
        <v>4</v>
      </c>
      <c r="D155" s="169" t="s">
        <v>1052</v>
      </c>
      <c r="E155" s="393">
        <v>11069</v>
      </c>
      <c r="F155" s="150" t="s">
        <v>15</v>
      </c>
      <c r="G155" s="154">
        <f t="shared" si="12"/>
        <v>2465.2561247216036</v>
      </c>
      <c r="H155" s="72">
        <v>449</v>
      </c>
      <c r="I155" s="159">
        <v>414684</v>
      </c>
      <c r="J155" s="152">
        <f t="shared" si="13"/>
        <v>1258.2959096977788</v>
      </c>
      <c r="K155" s="52">
        <f t="shared" si="14"/>
        <v>0.005567682815678687</v>
      </c>
      <c r="L155" s="142">
        <v>32956</v>
      </c>
      <c r="N155" s="95"/>
      <c r="O155" s="95"/>
      <c r="P155" s="95"/>
      <c r="Q155" s="95"/>
      <c r="R155" s="95"/>
      <c r="S155" s="95"/>
    </row>
    <row r="156" spans="2:19" ht="18.75" customHeight="1">
      <c r="B156" s="170" t="s">
        <v>1051</v>
      </c>
      <c r="C156" s="150">
        <v>4</v>
      </c>
      <c r="D156" s="169" t="s">
        <v>1050</v>
      </c>
      <c r="E156" s="393">
        <v>5862</v>
      </c>
      <c r="F156" s="150" t="s">
        <v>15</v>
      </c>
      <c r="G156" s="154">
        <f t="shared" si="12"/>
        <v>134.01920438957475</v>
      </c>
      <c r="H156" s="72">
        <v>4374</v>
      </c>
      <c r="I156" s="159">
        <v>353582</v>
      </c>
      <c r="J156" s="152">
        <f t="shared" si="13"/>
        <v>146.2563338917499</v>
      </c>
      <c r="K156" s="52">
        <f t="shared" si="14"/>
        <v>0.004747307408371921</v>
      </c>
      <c r="L156" s="142">
        <v>241755</v>
      </c>
      <c r="N156" s="95"/>
      <c r="O156" s="95"/>
      <c r="P156" s="95"/>
      <c r="Q156" s="95"/>
      <c r="R156" s="95"/>
      <c r="S156" s="95"/>
    </row>
    <row r="157" spans="2:19" ht="18.75" customHeight="1">
      <c r="B157" s="170" t="s">
        <v>1049</v>
      </c>
      <c r="C157" s="150">
        <v>4</v>
      </c>
      <c r="D157" s="169" t="s">
        <v>1048</v>
      </c>
      <c r="E157" s="393">
        <v>3934</v>
      </c>
      <c r="F157" s="150" t="s">
        <v>15</v>
      </c>
      <c r="G157" s="154">
        <f t="shared" si="12"/>
        <v>118.28021647624773</v>
      </c>
      <c r="H157" s="72">
        <v>3326</v>
      </c>
      <c r="I157" s="159">
        <v>6821036</v>
      </c>
      <c r="J157" s="152">
        <f t="shared" si="13"/>
        <v>165.33760592604082</v>
      </c>
      <c r="K157" s="52">
        <f t="shared" si="14"/>
        <v>0.09158145701865925</v>
      </c>
      <c r="L157" s="142">
        <v>4125520</v>
      </c>
      <c r="N157" s="95"/>
      <c r="O157" s="95"/>
      <c r="P157" s="95"/>
      <c r="Q157" s="95"/>
      <c r="R157" s="95"/>
      <c r="S157" s="95"/>
    </row>
    <row r="158" spans="2:19" ht="18.75" customHeight="1">
      <c r="B158" s="170" t="s">
        <v>1047</v>
      </c>
      <c r="C158" s="150">
        <v>4</v>
      </c>
      <c r="D158" s="169" t="s">
        <v>1046</v>
      </c>
      <c r="E158" s="393">
        <v>222</v>
      </c>
      <c r="F158" s="150" t="s">
        <v>15</v>
      </c>
      <c r="G158" s="154">
        <f t="shared" si="12"/>
        <v>91.73553719008265</v>
      </c>
      <c r="H158" s="72">
        <v>242</v>
      </c>
      <c r="I158" s="159">
        <v>17179</v>
      </c>
      <c r="J158" s="152">
        <f t="shared" si="13"/>
        <v>117.88238523296508</v>
      </c>
      <c r="K158" s="52">
        <f t="shared" si="14"/>
        <v>0.0002306508644908995</v>
      </c>
      <c r="L158" s="142">
        <v>14573</v>
      </c>
      <c r="N158" s="95"/>
      <c r="O158" s="95"/>
      <c r="P158" s="95"/>
      <c r="Q158" s="95"/>
      <c r="R158" s="95"/>
      <c r="S158" s="95"/>
    </row>
    <row r="159" spans="2:19" ht="18.75" customHeight="1">
      <c r="B159" s="170" t="s">
        <v>1045</v>
      </c>
      <c r="C159" s="150">
        <v>4</v>
      </c>
      <c r="D159" s="169" t="s">
        <v>1044</v>
      </c>
      <c r="E159" s="393">
        <v>20</v>
      </c>
      <c r="F159" s="150" t="s">
        <v>15</v>
      </c>
      <c r="G159" s="154" t="s">
        <v>808</v>
      </c>
      <c r="H159" s="72">
        <v>0</v>
      </c>
      <c r="I159" s="159">
        <v>16917</v>
      </c>
      <c r="J159" s="152" t="s">
        <v>827</v>
      </c>
      <c r="K159" s="52">
        <f t="shared" si="14"/>
        <v>0.00022713316692429982</v>
      </c>
      <c r="L159" s="142">
        <v>0</v>
      </c>
      <c r="N159" s="95"/>
      <c r="O159" s="95"/>
      <c r="P159" s="95"/>
      <c r="Q159" s="95"/>
      <c r="R159" s="95"/>
      <c r="S159" s="95"/>
    </row>
    <row r="160" spans="2:19" ht="18.75" customHeight="1">
      <c r="B160" s="170" t="s">
        <v>1043</v>
      </c>
      <c r="C160" s="150">
        <v>4</v>
      </c>
      <c r="D160" s="169" t="s">
        <v>1042</v>
      </c>
      <c r="E160" s="393">
        <v>6677</v>
      </c>
      <c r="F160" s="150" t="s">
        <v>15</v>
      </c>
      <c r="G160" s="154">
        <f aca="true" t="shared" si="15" ref="G160:G181">IF(F160="","",E160/H160*100)</f>
        <v>87.48689727463312</v>
      </c>
      <c r="H160" s="72">
        <v>7632</v>
      </c>
      <c r="I160" s="159">
        <v>322032</v>
      </c>
      <c r="J160" s="152">
        <f aca="true" t="shared" si="16" ref="J160:J191">I160/L160*100</f>
        <v>131.32960046327827</v>
      </c>
      <c r="K160" s="52">
        <f t="shared" si="14"/>
        <v>0.004323706804455052</v>
      </c>
      <c r="L160" s="142">
        <v>245209</v>
      </c>
      <c r="N160" s="95"/>
      <c r="O160" s="95"/>
      <c r="P160" s="95"/>
      <c r="Q160" s="95"/>
      <c r="R160" s="95"/>
      <c r="S160" s="95"/>
    </row>
    <row r="161" spans="2:19" ht="18.75" customHeight="1">
      <c r="B161" s="170" t="s">
        <v>1041</v>
      </c>
      <c r="C161" s="150">
        <v>3</v>
      </c>
      <c r="D161" s="169" t="s">
        <v>1040</v>
      </c>
      <c r="E161" s="393">
        <v>36116</v>
      </c>
      <c r="F161" s="150" t="s">
        <v>15</v>
      </c>
      <c r="G161" s="154">
        <f t="shared" si="15"/>
        <v>97.08863141482298</v>
      </c>
      <c r="H161" s="72">
        <v>37199</v>
      </c>
      <c r="I161" s="159">
        <v>17220803</v>
      </c>
      <c r="J161" s="152">
        <f t="shared" si="16"/>
        <v>109.53745608767372</v>
      </c>
      <c r="K161" s="52">
        <f t="shared" si="14"/>
        <v>0.2312121252213444</v>
      </c>
      <c r="L161" s="142">
        <v>15721383</v>
      </c>
      <c r="N161" s="95"/>
      <c r="O161" s="95"/>
      <c r="P161" s="95"/>
      <c r="Q161" s="95"/>
      <c r="R161" s="95"/>
      <c r="S161" s="95"/>
    </row>
    <row r="162" spans="2:19" ht="18.75" customHeight="1">
      <c r="B162" s="170" t="s">
        <v>1039</v>
      </c>
      <c r="C162" s="150">
        <v>4</v>
      </c>
      <c r="D162" s="169" t="s">
        <v>1038</v>
      </c>
      <c r="E162" s="393">
        <v>260</v>
      </c>
      <c r="F162" s="150" t="s">
        <v>15</v>
      </c>
      <c r="G162" s="154">
        <f t="shared" si="15"/>
        <v>113.04347826086956</v>
      </c>
      <c r="H162" s="72">
        <v>230</v>
      </c>
      <c r="I162" s="159">
        <v>11352</v>
      </c>
      <c r="J162" s="152">
        <f t="shared" si="16"/>
        <v>70.3956343792633</v>
      </c>
      <c r="K162" s="52">
        <f t="shared" si="14"/>
        <v>0.00015241565945053211</v>
      </c>
      <c r="L162" s="142">
        <v>16126</v>
      </c>
      <c r="N162" s="95"/>
      <c r="O162" s="95"/>
      <c r="P162" s="95"/>
      <c r="Q162" s="95"/>
      <c r="R162" s="95"/>
      <c r="S162" s="95"/>
    </row>
    <row r="163" spans="2:19" ht="18.75" customHeight="1">
      <c r="B163" s="170" t="s">
        <v>1037</v>
      </c>
      <c r="C163" s="150">
        <v>4</v>
      </c>
      <c r="D163" s="169" t="s">
        <v>1036</v>
      </c>
      <c r="E163" s="393">
        <v>16434</v>
      </c>
      <c r="F163" s="150" t="s">
        <v>15</v>
      </c>
      <c r="G163" s="154">
        <f t="shared" si="15"/>
        <v>117.59570661896244</v>
      </c>
      <c r="H163" s="72">
        <v>13975</v>
      </c>
      <c r="I163" s="159">
        <v>11446382</v>
      </c>
      <c r="J163" s="152">
        <f t="shared" si="16"/>
        <v>128.8241145832337</v>
      </c>
      <c r="K163" s="52">
        <f t="shared" si="14"/>
        <v>0.15368286300675657</v>
      </c>
      <c r="L163" s="142">
        <v>8885279</v>
      </c>
      <c r="N163" s="95"/>
      <c r="O163" s="95"/>
      <c r="P163" s="95"/>
      <c r="Q163" s="95"/>
      <c r="R163" s="95"/>
      <c r="S163" s="95"/>
    </row>
    <row r="164" spans="2:19" ht="18.75" customHeight="1">
      <c r="B164" s="170" t="s">
        <v>1035</v>
      </c>
      <c r="C164" s="150">
        <v>4</v>
      </c>
      <c r="D164" s="169" t="s">
        <v>1034</v>
      </c>
      <c r="E164" s="393">
        <v>2134</v>
      </c>
      <c r="F164" s="150" t="s">
        <v>15</v>
      </c>
      <c r="G164" s="154">
        <f t="shared" si="15"/>
        <v>64.41291880470872</v>
      </c>
      <c r="H164" s="90">
        <v>3313</v>
      </c>
      <c r="I164" s="153">
        <v>1208559</v>
      </c>
      <c r="J164" s="152">
        <f t="shared" si="16"/>
        <v>68.58387594330146</v>
      </c>
      <c r="K164" s="52">
        <f t="shared" si="14"/>
        <v>0.01622650783737453</v>
      </c>
      <c r="L164" s="142">
        <v>1762162</v>
      </c>
      <c r="N164" s="95"/>
      <c r="O164" s="95"/>
      <c r="P164" s="95"/>
      <c r="Q164" s="95"/>
      <c r="R164" s="95"/>
      <c r="S164" s="95"/>
    </row>
    <row r="165" spans="2:19" ht="18.75" customHeight="1">
      <c r="B165" s="170" t="s">
        <v>1033</v>
      </c>
      <c r="C165" s="150">
        <v>4</v>
      </c>
      <c r="D165" s="169" t="s">
        <v>1032</v>
      </c>
      <c r="E165" s="393">
        <v>14317</v>
      </c>
      <c r="F165" s="150" t="s">
        <v>15</v>
      </c>
      <c r="G165" s="154">
        <f t="shared" si="15"/>
        <v>83.40323896073633</v>
      </c>
      <c r="H165" s="72">
        <v>17166</v>
      </c>
      <c r="I165" s="159">
        <v>3273740</v>
      </c>
      <c r="J165" s="152">
        <f t="shared" si="16"/>
        <v>86.95947828669316</v>
      </c>
      <c r="K165" s="52">
        <f t="shared" si="14"/>
        <v>0.04395430241099233</v>
      </c>
      <c r="L165" s="142">
        <v>3764673</v>
      </c>
      <c r="N165" s="95"/>
      <c r="O165" s="95"/>
      <c r="P165" s="95"/>
      <c r="Q165" s="95"/>
      <c r="R165" s="95"/>
      <c r="S165" s="95"/>
    </row>
    <row r="166" spans="2:19" ht="18.75" customHeight="1">
      <c r="B166" s="172" t="s">
        <v>109</v>
      </c>
      <c r="C166" s="130">
        <v>2</v>
      </c>
      <c r="D166" s="171" t="s">
        <v>110</v>
      </c>
      <c r="E166" s="392"/>
      <c r="F166" s="130"/>
      <c r="G166" s="162">
        <f t="shared" si="15"/>
      </c>
      <c r="H166" s="66"/>
      <c r="I166" s="161">
        <v>17197712</v>
      </c>
      <c r="J166" s="160">
        <f t="shared" si="16"/>
        <v>109.9481257104425</v>
      </c>
      <c r="K166" s="51">
        <f t="shared" si="14"/>
        <v>0.23090209791405297</v>
      </c>
      <c r="L166" s="122">
        <v>15641660</v>
      </c>
      <c r="N166" s="95"/>
      <c r="O166" s="95"/>
      <c r="P166" s="95"/>
      <c r="Q166" s="95"/>
      <c r="R166" s="95"/>
      <c r="S166" s="95"/>
    </row>
    <row r="167" spans="2:19" ht="18.75" customHeight="1">
      <c r="B167" s="170" t="s">
        <v>111</v>
      </c>
      <c r="C167" s="150">
        <v>3</v>
      </c>
      <c r="D167" s="169" t="s">
        <v>1031</v>
      </c>
      <c r="E167" s="393">
        <v>3641</v>
      </c>
      <c r="F167" s="150" t="s">
        <v>15</v>
      </c>
      <c r="G167" s="154">
        <f t="shared" si="15"/>
        <v>108.23424494649228</v>
      </c>
      <c r="H167" s="72">
        <v>3364</v>
      </c>
      <c r="I167" s="159">
        <v>1429799</v>
      </c>
      <c r="J167" s="152">
        <f t="shared" si="16"/>
        <v>119.67208586800406</v>
      </c>
      <c r="K167" s="52">
        <f t="shared" si="14"/>
        <v>0.019196948332162733</v>
      </c>
      <c r="L167" s="142">
        <v>1194764</v>
      </c>
      <c r="N167" s="95"/>
      <c r="O167" s="95"/>
      <c r="P167" s="95"/>
      <c r="Q167" s="95"/>
      <c r="R167" s="95"/>
      <c r="S167" s="95"/>
    </row>
    <row r="168" spans="2:19" ht="18.75" customHeight="1">
      <c r="B168" s="170" t="s">
        <v>1030</v>
      </c>
      <c r="C168" s="150">
        <v>4</v>
      </c>
      <c r="D168" s="169" t="s">
        <v>1029</v>
      </c>
      <c r="E168" s="393">
        <v>417</v>
      </c>
      <c r="F168" s="150" t="s">
        <v>15</v>
      </c>
      <c r="G168" s="154">
        <f t="shared" si="15"/>
        <v>108.59375</v>
      </c>
      <c r="H168" s="72">
        <v>384</v>
      </c>
      <c r="I168" s="159">
        <v>106476</v>
      </c>
      <c r="J168" s="152">
        <f t="shared" si="16"/>
        <v>109.28012808670485</v>
      </c>
      <c r="K168" s="52">
        <f t="shared" si="14"/>
        <v>0.0014295815500048321</v>
      </c>
      <c r="L168" s="142">
        <v>97434</v>
      </c>
      <c r="N168" s="95"/>
      <c r="O168" s="95"/>
      <c r="P168" s="95"/>
      <c r="Q168" s="95"/>
      <c r="R168" s="95"/>
      <c r="S168" s="95"/>
    </row>
    <row r="169" spans="2:19" ht="18.75" customHeight="1">
      <c r="B169" s="170" t="s">
        <v>1028</v>
      </c>
      <c r="C169" s="150">
        <v>3</v>
      </c>
      <c r="D169" s="169" t="s">
        <v>1027</v>
      </c>
      <c r="E169" s="393"/>
      <c r="F169" s="150"/>
      <c r="G169" s="154">
        <f t="shared" si="15"/>
      </c>
      <c r="H169" s="72"/>
      <c r="I169" s="159">
        <v>15753257</v>
      </c>
      <c r="J169" s="152">
        <f t="shared" si="16"/>
        <v>109.20814192930821</v>
      </c>
      <c r="K169" s="52">
        <f t="shared" si="14"/>
        <v>0.2115083733393861</v>
      </c>
      <c r="L169" s="142">
        <v>14424984</v>
      </c>
      <c r="N169" s="95"/>
      <c r="O169" s="95"/>
      <c r="P169" s="95"/>
      <c r="Q169" s="95"/>
      <c r="R169" s="95"/>
      <c r="S169" s="95"/>
    </row>
    <row r="170" spans="2:19" ht="18.75" customHeight="1">
      <c r="B170" s="170" t="s">
        <v>1026</v>
      </c>
      <c r="C170" s="150">
        <v>4</v>
      </c>
      <c r="D170" s="169" t="s">
        <v>1025</v>
      </c>
      <c r="E170" s="393">
        <v>611</v>
      </c>
      <c r="F170" s="150" t="s">
        <v>15</v>
      </c>
      <c r="G170" s="154">
        <f t="shared" si="15"/>
        <v>69.58997722095673</v>
      </c>
      <c r="H170" s="90">
        <v>878</v>
      </c>
      <c r="I170" s="153">
        <v>859023</v>
      </c>
      <c r="J170" s="152">
        <f t="shared" si="16"/>
        <v>86.44543667865196</v>
      </c>
      <c r="K170" s="52">
        <f t="shared" si="14"/>
        <v>0.01153352334638605</v>
      </c>
      <c r="L170" s="142">
        <v>993717</v>
      </c>
      <c r="N170" s="95"/>
      <c r="O170" s="95"/>
      <c r="P170" s="95"/>
      <c r="Q170" s="95"/>
      <c r="R170" s="95"/>
      <c r="S170" s="95"/>
    </row>
    <row r="171" spans="2:19" ht="18.75" customHeight="1">
      <c r="B171" s="170" t="s">
        <v>1024</v>
      </c>
      <c r="C171" s="150">
        <v>4</v>
      </c>
      <c r="D171" s="169" t="s">
        <v>1023</v>
      </c>
      <c r="E171" s="393">
        <v>848</v>
      </c>
      <c r="F171" s="150" t="s">
        <v>15</v>
      </c>
      <c r="G171" s="154">
        <f t="shared" si="15"/>
        <v>97.35935706084959</v>
      </c>
      <c r="H171" s="90">
        <v>871</v>
      </c>
      <c r="I171" s="153">
        <v>526375</v>
      </c>
      <c r="J171" s="152">
        <f t="shared" si="16"/>
        <v>90.7405428141937</v>
      </c>
      <c r="K171" s="52">
        <f t="shared" si="14"/>
        <v>0.007067282658850761</v>
      </c>
      <c r="L171" s="142">
        <v>580088</v>
      </c>
      <c r="N171" s="95"/>
      <c r="O171" s="95"/>
      <c r="P171" s="95"/>
      <c r="Q171" s="95"/>
      <c r="R171" s="95"/>
      <c r="S171" s="95"/>
    </row>
    <row r="172" spans="2:19" ht="18.75" customHeight="1">
      <c r="B172" s="179" t="s">
        <v>113</v>
      </c>
      <c r="C172" s="140">
        <v>1</v>
      </c>
      <c r="D172" s="178" t="s">
        <v>114</v>
      </c>
      <c r="E172" s="391"/>
      <c r="F172" s="140"/>
      <c r="G172" s="136">
        <f t="shared" si="15"/>
      </c>
      <c r="H172" s="60"/>
      <c r="I172" s="163">
        <v>981053115</v>
      </c>
      <c r="J172" s="133">
        <f t="shared" si="16"/>
        <v>112.89948736188704</v>
      </c>
      <c r="K172" s="50">
        <f t="shared" si="14"/>
        <v>13.171939524200468</v>
      </c>
      <c r="L172" s="132">
        <v>868961532</v>
      </c>
      <c r="N172" s="95"/>
      <c r="O172" s="95"/>
      <c r="P172" s="95"/>
      <c r="Q172" s="95"/>
      <c r="R172" s="95"/>
      <c r="S172" s="95"/>
    </row>
    <row r="173" spans="2:19" ht="18.75" customHeight="1">
      <c r="B173" s="172" t="s">
        <v>115</v>
      </c>
      <c r="C173" s="130">
        <v>2</v>
      </c>
      <c r="D173" s="171" t="s">
        <v>1022</v>
      </c>
      <c r="E173" s="392">
        <v>11112144</v>
      </c>
      <c r="F173" s="130" t="s">
        <v>15</v>
      </c>
      <c r="G173" s="162">
        <f t="shared" si="15"/>
        <v>100.92187193478308</v>
      </c>
      <c r="H173" s="66">
        <v>11010640</v>
      </c>
      <c r="I173" s="161">
        <v>153224634</v>
      </c>
      <c r="J173" s="160">
        <f t="shared" si="16"/>
        <v>116.53033237990545</v>
      </c>
      <c r="K173" s="51">
        <f t="shared" si="14"/>
        <v>2.0572439777287195</v>
      </c>
      <c r="L173" s="122">
        <v>131489056</v>
      </c>
      <c r="N173" s="95"/>
      <c r="O173" s="95"/>
      <c r="P173" s="95"/>
      <c r="Q173" s="95"/>
      <c r="R173" s="95"/>
      <c r="S173" s="95"/>
    </row>
    <row r="174" spans="2:19" ht="18.75" customHeight="1">
      <c r="B174" s="170" t="s">
        <v>117</v>
      </c>
      <c r="C174" s="150">
        <v>3</v>
      </c>
      <c r="D174" s="169" t="s">
        <v>1021</v>
      </c>
      <c r="E174" s="393">
        <v>10694431</v>
      </c>
      <c r="F174" s="150" t="s">
        <v>15</v>
      </c>
      <c r="G174" s="154">
        <f t="shared" si="15"/>
        <v>99.25965712340326</v>
      </c>
      <c r="H174" s="72">
        <v>10774197</v>
      </c>
      <c r="I174" s="159">
        <v>136366872</v>
      </c>
      <c r="J174" s="152">
        <f t="shared" si="16"/>
        <v>111.53323354790838</v>
      </c>
      <c r="K174" s="52">
        <f t="shared" si="14"/>
        <v>1.8309061595389624</v>
      </c>
      <c r="L174" s="142">
        <v>122265685</v>
      </c>
      <c r="N174" s="95"/>
      <c r="O174" s="95"/>
      <c r="P174" s="95"/>
      <c r="Q174" s="95"/>
      <c r="R174" s="95"/>
      <c r="S174" s="95"/>
    </row>
    <row r="175" spans="2:19" ht="18.75" customHeight="1">
      <c r="B175" s="170" t="s">
        <v>1020</v>
      </c>
      <c r="C175" s="150">
        <v>4</v>
      </c>
      <c r="D175" s="169" t="s">
        <v>1019</v>
      </c>
      <c r="E175" s="393">
        <v>211471</v>
      </c>
      <c r="F175" s="150" t="s">
        <v>15</v>
      </c>
      <c r="G175" s="154">
        <f t="shared" si="15"/>
        <v>103.08216507107065</v>
      </c>
      <c r="H175" s="72">
        <v>205148</v>
      </c>
      <c r="I175" s="159">
        <v>4444043</v>
      </c>
      <c r="J175" s="152">
        <f t="shared" si="16"/>
        <v>122.71720998329639</v>
      </c>
      <c r="K175" s="52">
        <f t="shared" si="14"/>
        <v>0.05966717269833695</v>
      </c>
      <c r="L175" s="142">
        <v>3621369</v>
      </c>
      <c r="N175" s="95"/>
      <c r="O175" s="95"/>
      <c r="P175" s="95"/>
      <c r="Q175" s="95"/>
      <c r="R175" s="95"/>
      <c r="S175" s="95"/>
    </row>
    <row r="176" spans="2:19" ht="18.75" customHeight="1">
      <c r="B176" s="170" t="s">
        <v>1018</v>
      </c>
      <c r="C176" s="150">
        <v>4</v>
      </c>
      <c r="D176" s="169" t="s">
        <v>1017</v>
      </c>
      <c r="E176" s="393">
        <v>3344243</v>
      </c>
      <c r="F176" s="150" t="s">
        <v>15</v>
      </c>
      <c r="G176" s="154">
        <f t="shared" si="15"/>
        <v>73.89565074821644</v>
      </c>
      <c r="H176" s="72">
        <v>4525629</v>
      </c>
      <c r="I176" s="159">
        <v>41280025</v>
      </c>
      <c r="J176" s="152">
        <f t="shared" si="16"/>
        <v>79.25835003876131</v>
      </c>
      <c r="K176" s="52">
        <f t="shared" si="14"/>
        <v>0.5542390972964633</v>
      </c>
      <c r="L176" s="142">
        <v>52082872</v>
      </c>
      <c r="N176" s="95"/>
      <c r="O176" s="95"/>
      <c r="P176" s="95"/>
      <c r="Q176" s="95"/>
      <c r="R176" s="95"/>
      <c r="S176" s="95"/>
    </row>
    <row r="177" spans="2:19" ht="18.75" customHeight="1">
      <c r="B177" s="170" t="s">
        <v>1016</v>
      </c>
      <c r="C177" s="150">
        <v>5</v>
      </c>
      <c r="D177" s="184" t="s">
        <v>1015</v>
      </c>
      <c r="E177" s="393">
        <v>105482</v>
      </c>
      <c r="F177" s="150" t="s">
        <v>15</v>
      </c>
      <c r="G177" s="154">
        <f t="shared" si="15"/>
        <v>47.49515961997389</v>
      </c>
      <c r="H177" s="72">
        <v>222090</v>
      </c>
      <c r="I177" s="159">
        <v>2394167</v>
      </c>
      <c r="J177" s="152">
        <f t="shared" si="16"/>
        <v>46.23281018333101</v>
      </c>
      <c r="K177" s="52">
        <f t="shared" si="14"/>
        <v>0.03214486805318024</v>
      </c>
      <c r="L177" s="142">
        <v>5178502</v>
      </c>
      <c r="N177" s="95"/>
      <c r="O177" s="95"/>
      <c r="P177" s="95"/>
      <c r="Q177" s="95"/>
      <c r="R177" s="95"/>
      <c r="S177" s="95"/>
    </row>
    <row r="178" spans="2:19" ht="18.75" customHeight="1">
      <c r="B178" s="170" t="s">
        <v>1014</v>
      </c>
      <c r="C178" s="150">
        <v>5</v>
      </c>
      <c r="D178" s="169" t="s">
        <v>1013</v>
      </c>
      <c r="E178" s="393">
        <v>3238761</v>
      </c>
      <c r="F178" s="150" t="s">
        <v>15</v>
      </c>
      <c r="G178" s="154">
        <f t="shared" si="15"/>
        <v>75.25808410240967</v>
      </c>
      <c r="H178" s="90">
        <v>4303539</v>
      </c>
      <c r="I178" s="153">
        <v>38885858</v>
      </c>
      <c r="J178" s="152">
        <f t="shared" si="16"/>
        <v>82.90455239032099</v>
      </c>
      <c r="K178" s="52">
        <f t="shared" si="14"/>
        <v>0.5220942292432831</v>
      </c>
      <c r="L178" s="142">
        <v>46904370</v>
      </c>
      <c r="N178" s="95"/>
      <c r="O178" s="95"/>
      <c r="P178" s="95"/>
      <c r="Q178" s="95"/>
      <c r="R178" s="95"/>
      <c r="S178" s="95"/>
    </row>
    <row r="179" spans="2:19" ht="18.75" customHeight="1">
      <c r="B179" s="170" t="s">
        <v>1012</v>
      </c>
      <c r="C179" s="150">
        <v>4</v>
      </c>
      <c r="D179" s="169" t="s">
        <v>1011</v>
      </c>
      <c r="E179" s="393">
        <v>7138717</v>
      </c>
      <c r="F179" s="150" t="s">
        <v>15</v>
      </c>
      <c r="G179" s="154">
        <f t="shared" si="15"/>
        <v>118.12379414305146</v>
      </c>
      <c r="H179" s="72">
        <v>6043420</v>
      </c>
      <c r="I179" s="159">
        <v>90642804</v>
      </c>
      <c r="J179" s="152">
        <f t="shared" si="16"/>
        <v>136.17914298854456</v>
      </c>
      <c r="K179" s="52">
        <f t="shared" si="14"/>
        <v>1.216999889544162</v>
      </c>
      <c r="L179" s="142">
        <v>66561444</v>
      </c>
      <c r="N179" s="95"/>
      <c r="O179" s="95"/>
      <c r="P179" s="95"/>
      <c r="Q179" s="95"/>
      <c r="R179" s="95"/>
      <c r="S179" s="95"/>
    </row>
    <row r="180" spans="2:19" ht="18.75" customHeight="1">
      <c r="B180" s="172" t="s">
        <v>119</v>
      </c>
      <c r="C180" s="130">
        <v>2</v>
      </c>
      <c r="D180" s="171" t="s">
        <v>120</v>
      </c>
      <c r="E180" s="392"/>
      <c r="F180" s="130"/>
      <c r="G180" s="162">
        <f t="shared" si="15"/>
      </c>
      <c r="H180" s="66"/>
      <c r="I180" s="161">
        <v>356787858</v>
      </c>
      <c r="J180" s="160">
        <f t="shared" si="16"/>
        <v>103.05097531622751</v>
      </c>
      <c r="K180" s="51">
        <f t="shared" si="14"/>
        <v>4.790350304881326</v>
      </c>
      <c r="L180" s="122">
        <v>346224630</v>
      </c>
      <c r="N180" s="95"/>
      <c r="O180" s="95"/>
      <c r="P180" s="95"/>
      <c r="Q180" s="95"/>
      <c r="R180" s="95"/>
      <c r="S180" s="95"/>
    </row>
    <row r="181" spans="2:19" ht="18.75" customHeight="1">
      <c r="B181" s="170" t="s">
        <v>121</v>
      </c>
      <c r="C181" s="150">
        <v>3</v>
      </c>
      <c r="D181" s="169" t="s">
        <v>1010</v>
      </c>
      <c r="E181" s="393">
        <v>4374272</v>
      </c>
      <c r="F181" s="150" t="s">
        <v>70</v>
      </c>
      <c r="G181" s="154">
        <f t="shared" si="15"/>
        <v>64.65601046966108</v>
      </c>
      <c r="H181" s="72">
        <v>6765453</v>
      </c>
      <c r="I181" s="159">
        <v>228784977</v>
      </c>
      <c r="J181" s="152">
        <f t="shared" si="16"/>
        <v>90.3078970465634</v>
      </c>
      <c r="K181" s="52">
        <f t="shared" si="14"/>
        <v>3.0717418201048114</v>
      </c>
      <c r="L181" s="142">
        <v>253338838</v>
      </c>
      <c r="N181" s="95"/>
      <c r="O181" s="95"/>
      <c r="P181" s="95"/>
      <c r="Q181" s="95"/>
      <c r="R181" s="95"/>
      <c r="S181" s="95"/>
    </row>
    <row r="182" spans="2:19" ht="18.75" customHeight="1">
      <c r="B182" s="170" t="s">
        <v>1009</v>
      </c>
      <c r="C182" s="150">
        <v>3</v>
      </c>
      <c r="D182" s="169" t="s">
        <v>122</v>
      </c>
      <c r="E182" s="393"/>
      <c r="F182" s="150"/>
      <c r="G182" s="154"/>
      <c r="H182" s="72"/>
      <c r="I182" s="159">
        <v>128002881</v>
      </c>
      <c r="J182" s="152">
        <f t="shared" si="16"/>
        <v>137.8067390543432</v>
      </c>
      <c r="K182" s="52">
        <f t="shared" si="14"/>
        <v>1.718608484776514</v>
      </c>
      <c r="L182" s="142">
        <v>92885792</v>
      </c>
      <c r="N182" s="95"/>
      <c r="O182" s="95"/>
      <c r="P182" s="95"/>
      <c r="Q182" s="95"/>
      <c r="R182" s="95"/>
      <c r="S182" s="95"/>
    </row>
    <row r="183" spans="2:19" ht="18.75" customHeight="1">
      <c r="B183" s="170" t="s">
        <v>1008</v>
      </c>
      <c r="C183" s="150">
        <v>4</v>
      </c>
      <c r="D183" s="169" t="s">
        <v>124</v>
      </c>
      <c r="E183" s="393">
        <v>1877399</v>
      </c>
      <c r="F183" s="150" t="s">
        <v>70</v>
      </c>
      <c r="G183" s="154">
        <f aca="true" t="shared" si="17" ref="G183:G199">IF(F183="","",E183/H183*100)</f>
        <v>107.42192394862467</v>
      </c>
      <c r="H183" s="72">
        <v>1747687</v>
      </c>
      <c r="I183" s="159">
        <v>98493171</v>
      </c>
      <c r="J183" s="152">
        <f t="shared" si="16"/>
        <v>136.8802864295591</v>
      </c>
      <c r="K183" s="52">
        <f t="shared" si="14"/>
        <v>1.32240148073811</v>
      </c>
      <c r="L183" s="142">
        <v>71955702</v>
      </c>
      <c r="N183" s="95"/>
      <c r="O183" s="95"/>
      <c r="P183" s="95"/>
      <c r="Q183" s="95"/>
      <c r="R183" s="95"/>
      <c r="S183" s="95"/>
    </row>
    <row r="184" spans="2:19" ht="18.75" customHeight="1">
      <c r="B184" s="170" t="s">
        <v>1007</v>
      </c>
      <c r="C184" s="150">
        <v>4</v>
      </c>
      <c r="D184" s="169" t="s">
        <v>126</v>
      </c>
      <c r="E184" s="393">
        <v>85946</v>
      </c>
      <c r="F184" s="150" t="s">
        <v>70</v>
      </c>
      <c r="G184" s="154">
        <f t="shared" si="17"/>
        <v>108.51356640531293</v>
      </c>
      <c r="H184" s="72">
        <v>79203</v>
      </c>
      <c r="I184" s="159">
        <v>5420309</v>
      </c>
      <c r="J184" s="152">
        <f t="shared" si="16"/>
        <v>127.37077068552587</v>
      </c>
      <c r="K184" s="52">
        <f t="shared" si="14"/>
        <v>0.07277483885312316</v>
      </c>
      <c r="L184" s="142">
        <v>4255536</v>
      </c>
      <c r="N184" s="95"/>
      <c r="O184" s="95"/>
      <c r="P184" s="95"/>
      <c r="Q184" s="95"/>
      <c r="R184" s="95"/>
      <c r="S184" s="95"/>
    </row>
    <row r="185" spans="2:19" ht="18.75" customHeight="1">
      <c r="B185" s="170" t="s">
        <v>1006</v>
      </c>
      <c r="C185" s="150">
        <v>4</v>
      </c>
      <c r="D185" s="169" t="s">
        <v>128</v>
      </c>
      <c r="E185" s="393">
        <v>211791</v>
      </c>
      <c r="F185" s="150" t="s">
        <v>70</v>
      </c>
      <c r="G185" s="154">
        <f t="shared" si="17"/>
        <v>194.3428948962176</v>
      </c>
      <c r="H185" s="72">
        <v>108978</v>
      </c>
      <c r="I185" s="159">
        <v>12864308</v>
      </c>
      <c r="J185" s="152">
        <f t="shared" si="16"/>
        <v>240.13221889065827</v>
      </c>
      <c r="K185" s="52">
        <f t="shared" si="14"/>
        <v>0.17272040056331533</v>
      </c>
      <c r="L185" s="142">
        <v>5357177</v>
      </c>
      <c r="N185" s="95"/>
      <c r="O185" s="95"/>
      <c r="P185" s="95"/>
      <c r="Q185" s="95"/>
      <c r="R185" s="95"/>
      <c r="S185" s="95"/>
    </row>
    <row r="186" spans="2:19" ht="18.75" customHeight="1">
      <c r="B186" s="170" t="s">
        <v>1005</v>
      </c>
      <c r="C186" s="150">
        <v>4</v>
      </c>
      <c r="D186" s="169" t="s">
        <v>1004</v>
      </c>
      <c r="E186" s="393">
        <v>36777</v>
      </c>
      <c r="F186" s="150" t="s">
        <v>70</v>
      </c>
      <c r="G186" s="154">
        <f t="shared" si="17"/>
        <v>58.32619659339614</v>
      </c>
      <c r="H186" s="72">
        <v>63054</v>
      </c>
      <c r="I186" s="159">
        <v>1765064</v>
      </c>
      <c r="J186" s="152">
        <f t="shared" si="16"/>
        <v>67.51522384405888</v>
      </c>
      <c r="K186" s="52">
        <f t="shared" si="14"/>
        <v>0.02369832571638425</v>
      </c>
      <c r="L186" s="142">
        <v>2614320</v>
      </c>
      <c r="N186" s="95"/>
      <c r="O186" s="95"/>
      <c r="P186" s="95"/>
      <c r="Q186" s="95"/>
      <c r="R186" s="95"/>
      <c r="S186" s="95"/>
    </row>
    <row r="187" spans="2:19" ht="18.75" customHeight="1">
      <c r="B187" s="170" t="s">
        <v>1003</v>
      </c>
      <c r="C187" s="150">
        <v>4</v>
      </c>
      <c r="D187" s="169" t="s">
        <v>1002</v>
      </c>
      <c r="E187" s="393">
        <v>50210209</v>
      </c>
      <c r="F187" s="150" t="s">
        <v>32</v>
      </c>
      <c r="G187" s="154">
        <f t="shared" si="17"/>
        <v>101.72843612802802</v>
      </c>
      <c r="H187" s="90">
        <v>49357103</v>
      </c>
      <c r="I187" s="153">
        <v>6590710</v>
      </c>
      <c r="J187" s="152">
        <f t="shared" si="16"/>
        <v>104.21785415310056</v>
      </c>
      <c r="K187" s="52">
        <f t="shared" si="14"/>
        <v>0.08848902492047361</v>
      </c>
      <c r="L187" s="142">
        <v>6323974</v>
      </c>
      <c r="N187" s="95"/>
      <c r="O187" s="95"/>
      <c r="P187" s="95"/>
      <c r="Q187" s="95"/>
      <c r="R187" s="95"/>
      <c r="S187" s="95"/>
    </row>
    <row r="188" spans="2:19" ht="18.75" customHeight="1">
      <c r="B188" s="170" t="s">
        <v>1001</v>
      </c>
      <c r="C188" s="150">
        <v>4</v>
      </c>
      <c r="D188" s="169" t="s">
        <v>1000</v>
      </c>
      <c r="E188" s="393">
        <v>40458</v>
      </c>
      <c r="F188" s="150" t="s">
        <v>15</v>
      </c>
      <c r="G188" s="154">
        <f t="shared" si="17"/>
        <v>37.25517279482858</v>
      </c>
      <c r="H188" s="72">
        <v>108597</v>
      </c>
      <c r="I188" s="159">
        <v>1620501</v>
      </c>
      <c r="J188" s="152">
        <f t="shared" si="16"/>
        <v>105.3628726303121</v>
      </c>
      <c r="K188" s="52">
        <f t="shared" si="14"/>
        <v>0.021757375665543227</v>
      </c>
      <c r="L188" s="142">
        <v>1538019</v>
      </c>
      <c r="N188" s="95"/>
      <c r="O188" s="95"/>
      <c r="P188" s="95"/>
      <c r="Q188" s="95"/>
      <c r="R188" s="95"/>
      <c r="S188" s="95"/>
    </row>
    <row r="189" spans="2:19" ht="18.75" customHeight="1">
      <c r="B189" s="172" t="s">
        <v>131</v>
      </c>
      <c r="C189" s="130">
        <v>2</v>
      </c>
      <c r="D189" s="171" t="s">
        <v>132</v>
      </c>
      <c r="E189" s="392">
        <v>8330482</v>
      </c>
      <c r="F189" s="130" t="s">
        <v>15</v>
      </c>
      <c r="G189" s="162">
        <f t="shared" si="17"/>
        <v>99.25407668786507</v>
      </c>
      <c r="H189" s="66">
        <v>8393088</v>
      </c>
      <c r="I189" s="161">
        <v>471040623</v>
      </c>
      <c r="J189" s="160">
        <f t="shared" si="16"/>
        <v>120.39443228014602</v>
      </c>
      <c r="K189" s="51">
        <f t="shared" si="14"/>
        <v>6.3243452415904216</v>
      </c>
      <c r="L189" s="122">
        <v>391247846</v>
      </c>
      <c r="N189" s="95"/>
      <c r="O189" s="95"/>
      <c r="P189" s="95"/>
      <c r="Q189" s="95"/>
      <c r="R189" s="95"/>
      <c r="S189" s="95"/>
    </row>
    <row r="190" spans="2:19" ht="18.75" customHeight="1">
      <c r="B190" s="170" t="s">
        <v>999</v>
      </c>
      <c r="C190" s="150">
        <v>3</v>
      </c>
      <c r="D190" s="169" t="s">
        <v>998</v>
      </c>
      <c r="E190" s="393">
        <v>8330482</v>
      </c>
      <c r="F190" s="150" t="s">
        <v>15</v>
      </c>
      <c r="G190" s="154">
        <f t="shared" si="17"/>
        <v>99.25407668786507</v>
      </c>
      <c r="H190" s="72">
        <v>8393088</v>
      </c>
      <c r="I190" s="159">
        <v>471040623</v>
      </c>
      <c r="J190" s="152">
        <f t="shared" si="16"/>
        <v>120.39443228014602</v>
      </c>
      <c r="K190" s="52">
        <f t="shared" si="14"/>
        <v>6.3243452415904216</v>
      </c>
      <c r="L190" s="142">
        <v>391247846</v>
      </c>
      <c r="N190" s="95"/>
      <c r="O190" s="95"/>
      <c r="P190" s="95"/>
      <c r="Q190" s="95"/>
      <c r="R190" s="95"/>
      <c r="S190" s="95"/>
    </row>
    <row r="191" spans="2:19" ht="18.75" customHeight="1">
      <c r="B191" s="170" t="s">
        <v>997</v>
      </c>
      <c r="C191" s="150">
        <v>4</v>
      </c>
      <c r="D191" s="169" t="s">
        <v>996</v>
      </c>
      <c r="E191" s="393">
        <v>840012</v>
      </c>
      <c r="F191" s="150" t="s">
        <v>15</v>
      </c>
      <c r="G191" s="154">
        <f t="shared" si="17"/>
        <v>86.00177324932582</v>
      </c>
      <c r="H191" s="90">
        <v>976738</v>
      </c>
      <c r="I191" s="153">
        <v>53138187</v>
      </c>
      <c r="J191" s="152">
        <f t="shared" si="16"/>
        <v>95.3005829854283</v>
      </c>
      <c r="K191" s="52">
        <f t="shared" si="14"/>
        <v>0.7134506530664809</v>
      </c>
      <c r="L191" s="142">
        <v>55758512</v>
      </c>
      <c r="N191" s="95"/>
      <c r="O191" s="95"/>
      <c r="P191" s="95"/>
      <c r="Q191" s="95"/>
      <c r="R191" s="95"/>
      <c r="S191" s="95"/>
    </row>
    <row r="192" spans="2:19" ht="18.75" customHeight="1">
      <c r="B192" s="170" t="s">
        <v>995</v>
      </c>
      <c r="C192" s="150">
        <v>4</v>
      </c>
      <c r="D192" s="169" t="s">
        <v>994</v>
      </c>
      <c r="E192" s="393">
        <v>7490470</v>
      </c>
      <c r="F192" s="150" t="s">
        <v>15</v>
      </c>
      <c r="G192" s="154">
        <f t="shared" si="17"/>
        <v>100.99941345810271</v>
      </c>
      <c r="H192" s="90">
        <v>7416350</v>
      </c>
      <c r="I192" s="153">
        <v>417895229</v>
      </c>
      <c r="J192" s="152">
        <f aca="true" t="shared" si="18" ref="J192:J223">I192/L192*100</f>
        <v>124.56613149387327</v>
      </c>
      <c r="K192" s="52">
        <f t="shared" si="14"/>
        <v>5.610797824988207</v>
      </c>
      <c r="L192" s="142">
        <v>335480619</v>
      </c>
      <c r="N192" s="95"/>
      <c r="O192" s="95"/>
      <c r="P192" s="95"/>
      <c r="Q192" s="95"/>
      <c r="R192" s="95"/>
      <c r="S192" s="95"/>
    </row>
    <row r="193" spans="2:19" ht="18.75" customHeight="1">
      <c r="B193" s="179" t="s">
        <v>133</v>
      </c>
      <c r="C193" s="140">
        <v>1</v>
      </c>
      <c r="D193" s="178" t="s">
        <v>134</v>
      </c>
      <c r="E193" s="391">
        <v>63300</v>
      </c>
      <c r="F193" s="140" t="s">
        <v>15</v>
      </c>
      <c r="G193" s="136">
        <f t="shared" si="17"/>
        <v>113.18730442556996</v>
      </c>
      <c r="H193" s="60">
        <v>55925</v>
      </c>
      <c r="I193" s="163">
        <v>12883117</v>
      </c>
      <c r="J193" s="133">
        <f t="shared" si="18"/>
        <v>108.74629482631306</v>
      </c>
      <c r="K193" s="50">
        <f t="shared" si="14"/>
        <v>0.17297293634014804</v>
      </c>
      <c r="L193" s="132">
        <v>11846948</v>
      </c>
      <c r="N193" s="95"/>
      <c r="O193" s="95"/>
      <c r="P193" s="95"/>
      <c r="Q193" s="95"/>
      <c r="R193" s="95"/>
      <c r="S193" s="95"/>
    </row>
    <row r="194" spans="2:19" ht="18.75" customHeight="1">
      <c r="B194" s="172" t="s">
        <v>135</v>
      </c>
      <c r="C194" s="130">
        <v>2</v>
      </c>
      <c r="D194" s="171" t="s">
        <v>136</v>
      </c>
      <c r="E194" s="392">
        <v>2269</v>
      </c>
      <c r="F194" s="130" t="s">
        <v>15</v>
      </c>
      <c r="G194" s="162">
        <f t="shared" si="17"/>
        <v>365.96774193548384</v>
      </c>
      <c r="H194" s="66">
        <v>620</v>
      </c>
      <c r="I194" s="161">
        <v>407101</v>
      </c>
      <c r="J194" s="160">
        <f t="shared" si="18"/>
        <v>323.74094426198224</v>
      </c>
      <c r="K194" s="51">
        <f t="shared" si="14"/>
        <v>0.005465870981146148</v>
      </c>
      <c r="L194" s="122">
        <v>125749</v>
      </c>
      <c r="N194" s="95"/>
      <c r="O194" s="95"/>
      <c r="P194" s="95"/>
      <c r="Q194" s="95"/>
      <c r="R194" s="95"/>
      <c r="S194" s="95"/>
    </row>
    <row r="195" spans="2:19" ht="18.75" customHeight="1">
      <c r="B195" s="170" t="s">
        <v>993</v>
      </c>
      <c r="C195" s="150">
        <v>3</v>
      </c>
      <c r="D195" s="169" t="s">
        <v>992</v>
      </c>
      <c r="E195" s="393">
        <v>19</v>
      </c>
      <c r="F195" s="150" t="s">
        <v>15</v>
      </c>
      <c r="G195" s="154">
        <f t="shared" si="17"/>
        <v>211.11111111111111</v>
      </c>
      <c r="H195" s="72">
        <v>9</v>
      </c>
      <c r="I195" s="159">
        <v>4576</v>
      </c>
      <c r="J195" s="152">
        <f t="shared" si="18"/>
        <v>215.34117647058824</v>
      </c>
      <c r="K195" s="52">
        <f t="shared" si="14"/>
        <v>6.143887047618347E-05</v>
      </c>
      <c r="L195" s="142">
        <v>2125</v>
      </c>
      <c r="N195" s="95"/>
      <c r="O195" s="95"/>
      <c r="P195" s="95"/>
      <c r="Q195" s="95"/>
      <c r="R195" s="95"/>
      <c r="S195" s="95"/>
    </row>
    <row r="196" spans="2:19" ht="18.75" customHeight="1">
      <c r="B196" s="172" t="s">
        <v>137</v>
      </c>
      <c r="C196" s="130">
        <v>2</v>
      </c>
      <c r="D196" s="171" t="s">
        <v>138</v>
      </c>
      <c r="E196" s="392">
        <v>7760</v>
      </c>
      <c r="F196" s="130" t="s">
        <v>15</v>
      </c>
      <c r="G196" s="162">
        <f t="shared" si="17"/>
        <v>118.50946854001221</v>
      </c>
      <c r="H196" s="66">
        <v>6548</v>
      </c>
      <c r="I196" s="161">
        <v>2441171</v>
      </c>
      <c r="J196" s="160">
        <f t="shared" si="18"/>
        <v>116.7049998924343</v>
      </c>
      <c r="K196" s="51">
        <f t="shared" si="14"/>
        <v>0.03277595910822013</v>
      </c>
      <c r="L196" s="122">
        <v>2091745</v>
      </c>
      <c r="N196" s="95"/>
      <c r="O196" s="95"/>
      <c r="P196" s="95"/>
      <c r="Q196" s="95"/>
      <c r="R196" s="95"/>
      <c r="S196" s="95"/>
    </row>
    <row r="197" spans="2:19" ht="18.75" customHeight="1">
      <c r="B197" s="170" t="s">
        <v>991</v>
      </c>
      <c r="C197" s="150">
        <v>3</v>
      </c>
      <c r="D197" s="169" t="s">
        <v>990</v>
      </c>
      <c r="E197" s="393">
        <v>406</v>
      </c>
      <c r="F197" s="150" t="s">
        <v>15</v>
      </c>
      <c r="G197" s="154">
        <f t="shared" si="17"/>
        <v>96.66666666666667</v>
      </c>
      <c r="H197" s="72">
        <v>420</v>
      </c>
      <c r="I197" s="159">
        <v>44534</v>
      </c>
      <c r="J197" s="152">
        <f t="shared" si="18"/>
        <v>91.75835496765154</v>
      </c>
      <c r="K197" s="52">
        <f t="shared" si="14"/>
        <v>0.0005979280283624028</v>
      </c>
      <c r="L197" s="142">
        <v>48534</v>
      </c>
      <c r="N197" s="95"/>
      <c r="O197" s="95"/>
      <c r="P197" s="95"/>
      <c r="Q197" s="95"/>
      <c r="R197" s="95"/>
      <c r="S197" s="95"/>
    </row>
    <row r="198" spans="2:19" ht="18.75" customHeight="1">
      <c r="B198" s="172" t="s">
        <v>139</v>
      </c>
      <c r="C198" s="130">
        <v>2</v>
      </c>
      <c r="D198" s="171" t="s">
        <v>140</v>
      </c>
      <c r="E198" s="392">
        <v>53263</v>
      </c>
      <c r="F198" s="130" t="s">
        <v>15</v>
      </c>
      <c r="G198" s="162">
        <f t="shared" si="17"/>
        <v>109.24174990257809</v>
      </c>
      <c r="H198" s="66">
        <v>48757</v>
      </c>
      <c r="I198" s="161">
        <v>10034845</v>
      </c>
      <c r="J198" s="160">
        <f t="shared" si="18"/>
        <v>104.20990639760052</v>
      </c>
      <c r="K198" s="51">
        <f t="shared" si="14"/>
        <v>0.13473110625078177</v>
      </c>
      <c r="L198" s="122">
        <v>9629454</v>
      </c>
      <c r="N198" s="95"/>
      <c r="O198" s="95"/>
      <c r="P198" s="95"/>
      <c r="Q198" s="95"/>
      <c r="R198" s="95"/>
      <c r="S198" s="95"/>
    </row>
    <row r="199" spans="2:19" ht="18.75" customHeight="1">
      <c r="B199" s="170" t="s">
        <v>989</v>
      </c>
      <c r="C199" s="150">
        <v>3</v>
      </c>
      <c r="D199" s="169" t="s">
        <v>988</v>
      </c>
      <c r="E199" s="393">
        <v>247</v>
      </c>
      <c r="F199" s="150" t="s">
        <v>15</v>
      </c>
      <c r="G199" s="154">
        <f t="shared" si="17"/>
        <v>121.67487684729063</v>
      </c>
      <c r="H199" s="90">
        <v>203</v>
      </c>
      <c r="I199" s="153">
        <v>447008</v>
      </c>
      <c r="J199" s="152">
        <f t="shared" si="18"/>
        <v>109.34477478314896</v>
      </c>
      <c r="K199" s="52">
        <f t="shared" si="14"/>
        <v>0.006001675396376273</v>
      </c>
      <c r="L199" s="142">
        <v>408806</v>
      </c>
      <c r="N199" s="95"/>
      <c r="O199" s="95"/>
      <c r="P199" s="95"/>
      <c r="Q199" s="95"/>
      <c r="R199" s="95"/>
      <c r="S199" s="95"/>
    </row>
    <row r="200" spans="2:19" ht="18.75" customHeight="1">
      <c r="B200" s="179" t="s">
        <v>141</v>
      </c>
      <c r="C200" s="140">
        <v>1</v>
      </c>
      <c r="D200" s="178" t="s">
        <v>142</v>
      </c>
      <c r="E200" s="391"/>
      <c r="F200" s="140"/>
      <c r="G200" s="136"/>
      <c r="H200" s="60"/>
      <c r="I200" s="163">
        <v>826959175</v>
      </c>
      <c r="J200" s="133">
        <f t="shared" si="18"/>
        <v>114.01277351329193</v>
      </c>
      <c r="K200" s="50">
        <f aca="true" t="shared" si="19" ref="K200:K263">I200/7448053593*100</f>
        <v>11.103023960209036</v>
      </c>
      <c r="L200" s="132">
        <v>725321514</v>
      </c>
      <c r="N200" s="95"/>
      <c r="O200" s="95"/>
      <c r="P200" s="95"/>
      <c r="Q200" s="95"/>
      <c r="R200" s="95"/>
      <c r="S200" s="95"/>
    </row>
    <row r="201" spans="2:19" ht="18.75" customHeight="1">
      <c r="B201" s="172" t="s">
        <v>143</v>
      </c>
      <c r="C201" s="130">
        <v>2</v>
      </c>
      <c r="D201" s="171" t="s">
        <v>144</v>
      </c>
      <c r="E201" s="392"/>
      <c r="F201" s="130"/>
      <c r="G201" s="162"/>
      <c r="H201" s="66"/>
      <c r="I201" s="161">
        <v>354936226</v>
      </c>
      <c r="J201" s="160">
        <f t="shared" si="18"/>
        <v>128.95005747937088</v>
      </c>
      <c r="K201" s="51">
        <f t="shared" si="19"/>
        <v>4.765489688924691</v>
      </c>
      <c r="L201" s="122">
        <v>275250925</v>
      </c>
      <c r="N201" s="95"/>
      <c r="O201" s="95"/>
      <c r="P201" s="95"/>
      <c r="Q201" s="95"/>
      <c r="R201" s="95"/>
      <c r="S201" s="95"/>
    </row>
    <row r="202" spans="2:19" ht="18.75" customHeight="1">
      <c r="B202" s="170" t="s">
        <v>145</v>
      </c>
      <c r="C202" s="150">
        <v>3</v>
      </c>
      <c r="D202" s="169" t="s">
        <v>146</v>
      </c>
      <c r="E202" s="393"/>
      <c r="F202" s="150"/>
      <c r="G202" s="154"/>
      <c r="H202" s="72"/>
      <c r="I202" s="159">
        <v>213007065</v>
      </c>
      <c r="J202" s="152">
        <f t="shared" si="18"/>
        <v>121.2067589953472</v>
      </c>
      <c r="K202" s="52">
        <f t="shared" si="19"/>
        <v>2.859902420683347</v>
      </c>
      <c r="L202" s="142">
        <v>175738603</v>
      </c>
      <c r="N202" s="95"/>
      <c r="O202" s="95"/>
      <c r="P202" s="95"/>
      <c r="Q202" s="95"/>
      <c r="R202" s="95"/>
      <c r="S202" s="95"/>
    </row>
    <row r="203" spans="2:19" ht="18.75" customHeight="1">
      <c r="B203" s="177" t="s">
        <v>987</v>
      </c>
      <c r="C203" s="176">
        <v>4</v>
      </c>
      <c r="D203" s="175" t="s">
        <v>148</v>
      </c>
      <c r="E203" s="393">
        <v>2573</v>
      </c>
      <c r="F203" s="174" t="s">
        <v>32</v>
      </c>
      <c r="G203" s="154">
        <f aca="true" t="shared" si="20" ref="G203:G234">IF(F203="","",E203/H203*100)</f>
        <v>130.941475826972</v>
      </c>
      <c r="H203" s="90">
        <v>1965</v>
      </c>
      <c r="I203" s="153">
        <v>111527</v>
      </c>
      <c r="J203" s="152">
        <f t="shared" si="18"/>
        <v>121.87011681400458</v>
      </c>
      <c r="K203" s="52">
        <f t="shared" si="19"/>
        <v>0.0014973979256113013</v>
      </c>
      <c r="L203" s="142">
        <v>91513</v>
      </c>
      <c r="N203" s="95"/>
      <c r="O203" s="95"/>
      <c r="P203" s="95"/>
      <c r="Q203" s="95"/>
      <c r="R203" s="95"/>
      <c r="S203" s="95"/>
    </row>
    <row r="204" spans="2:19" ht="18.75" customHeight="1">
      <c r="B204" s="170" t="s">
        <v>153</v>
      </c>
      <c r="C204" s="150">
        <v>3</v>
      </c>
      <c r="D204" s="169" t="s">
        <v>154</v>
      </c>
      <c r="E204" s="393">
        <v>506420</v>
      </c>
      <c r="F204" s="150" t="s">
        <v>15</v>
      </c>
      <c r="G204" s="154">
        <f t="shared" si="20"/>
        <v>111.29840817035192</v>
      </c>
      <c r="H204" s="90">
        <v>455011</v>
      </c>
      <c r="I204" s="153">
        <v>135018230</v>
      </c>
      <c r="J204" s="152">
        <f t="shared" si="18"/>
        <v>144.76722867867176</v>
      </c>
      <c r="K204" s="52">
        <f t="shared" si="19"/>
        <v>1.8127988515938702</v>
      </c>
      <c r="L204" s="142">
        <v>93265742</v>
      </c>
      <c r="N204" s="95"/>
      <c r="O204" s="95"/>
      <c r="P204" s="95"/>
      <c r="Q204" s="95"/>
      <c r="R204" s="95"/>
      <c r="S204" s="95"/>
    </row>
    <row r="205" spans="2:19" ht="18.75" customHeight="1">
      <c r="B205" s="172" t="s">
        <v>161</v>
      </c>
      <c r="C205" s="130">
        <v>2</v>
      </c>
      <c r="D205" s="171" t="s">
        <v>162</v>
      </c>
      <c r="E205" s="392">
        <v>132225</v>
      </c>
      <c r="F205" s="130" t="s">
        <v>15</v>
      </c>
      <c r="G205" s="162">
        <f t="shared" si="20"/>
        <v>125.68318996245426</v>
      </c>
      <c r="H205" s="66">
        <v>105205</v>
      </c>
      <c r="I205" s="161">
        <v>7136203</v>
      </c>
      <c r="J205" s="160">
        <f t="shared" si="18"/>
        <v>165.1925227509421</v>
      </c>
      <c r="K205" s="51">
        <f t="shared" si="19"/>
        <v>0.09581299209107343</v>
      </c>
      <c r="L205" s="122">
        <v>4319931</v>
      </c>
      <c r="N205" s="95"/>
      <c r="O205" s="95"/>
      <c r="P205" s="95"/>
      <c r="Q205" s="95"/>
      <c r="R205" s="95"/>
      <c r="S205" s="95"/>
    </row>
    <row r="206" spans="2:19" ht="18.75" customHeight="1">
      <c r="B206" s="172" t="s">
        <v>163</v>
      </c>
      <c r="C206" s="130">
        <v>2</v>
      </c>
      <c r="D206" s="171" t="s">
        <v>164</v>
      </c>
      <c r="E206" s="392">
        <v>26343763</v>
      </c>
      <c r="F206" s="130" t="s">
        <v>32</v>
      </c>
      <c r="G206" s="162">
        <f t="shared" si="20"/>
        <v>97.34981372405262</v>
      </c>
      <c r="H206" s="66">
        <v>27060928</v>
      </c>
      <c r="I206" s="161">
        <v>20399023</v>
      </c>
      <c r="J206" s="160">
        <f t="shared" si="18"/>
        <v>114.90895057416668</v>
      </c>
      <c r="K206" s="51">
        <f t="shared" si="19"/>
        <v>0.27388394491645274</v>
      </c>
      <c r="L206" s="122">
        <v>17752336</v>
      </c>
      <c r="N206" s="95"/>
      <c r="O206" s="95"/>
      <c r="P206" s="95"/>
      <c r="Q206" s="95"/>
      <c r="R206" s="95"/>
      <c r="S206" s="95"/>
    </row>
    <row r="207" spans="2:19" ht="18.75" customHeight="1">
      <c r="B207" s="170" t="s">
        <v>165</v>
      </c>
      <c r="C207" s="150">
        <v>3</v>
      </c>
      <c r="D207" s="169" t="s">
        <v>166</v>
      </c>
      <c r="E207" s="393">
        <v>6111771</v>
      </c>
      <c r="F207" s="150" t="s">
        <v>32</v>
      </c>
      <c r="G207" s="154">
        <f t="shared" si="20"/>
        <v>114.57193257399089</v>
      </c>
      <c r="H207" s="72">
        <v>5334440</v>
      </c>
      <c r="I207" s="159">
        <v>8476130</v>
      </c>
      <c r="J207" s="152">
        <f t="shared" si="18"/>
        <v>165.71376846020328</v>
      </c>
      <c r="K207" s="52">
        <f t="shared" si="19"/>
        <v>0.11380328959993294</v>
      </c>
      <c r="L207" s="142">
        <v>5114922</v>
      </c>
      <c r="N207" s="95"/>
      <c r="O207" s="95"/>
      <c r="P207" s="95"/>
      <c r="Q207" s="95"/>
      <c r="R207" s="95"/>
      <c r="S207" s="95"/>
    </row>
    <row r="208" spans="2:19" ht="18.75" customHeight="1">
      <c r="B208" s="170" t="s">
        <v>986</v>
      </c>
      <c r="C208" s="150">
        <v>4</v>
      </c>
      <c r="D208" s="169" t="s">
        <v>985</v>
      </c>
      <c r="E208" s="393">
        <v>346398</v>
      </c>
      <c r="F208" s="150" t="s">
        <v>32</v>
      </c>
      <c r="G208" s="154">
        <f t="shared" si="20"/>
        <v>118.33119261040666</v>
      </c>
      <c r="H208" s="72">
        <v>292736</v>
      </c>
      <c r="I208" s="159">
        <v>546701</v>
      </c>
      <c r="J208" s="152">
        <f t="shared" si="18"/>
        <v>152.847681008284</v>
      </c>
      <c r="K208" s="52">
        <f t="shared" si="19"/>
        <v>0.007340186173120626</v>
      </c>
      <c r="L208" s="142">
        <v>357677</v>
      </c>
      <c r="N208" s="95"/>
      <c r="O208" s="95"/>
      <c r="P208" s="95"/>
      <c r="Q208" s="95"/>
      <c r="R208" s="95"/>
      <c r="S208" s="95"/>
    </row>
    <row r="209" spans="2:19" ht="18.75" customHeight="1">
      <c r="B209" s="170" t="s">
        <v>984</v>
      </c>
      <c r="C209" s="150">
        <v>4</v>
      </c>
      <c r="D209" s="169" t="s">
        <v>983</v>
      </c>
      <c r="E209" s="393">
        <v>1531821</v>
      </c>
      <c r="F209" s="150" t="s">
        <v>32</v>
      </c>
      <c r="G209" s="154">
        <f t="shared" si="20"/>
        <v>148.0473729635067</v>
      </c>
      <c r="H209" s="72">
        <v>1034683</v>
      </c>
      <c r="I209" s="159">
        <v>2775467</v>
      </c>
      <c r="J209" s="152">
        <f t="shared" si="18"/>
        <v>211.78428954701812</v>
      </c>
      <c r="K209" s="52">
        <f t="shared" si="19"/>
        <v>0.03726432638197586</v>
      </c>
      <c r="L209" s="142">
        <v>1310516</v>
      </c>
      <c r="N209" s="95"/>
      <c r="O209" s="95"/>
      <c r="P209" s="95"/>
      <c r="Q209" s="95"/>
      <c r="R209" s="95"/>
      <c r="S209" s="95"/>
    </row>
    <row r="210" spans="2:19" ht="18.75" customHeight="1">
      <c r="B210" s="170" t="s">
        <v>982</v>
      </c>
      <c r="C210" s="150">
        <v>4</v>
      </c>
      <c r="D210" s="169" t="s">
        <v>981</v>
      </c>
      <c r="E210" s="393">
        <v>496810</v>
      </c>
      <c r="F210" s="150" t="s">
        <v>32</v>
      </c>
      <c r="G210" s="154">
        <f t="shared" si="20"/>
        <v>123.60517797742409</v>
      </c>
      <c r="H210" s="72">
        <v>401933</v>
      </c>
      <c r="I210" s="159">
        <v>544669</v>
      </c>
      <c r="J210" s="152">
        <f t="shared" si="18"/>
        <v>145.09378221640904</v>
      </c>
      <c r="K210" s="52">
        <f t="shared" si="19"/>
        <v>0.007312903877489594</v>
      </c>
      <c r="L210" s="142">
        <v>375391</v>
      </c>
      <c r="N210" s="95"/>
      <c r="O210" s="95"/>
      <c r="P210" s="95"/>
      <c r="Q210" s="95"/>
      <c r="R210" s="95"/>
      <c r="S210" s="95"/>
    </row>
    <row r="211" spans="2:19" ht="18.75" customHeight="1">
      <c r="B211" s="170" t="s">
        <v>167</v>
      </c>
      <c r="C211" s="150">
        <v>3</v>
      </c>
      <c r="D211" s="169" t="s">
        <v>980</v>
      </c>
      <c r="E211" s="393">
        <v>121423</v>
      </c>
      <c r="F211" s="150" t="s">
        <v>32</v>
      </c>
      <c r="G211" s="154">
        <f t="shared" si="20"/>
        <v>135.50161812297733</v>
      </c>
      <c r="H211" s="72">
        <v>89610</v>
      </c>
      <c r="I211" s="159">
        <v>59612</v>
      </c>
      <c r="J211" s="152">
        <f t="shared" si="18"/>
        <v>161.13093307384582</v>
      </c>
      <c r="K211" s="52">
        <f t="shared" si="19"/>
        <v>0.0008003701806875546</v>
      </c>
      <c r="L211" s="142">
        <v>36996</v>
      </c>
      <c r="N211" s="95"/>
      <c r="O211" s="95"/>
      <c r="P211" s="95"/>
      <c r="Q211" s="95"/>
      <c r="R211" s="95"/>
      <c r="S211" s="95"/>
    </row>
    <row r="212" spans="2:19" ht="18.75" customHeight="1">
      <c r="B212" s="170" t="s">
        <v>979</v>
      </c>
      <c r="C212" s="150">
        <v>4</v>
      </c>
      <c r="D212" s="169" t="s">
        <v>978</v>
      </c>
      <c r="E212" s="393">
        <v>13600</v>
      </c>
      <c r="F212" s="150" t="s">
        <v>32</v>
      </c>
      <c r="G212" s="154">
        <f t="shared" si="20"/>
        <v>75.55555555555556</v>
      </c>
      <c r="H212" s="90">
        <v>18000</v>
      </c>
      <c r="I212" s="153">
        <v>2389</v>
      </c>
      <c r="J212" s="152">
        <f t="shared" si="18"/>
        <v>71.59124962541205</v>
      </c>
      <c r="K212" s="52">
        <f t="shared" si="19"/>
        <v>3.2075494223689324E-05</v>
      </c>
      <c r="L212" s="142">
        <v>3337</v>
      </c>
      <c r="N212" s="95"/>
      <c r="O212" s="95"/>
      <c r="P212" s="95"/>
      <c r="Q212" s="95"/>
      <c r="R212" s="95"/>
      <c r="S212" s="95"/>
    </row>
    <row r="213" spans="2:19" ht="18.75" customHeight="1">
      <c r="B213" s="170" t="s">
        <v>977</v>
      </c>
      <c r="C213" s="150">
        <v>3</v>
      </c>
      <c r="D213" s="169" t="s">
        <v>168</v>
      </c>
      <c r="E213" s="393">
        <v>10019876</v>
      </c>
      <c r="F213" s="150" t="s">
        <v>32</v>
      </c>
      <c r="G213" s="154">
        <f t="shared" si="20"/>
        <v>84.69123576861122</v>
      </c>
      <c r="H213" s="72">
        <v>11831066</v>
      </c>
      <c r="I213" s="159">
        <v>7266203</v>
      </c>
      <c r="J213" s="152">
        <f t="shared" si="18"/>
        <v>102.18138362328213</v>
      </c>
      <c r="K213" s="52">
        <f t="shared" si="19"/>
        <v>0.09755841454778319</v>
      </c>
      <c r="L213" s="142">
        <v>7111083</v>
      </c>
      <c r="N213" s="95"/>
      <c r="O213" s="95"/>
      <c r="P213" s="95"/>
      <c r="Q213" s="95"/>
      <c r="R213" s="95"/>
      <c r="S213" s="95"/>
    </row>
    <row r="214" spans="2:19" ht="18.75" customHeight="1">
      <c r="B214" s="172" t="s">
        <v>169</v>
      </c>
      <c r="C214" s="130">
        <v>2</v>
      </c>
      <c r="D214" s="171" t="s">
        <v>170</v>
      </c>
      <c r="E214" s="392">
        <v>8952730</v>
      </c>
      <c r="F214" s="130" t="s">
        <v>32</v>
      </c>
      <c r="G214" s="162">
        <f t="shared" si="20"/>
        <v>110.42164877209717</v>
      </c>
      <c r="H214" s="66">
        <v>8107767</v>
      </c>
      <c r="I214" s="161">
        <v>150545819</v>
      </c>
      <c r="J214" s="160">
        <f t="shared" si="18"/>
        <v>92.10810802807443</v>
      </c>
      <c r="K214" s="51">
        <f t="shared" si="19"/>
        <v>2.0212773326643276</v>
      </c>
      <c r="L214" s="122">
        <v>163444698</v>
      </c>
      <c r="N214" s="95"/>
      <c r="O214" s="95"/>
      <c r="P214" s="95"/>
      <c r="Q214" s="95"/>
      <c r="R214" s="95"/>
      <c r="S214" s="95"/>
    </row>
    <row r="215" spans="2:19" ht="18.75" customHeight="1">
      <c r="B215" s="170" t="s">
        <v>171</v>
      </c>
      <c r="C215" s="150">
        <v>3</v>
      </c>
      <c r="D215" s="169" t="s">
        <v>172</v>
      </c>
      <c r="E215" s="393">
        <v>1357820</v>
      </c>
      <c r="F215" s="150" t="s">
        <v>32</v>
      </c>
      <c r="G215" s="154">
        <f t="shared" si="20"/>
        <v>187.28551724137932</v>
      </c>
      <c r="H215" s="72">
        <v>725000</v>
      </c>
      <c r="I215" s="159">
        <v>1784381</v>
      </c>
      <c r="J215" s="152">
        <f t="shared" si="18"/>
        <v>226.81444591045792</v>
      </c>
      <c r="K215" s="52">
        <f t="shared" si="19"/>
        <v>0.02395768206712473</v>
      </c>
      <c r="L215" s="142">
        <v>786714</v>
      </c>
      <c r="N215" s="95"/>
      <c r="O215" s="95"/>
      <c r="P215" s="95"/>
      <c r="Q215" s="95"/>
      <c r="R215" s="95"/>
      <c r="S215" s="95"/>
    </row>
    <row r="216" spans="2:19" ht="18.75" customHeight="1">
      <c r="B216" s="170" t="s">
        <v>173</v>
      </c>
      <c r="C216" s="150">
        <v>3</v>
      </c>
      <c r="D216" s="169" t="s">
        <v>176</v>
      </c>
      <c r="E216" s="393">
        <v>370710000</v>
      </c>
      <c r="F216" s="150" t="s">
        <v>335</v>
      </c>
      <c r="G216" s="154">
        <f t="shared" si="20"/>
        <v>98.94650306813966</v>
      </c>
      <c r="H216" s="72">
        <v>374657000</v>
      </c>
      <c r="I216" s="159">
        <v>11139829</v>
      </c>
      <c r="J216" s="152">
        <f t="shared" si="18"/>
        <v>75.71934824895979</v>
      </c>
      <c r="K216" s="52">
        <f t="shared" si="19"/>
        <v>0.14956698231158927</v>
      </c>
      <c r="L216" s="142">
        <v>14711998</v>
      </c>
      <c r="N216" s="95"/>
      <c r="O216" s="95"/>
      <c r="P216" s="95"/>
      <c r="Q216" s="95"/>
      <c r="R216" s="95"/>
      <c r="S216" s="95"/>
    </row>
    <row r="217" spans="2:19" ht="18.75" customHeight="1">
      <c r="B217" s="170" t="s">
        <v>175</v>
      </c>
      <c r="C217" s="150">
        <v>3</v>
      </c>
      <c r="D217" s="169" t="s">
        <v>976</v>
      </c>
      <c r="E217" s="393">
        <v>2458</v>
      </c>
      <c r="F217" s="150" t="s">
        <v>32</v>
      </c>
      <c r="G217" s="154">
        <f t="shared" si="20"/>
        <v>106.77671589921806</v>
      </c>
      <c r="H217" s="90">
        <v>2302</v>
      </c>
      <c r="I217" s="153">
        <v>484882</v>
      </c>
      <c r="J217" s="152">
        <f t="shared" si="18"/>
        <v>109.66558557580528</v>
      </c>
      <c r="K217" s="52">
        <f t="shared" si="19"/>
        <v>0.006510184089648776</v>
      </c>
      <c r="L217" s="142">
        <v>442146</v>
      </c>
      <c r="N217" s="95"/>
      <c r="O217" s="95"/>
      <c r="P217" s="95"/>
      <c r="Q217" s="95"/>
      <c r="R217" s="95"/>
      <c r="S217" s="95"/>
    </row>
    <row r="218" spans="2:19" ht="18.75" customHeight="1">
      <c r="B218" s="170" t="s">
        <v>975</v>
      </c>
      <c r="C218" s="150">
        <v>3</v>
      </c>
      <c r="D218" s="169" t="s">
        <v>178</v>
      </c>
      <c r="E218" s="393">
        <v>492538</v>
      </c>
      <c r="F218" s="150" t="s">
        <v>32</v>
      </c>
      <c r="G218" s="154">
        <f t="shared" si="20"/>
        <v>92.01948981231341</v>
      </c>
      <c r="H218" s="90">
        <v>535254</v>
      </c>
      <c r="I218" s="153">
        <v>12581409</v>
      </c>
      <c r="J218" s="152">
        <f t="shared" si="18"/>
        <v>105.67897014021474</v>
      </c>
      <c r="K218" s="52">
        <f t="shared" si="19"/>
        <v>0.16892210619730968</v>
      </c>
      <c r="L218" s="142">
        <v>11905310</v>
      </c>
      <c r="N218" s="95"/>
      <c r="O218" s="95"/>
      <c r="P218" s="95"/>
      <c r="Q218" s="95"/>
      <c r="R218" s="95"/>
      <c r="S218" s="95"/>
    </row>
    <row r="219" spans="2:19" ht="18.75" customHeight="1">
      <c r="B219" s="172" t="s">
        <v>179</v>
      </c>
      <c r="C219" s="130">
        <v>2</v>
      </c>
      <c r="D219" s="171" t="s">
        <v>180</v>
      </c>
      <c r="E219" s="392">
        <v>38791</v>
      </c>
      <c r="F219" s="130" t="s">
        <v>15</v>
      </c>
      <c r="G219" s="162">
        <f t="shared" si="20"/>
        <v>102.7412861531942</v>
      </c>
      <c r="H219" s="66">
        <v>37756</v>
      </c>
      <c r="I219" s="161">
        <v>17298043</v>
      </c>
      <c r="J219" s="160">
        <f t="shared" si="18"/>
        <v>106.68759583696144</v>
      </c>
      <c r="K219" s="51">
        <f t="shared" si="19"/>
        <v>0.23224917468716177</v>
      </c>
      <c r="L219" s="122">
        <v>16213734</v>
      </c>
      <c r="N219" s="95"/>
      <c r="O219" s="95"/>
      <c r="P219" s="95"/>
      <c r="Q219" s="95"/>
      <c r="R219" s="95"/>
      <c r="S219" s="95"/>
    </row>
    <row r="220" spans="2:19" ht="18.75" customHeight="1">
      <c r="B220" s="170" t="s">
        <v>181</v>
      </c>
      <c r="C220" s="150">
        <v>3</v>
      </c>
      <c r="D220" s="169" t="s">
        <v>974</v>
      </c>
      <c r="E220" s="393">
        <v>52</v>
      </c>
      <c r="F220" s="150" t="s">
        <v>15</v>
      </c>
      <c r="G220" s="154">
        <f t="shared" si="20"/>
        <v>110.63829787234043</v>
      </c>
      <c r="H220" s="90">
        <v>47</v>
      </c>
      <c r="I220" s="153">
        <v>688386</v>
      </c>
      <c r="J220" s="152">
        <f t="shared" si="18"/>
        <v>90.09651150311365</v>
      </c>
      <c r="K220" s="52">
        <f t="shared" si="19"/>
        <v>0.009242495256035411</v>
      </c>
      <c r="L220" s="142">
        <v>764054</v>
      </c>
      <c r="N220" s="95"/>
      <c r="O220" s="95"/>
      <c r="P220" s="95"/>
      <c r="Q220" s="95"/>
      <c r="R220" s="95"/>
      <c r="S220" s="95"/>
    </row>
    <row r="221" spans="2:19" ht="18.75" customHeight="1">
      <c r="B221" s="170" t="s">
        <v>183</v>
      </c>
      <c r="C221" s="150">
        <v>3</v>
      </c>
      <c r="D221" s="169" t="s">
        <v>973</v>
      </c>
      <c r="E221" s="393">
        <v>98</v>
      </c>
      <c r="F221" s="150" t="s">
        <v>15</v>
      </c>
      <c r="G221" s="154">
        <f t="shared" si="20"/>
        <v>107.6923076923077</v>
      </c>
      <c r="H221" s="90">
        <v>91</v>
      </c>
      <c r="I221" s="153">
        <v>195555</v>
      </c>
      <c r="J221" s="152">
        <f t="shared" si="18"/>
        <v>113.64191073919108</v>
      </c>
      <c r="K221" s="52">
        <f t="shared" si="19"/>
        <v>0.0026255852963221285</v>
      </c>
      <c r="L221" s="142">
        <v>172080</v>
      </c>
      <c r="N221" s="95"/>
      <c r="O221" s="95"/>
      <c r="P221" s="95"/>
      <c r="Q221" s="95"/>
      <c r="R221" s="95"/>
      <c r="S221" s="95"/>
    </row>
    <row r="222" spans="2:19" ht="18.75" customHeight="1">
      <c r="B222" s="172" t="s">
        <v>185</v>
      </c>
      <c r="C222" s="130">
        <v>2</v>
      </c>
      <c r="D222" s="171" t="s">
        <v>186</v>
      </c>
      <c r="E222" s="392">
        <v>65316</v>
      </c>
      <c r="F222" s="130" t="s">
        <v>15</v>
      </c>
      <c r="G222" s="162">
        <f t="shared" si="20"/>
        <v>50.78056972260231</v>
      </c>
      <c r="H222" s="66">
        <v>128624</v>
      </c>
      <c r="I222" s="161">
        <v>3322775</v>
      </c>
      <c r="J222" s="160">
        <f t="shared" si="18"/>
        <v>59.8925034310292</v>
      </c>
      <c r="K222" s="51">
        <f t="shared" si="19"/>
        <v>0.044612662335336666</v>
      </c>
      <c r="L222" s="122">
        <v>5547898</v>
      </c>
      <c r="N222" s="95"/>
      <c r="O222" s="95"/>
      <c r="P222" s="95"/>
      <c r="Q222" s="95"/>
      <c r="R222" s="95"/>
      <c r="S222" s="95"/>
    </row>
    <row r="223" spans="2:19" ht="18.75" customHeight="1">
      <c r="B223" s="170" t="s">
        <v>187</v>
      </c>
      <c r="C223" s="150">
        <v>3</v>
      </c>
      <c r="D223" s="169" t="s">
        <v>972</v>
      </c>
      <c r="E223" s="393">
        <v>9823</v>
      </c>
      <c r="F223" s="150" t="s">
        <v>15</v>
      </c>
      <c r="G223" s="154">
        <f t="shared" si="20"/>
        <v>16.155187158739555</v>
      </c>
      <c r="H223" s="90">
        <v>60804</v>
      </c>
      <c r="I223" s="153">
        <v>473964</v>
      </c>
      <c r="J223" s="152">
        <f t="shared" si="18"/>
        <v>19.06916113458057</v>
      </c>
      <c r="K223" s="52">
        <f t="shared" si="19"/>
        <v>0.006363595455938337</v>
      </c>
      <c r="L223" s="142">
        <v>2485500</v>
      </c>
      <c r="N223" s="95"/>
      <c r="O223" s="95"/>
      <c r="P223" s="95"/>
      <c r="Q223" s="95"/>
      <c r="R223" s="95"/>
      <c r="S223" s="95"/>
    </row>
    <row r="224" spans="2:19" ht="18.75" customHeight="1">
      <c r="B224" s="170" t="s">
        <v>189</v>
      </c>
      <c r="C224" s="150">
        <v>4</v>
      </c>
      <c r="D224" s="169" t="s">
        <v>971</v>
      </c>
      <c r="E224" s="393">
        <v>3573</v>
      </c>
      <c r="F224" s="150" t="s">
        <v>15</v>
      </c>
      <c r="G224" s="154">
        <f t="shared" si="20"/>
        <v>6.7882587631803935</v>
      </c>
      <c r="H224" s="90">
        <v>52635</v>
      </c>
      <c r="I224" s="153">
        <v>131990</v>
      </c>
      <c r="J224" s="152">
        <f aca="true" t="shared" si="21" ref="J224:J255">I224/L224*100</f>
        <v>6.507156935922326</v>
      </c>
      <c r="K224" s="52">
        <f t="shared" si="19"/>
        <v>0.0017721408466240074</v>
      </c>
      <c r="L224" s="142">
        <v>2028382</v>
      </c>
      <c r="N224" s="95"/>
      <c r="O224" s="95"/>
      <c r="P224" s="95"/>
      <c r="Q224" s="95"/>
      <c r="R224" s="95"/>
      <c r="S224" s="95"/>
    </row>
    <row r="225" spans="2:19" ht="18.75" customHeight="1">
      <c r="B225" s="170" t="s">
        <v>191</v>
      </c>
      <c r="C225" s="150">
        <v>4</v>
      </c>
      <c r="D225" s="169" t="s">
        <v>970</v>
      </c>
      <c r="E225" s="393">
        <v>5518</v>
      </c>
      <c r="F225" s="150" t="s">
        <v>15</v>
      </c>
      <c r="G225" s="154">
        <f t="shared" si="20"/>
        <v>67.63083711239123</v>
      </c>
      <c r="H225" s="90">
        <v>8159</v>
      </c>
      <c r="I225" s="153">
        <v>314828</v>
      </c>
      <c r="J225" s="152">
        <f t="shared" si="21"/>
        <v>69.15299508196361</v>
      </c>
      <c r="K225" s="52">
        <f t="shared" si="19"/>
        <v>0.004226983547700152</v>
      </c>
      <c r="L225" s="142">
        <v>455263</v>
      </c>
      <c r="N225" s="95"/>
      <c r="O225" s="95"/>
      <c r="P225" s="95"/>
      <c r="Q225" s="95"/>
      <c r="R225" s="95"/>
      <c r="S225" s="95"/>
    </row>
    <row r="226" spans="2:19" ht="18.75" customHeight="1">
      <c r="B226" s="172" t="s">
        <v>193</v>
      </c>
      <c r="C226" s="130">
        <v>2</v>
      </c>
      <c r="D226" s="171" t="s">
        <v>194</v>
      </c>
      <c r="E226" s="392">
        <v>2863</v>
      </c>
      <c r="F226" s="130" t="s">
        <v>15</v>
      </c>
      <c r="G226" s="162">
        <f t="shared" si="20"/>
        <v>101.88612099644128</v>
      </c>
      <c r="H226" s="66">
        <v>2810</v>
      </c>
      <c r="I226" s="161">
        <v>4445893</v>
      </c>
      <c r="J226" s="160">
        <f t="shared" si="21"/>
        <v>101.72920936471257</v>
      </c>
      <c r="K226" s="51">
        <f t="shared" si="19"/>
        <v>0.05969201140252859</v>
      </c>
      <c r="L226" s="122">
        <v>4370321</v>
      </c>
      <c r="N226" s="95"/>
      <c r="O226" s="95"/>
      <c r="P226" s="95"/>
      <c r="Q226" s="95"/>
      <c r="R226" s="95"/>
      <c r="S226" s="95"/>
    </row>
    <row r="227" spans="2:19" ht="18.75" customHeight="1">
      <c r="B227" s="172" t="s">
        <v>195</v>
      </c>
      <c r="C227" s="130">
        <v>2</v>
      </c>
      <c r="D227" s="171" t="s">
        <v>196</v>
      </c>
      <c r="E227" s="392">
        <v>696696</v>
      </c>
      <c r="F227" s="130" t="s">
        <v>15</v>
      </c>
      <c r="G227" s="162">
        <f t="shared" si="20"/>
        <v>112.03169773941346</v>
      </c>
      <c r="H227" s="66">
        <v>621874</v>
      </c>
      <c r="I227" s="161">
        <v>183822021</v>
      </c>
      <c r="J227" s="160">
        <f t="shared" si="21"/>
        <v>116.57761575839083</v>
      </c>
      <c r="K227" s="51">
        <f t="shared" si="19"/>
        <v>2.468054488393636</v>
      </c>
      <c r="L227" s="122">
        <v>157682090</v>
      </c>
      <c r="N227" s="95"/>
      <c r="O227" s="95"/>
      <c r="P227" s="95"/>
      <c r="Q227" s="95"/>
      <c r="R227" s="95"/>
      <c r="S227" s="95"/>
    </row>
    <row r="228" spans="2:19" ht="18.75" customHeight="1">
      <c r="B228" s="170" t="s">
        <v>197</v>
      </c>
      <c r="C228" s="150">
        <v>3</v>
      </c>
      <c r="D228" s="169" t="s">
        <v>969</v>
      </c>
      <c r="E228" s="393">
        <v>2824</v>
      </c>
      <c r="F228" s="150" t="s">
        <v>15</v>
      </c>
      <c r="G228" s="154">
        <f t="shared" si="20"/>
        <v>95.6315611242804</v>
      </c>
      <c r="H228" s="72">
        <v>2953</v>
      </c>
      <c r="I228" s="159">
        <v>2008797</v>
      </c>
      <c r="J228" s="152">
        <f t="shared" si="21"/>
        <v>100.82798733725475</v>
      </c>
      <c r="K228" s="52">
        <f t="shared" si="19"/>
        <v>0.026970764575163012</v>
      </c>
      <c r="L228" s="142">
        <v>1992301</v>
      </c>
      <c r="N228" s="95"/>
      <c r="O228" s="95"/>
      <c r="P228" s="95"/>
      <c r="Q228" s="95"/>
      <c r="R228" s="95"/>
      <c r="S228" s="95"/>
    </row>
    <row r="229" spans="2:19" ht="18.75" customHeight="1">
      <c r="B229" s="170" t="s">
        <v>199</v>
      </c>
      <c r="C229" s="150">
        <v>3</v>
      </c>
      <c r="D229" s="169" t="s">
        <v>200</v>
      </c>
      <c r="E229" s="393">
        <v>22410</v>
      </c>
      <c r="F229" s="150" t="s">
        <v>15</v>
      </c>
      <c r="G229" s="154">
        <f t="shared" si="20"/>
        <v>132.57217226691907</v>
      </c>
      <c r="H229" s="72">
        <v>16904</v>
      </c>
      <c r="I229" s="159">
        <v>6426427</v>
      </c>
      <c r="J229" s="152">
        <f t="shared" si="21"/>
        <v>124.97935138353995</v>
      </c>
      <c r="K229" s="52">
        <f t="shared" si="19"/>
        <v>0.08628330770927631</v>
      </c>
      <c r="L229" s="142">
        <v>5141991</v>
      </c>
      <c r="N229" s="95"/>
      <c r="O229" s="95"/>
      <c r="P229" s="95"/>
      <c r="Q229" s="95"/>
      <c r="R229" s="95"/>
      <c r="S229" s="95"/>
    </row>
    <row r="230" spans="2:19" ht="18.75" customHeight="1">
      <c r="B230" s="170" t="s">
        <v>205</v>
      </c>
      <c r="C230" s="150">
        <v>3</v>
      </c>
      <c r="D230" s="169" t="s">
        <v>206</v>
      </c>
      <c r="E230" s="393">
        <v>61523</v>
      </c>
      <c r="F230" s="150" t="s">
        <v>15</v>
      </c>
      <c r="G230" s="154">
        <f t="shared" si="20"/>
        <v>111.06036536934074</v>
      </c>
      <c r="H230" s="72">
        <v>55396</v>
      </c>
      <c r="I230" s="159">
        <v>14019854</v>
      </c>
      <c r="J230" s="152">
        <f t="shared" si="21"/>
        <v>116.18949195159772</v>
      </c>
      <c r="K230" s="52">
        <f t="shared" si="19"/>
        <v>0.1882351385491702</v>
      </c>
      <c r="L230" s="142">
        <v>12066370</v>
      </c>
      <c r="N230" s="95"/>
      <c r="O230" s="95"/>
      <c r="P230" s="95"/>
      <c r="Q230" s="95"/>
      <c r="R230" s="95"/>
      <c r="S230" s="95"/>
    </row>
    <row r="231" spans="2:19" ht="18.75" customHeight="1">
      <c r="B231" s="170" t="s">
        <v>207</v>
      </c>
      <c r="C231" s="150">
        <v>3</v>
      </c>
      <c r="D231" s="169" t="s">
        <v>208</v>
      </c>
      <c r="E231" s="393">
        <v>3557</v>
      </c>
      <c r="F231" s="150" t="s">
        <v>15</v>
      </c>
      <c r="G231" s="154">
        <f t="shared" si="20"/>
        <v>91.15838031778574</v>
      </c>
      <c r="H231" s="90">
        <v>3902</v>
      </c>
      <c r="I231" s="153">
        <v>1209905</v>
      </c>
      <c r="J231" s="152">
        <f t="shared" si="21"/>
        <v>101.95576626195756</v>
      </c>
      <c r="K231" s="52">
        <f t="shared" si="19"/>
        <v>0.016244579672964766</v>
      </c>
      <c r="L231" s="142">
        <v>1186696</v>
      </c>
      <c r="N231" s="95"/>
      <c r="O231" s="95"/>
      <c r="P231" s="95"/>
      <c r="Q231" s="95"/>
      <c r="R231" s="95"/>
      <c r="S231" s="95"/>
    </row>
    <row r="232" spans="2:19" ht="18.75" customHeight="1">
      <c r="B232" s="170" t="s">
        <v>968</v>
      </c>
      <c r="C232" s="150">
        <v>3</v>
      </c>
      <c r="D232" s="169" t="s">
        <v>967</v>
      </c>
      <c r="E232" s="393">
        <v>211949</v>
      </c>
      <c r="F232" s="150" t="s">
        <v>15</v>
      </c>
      <c r="G232" s="154">
        <f t="shared" si="20"/>
        <v>132.09331023221608</v>
      </c>
      <c r="H232" s="72">
        <v>160454</v>
      </c>
      <c r="I232" s="159">
        <v>46651786</v>
      </c>
      <c r="J232" s="152">
        <f t="shared" si="21"/>
        <v>127.37199693106672</v>
      </c>
      <c r="K232" s="52">
        <f t="shared" si="19"/>
        <v>0.6263621148462916</v>
      </c>
      <c r="L232" s="142">
        <v>36626407</v>
      </c>
      <c r="N232" s="95"/>
      <c r="O232" s="95"/>
      <c r="P232" s="95"/>
      <c r="Q232" s="95"/>
      <c r="R232" s="95"/>
      <c r="S232" s="95"/>
    </row>
    <row r="233" spans="2:19" ht="18.75" customHeight="1">
      <c r="B233" s="172" t="s">
        <v>209</v>
      </c>
      <c r="C233" s="130">
        <v>2</v>
      </c>
      <c r="D233" s="171" t="s">
        <v>210</v>
      </c>
      <c r="E233" s="392">
        <v>226378</v>
      </c>
      <c r="F233" s="130" t="s">
        <v>15</v>
      </c>
      <c r="G233" s="162">
        <f t="shared" si="20"/>
        <v>98.03308505109995</v>
      </c>
      <c r="H233" s="66">
        <v>230920</v>
      </c>
      <c r="I233" s="161">
        <v>85053172</v>
      </c>
      <c r="J233" s="160">
        <f t="shared" si="21"/>
        <v>105.34259770310177</v>
      </c>
      <c r="K233" s="51">
        <f t="shared" si="19"/>
        <v>1.1419516647938277</v>
      </c>
      <c r="L233" s="122">
        <v>80739581</v>
      </c>
      <c r="N233" s="95"/>
      <c r="O233" s="95"/>
      <c r="P233" s="95"/>
      <c r="Q233" s="95"/>
      <c r="R233" s="95"/>
      <c r="S233" s="95"/>
    </row>
    <row r="234" spans="2:19" ht="18.75" customHeight="1">
      <c r="B234" s="170" t="s">
        <v>966</v>
      </c>
      <c r="C234" s="150">
        <v>3</v>
      </c>
      <c r="D234" s="169" t="s">
        <v>965</v>
      </c>
      <c r="E234" s="393">
        <v>3746</v>
      </c>
      <c r="F234" s="150" t="s">
        <v>15</v>
      </c>
      <c r="G234" s="154">
        <f t="shared" si="20"/>
        <v>94.85945809065586</v>
      </c>
      <c r="H234" s="72">
        <v>3949</v>
      </c>
      <c r="I234" s="159">
        <v>1569233</v>
      </c>
      <c r="J234" s="152">
        <f t="shared" si="21"/>
        <v>100.67213855151158</v>
      </c>
      <c r="K234" s="52">
        <f t="shared" si="19"/>
        <v>0.021069034753923258</v>
      </c>
      <c r="L234" s="142">
        <v>1558756</v>
      </c>
      <c r="N234" s="95"/>
      <c r="O234" s="95"/>
      <c r="P234" s="95"/>
      <c r="Q234" s="95"/>
      <c r="R234" s="95"/>
      <c r="S234" s="95"/>
    </row>
    <row r="235" spans="2:19" ht="18.75" customHeight="1">
      <c r="B235" s="170" t="s">
        <v>964</v>
      </c>
      <c r="C235" s="150">
        <v>3</v>
      </c>
      <c r="D235" s="169" t="s">
        <v>963</v>
      </c>
      <c r="E235" s="393">
        <v>17772</v>
      </c>
      <c r="F235" s="150" t="s">
        <v>15</v>
      </c>
      <c r="G235" s="154">
        <f aca="true" t="shared" si="22" ref="G235:G266">IF(F235="","",E235/H235*100)</f>
        <v>96.49780094477927</v>
      </c>
      <c r="H235" s="72">
        <v>18417</v>
      </c>
      <c r="I235" s="159">
        <v>1061594</v>
      </c>
      <c r="J235" s="152">
        <f t="shared" si="21"/>
        <v>115.48969714244063</v>
      </c>
      <c r="K235" s="52">
        <f t="shared" si="19"/>
        <v>0.014253307750064146</v>
      </c>
      <c r="L235" s="142">
        <v>919211</v>
      </c>
      <c r="N235" s="95"/>
      <c r="O235" s="95"/>
      <c r="P235" s="95"/>
      <c r="Q235" s="95"/>
      <c r="R235" s="95"/>
      <c r="S235" s="95"/>
    </row>
    <row r="236" spans="2:19" ht="18.75" customHeight="1">
      <c r="B236" s="170" t="s">
        <v>962</v>
      </c>
      <c r="C236" s="150">
        <v>3</v>
      </c>
      <c r="D236" s="169" t="s">
        <v>961</v>
      </c>
      <c r="E236" s="393">
        <v>108</v>
      </c>
      <c r="F236" s="150" t="s">
        <v>15</v>
      </c>
      <c r="G236" s="154">
        <f t="shared" si="22"/>
        <v>71.05263157894737</v>
      </c>
      <c r="H236" s="72">
        <v>152</v>
      </c>
      <c r="I236" s="159">
        <v>80849</v>
      </c>
      <c r="J236" s="152">
        <f t="shared" si="21"/>
        <v>65.88301443984484</v>
      </c>
      <c r="K236" s="52">
        <f t="shared" si="19"/>
        <v>0.0010855050784809787</v>
      </c>
      <c r="L236" s="142">
        <v>122716</v>
      </c>
      <c r="N236" s="95"/>
      <c r="O236" s="95"/>
      <c r="P236" s="95"/>
      <c r="Q236" s="95"/>
      <c r="R236" s="95"/>
      <c r="S236" s="95"/>
    </row>
    <row r="237" spans="2:19" ht="18.75" customHeight="1">
      <c r="B237" s="170" t="s">
        <v>960</v>
      </c>
      <c r="C237" s="150">
        <v>3</v>
      </c>
      <c r="D237" s="169" t="s">
        <v>959</v>
      </c>
      <c r="E237" s="393">
        <v>11771</v>
      </c>
      <c r="F237" s="150" t="s">
        <v>15</v>
      </c>
      <c r="G237" s="154">
        <f t="shared" si="22"/>
        <v>86.79398318832031</v>
      </c>
      <c r="H237" s="90">
        <v>13562</v>
      </c>
      <c r="I237" s="153">
        <v>6589896</v>
      </c>
      <c r="J237" s="152">
        <f t="shared" si="21"/>
        <v>103.78267847634544</v>
      </c>
      <c r="K237" s="52">
        <f t="shared" si="19"/>
        <v>0.08847809589062929</v>
      </c>
      <c r="L237" s="142">
        <v>6349707</v>
      </c>
      <c r="N237" s="95"/>
      <c r="O237" s="95"/>
      <c r="P237" s="95"/>
      <c r="Q237" s="95"/>
      <c r="R237" s="95"/>
      <c r="S237" s="95"/>
    </row>
    <row r="238" spans="2:19" ht="18.75" customHeight="1">
      <c r="B238" s="170" t="s">
        <v>958</v>
      </c>
      <c r="C238" s="150">
        <v>3</v>
      </c>
      <c r="D238" s="169" t="s">
        <v>957</v>
      </c>
      <c r="E238" s="393">
        <v>4848</v>
      </c>
      <c r="F238" s="150" t="s">
        <v>15</v>
      </c>
      <c r="G238" s="154">
        <f t="shared" si="22"/>
        <v>147.8048780487805</v>
      </c>
      <c r="H238" s="72">
        <v>3280</v>
      </c>
      <c r="I238" s="159">
        <v>23669140</v>
      </c>
      <c r="J238" s="152">
        <f t="shared" si="21"/>
        <v>106.66880943413769</v>
      </c>
      <c r="K238" s="52">
        <f t="shared" si="19"/>
        <v>0.31778960374620924</v>
      </c>
      <c r="L238" s="142">
        <v>22189373</v>
      </c>
      <c r="N238" s="95"/>
      <c r="O238" s="95"/>
      <c r="P238" s="95"/>
      <c r="Q238" s="95"/>
      <c r="R238" s="95"/>
      <c r="S238" s="95"/>
    </row>
    <row r="239" spans="2:19" ht="18.75" customHeight="1">
      <c r="B239" s="179" t="s">
        <v>211</v>
      </c>
      <c r="C239" s="140">
        <v>1</v>
      </c>
      <c r="D239" s="178" t="s">
        <v>212</v>
      </c>
      <c r="E239" s="391">
        <v>0</v>
      </c>
      <c r="F239" s="140"/>
      <c r="G239" s="136">
        <f t="shared" si="22"/>
      </c>
      <c r="H239" s="60"/>
      <c r="I239" s="163">
        <v>1126206256</v>
      </c>
      <c r="J239" s="133">
        <f t="shared" si="21"/>
        <v>110.13579305034196</v>
      </c>
      <c r="K239" s="50">
        <f t="shared" si="19"/>
        <v>15.120813000841682</v>
      </c>
      <c r="L239" s="132">
        <v>1022561535</v>
      </c>
      <c r="N239" s="95"/>
      <c r="O239" s="95"/>
      <c r="P239" s="95"/>
      <c r="Q239" s="95"/>
      <c r="R239" s="95"/>
      <c r="S239" s="95"/>
    </row>
    <row r="240" spans="2:19" ht="18.75" customHeight="1">
      <c r="B240" s="172" t="s">
        <v>213</v>
      </c>
      <c r="C240" s="130">
        <v>2</v>
      </c>
      <c r="D240" s="171" t="s">
        <v>214</v>
      </c>
      <c r="E240" s="392">
        <v>489616</v>
      </c>
      <c r="F240" s="130" t="s">
        <v>32</v>
      </c>
      <c r="G240" s="162">
        <f t="shared" si="22"/>
        <v>98.26516276642717</v>
      </c>
      <c r="H240" s="66">
        <v>498260</v>
      </c>
      <c r="I240" s="161">
        <v>1822781</v>
      </c>
      <c r="J240" s="160">
        <f t="shared" si="21"/>
        <v>104.63203043246405</v>
      </c>
      <c r="K240" s="51">
        <f t="shared" si="19"/>
        <v>0.02447325300818361</v>
      </c>
      <c r="L240" s="122">
        <v>1742087</v>
      </c>
      <c r="N240" s="95"/>
      <c r="O240" s="95"/>
      <c r="P240" s="95"/>
      <c r="Q240" s="95"/>
      <c r="R240" s="95"/>
      <c r="S240" s="95"/>
    </row>
    <row r="241" spans="2:19" ht="18.75" customHeight="1">
      <c r="B241" s="170" t="s">
        <v>956</v>
      </c>
      <c r="C241" s="150">
        <v>3</v>
      </c>
      <c r="D241" s="169" t="s">
        <v>955</v>
      </c>
      <c r="E241" s="393">
        <v>765</v>
      </c>
      <c r="F241" s="150" t="s">
        <v>32</v>
      </c>
      <c r="G241" s="154">
        <f t="shared" si="22"/>
        <v>45.78096947935368</v>
      </c>
      <c r="H241" s="90">
        <v>1671</v>
      </c>
      <c r="I241" s="153">
        <v>5289</v>
      </c>
      <c r="J241" s="152">
        <f t="shared" si="21"/>
        <v>39.26503340757238</v>
      </c>
      <c r="K241" s="52">
        <f t="shared" si="19"/>
        <v>7.1011841334907E-05</v>
      </c>
      <c r="L241" s="142">
        <v>13470</v>
      </c>
      <c r="N241" s="95"/>
      <c r="O241" s="95"/>
      <c r="P241" s="95"/>
      <c r="Q241" s="95"/>
      <c r="R241" s="95"/>
      <c r="S241" s="95"/>
    </row>
    <row r="242" spans="2:19" ht="18.75" customHeight="1">
      <c r="B242" s="172" t="s">
        <v>215</v>
      </c>
      <c r="C242" s="130">
        <v>2</v>
      </c>
      <c r="D242" s="171" t="s">
        <v>216</v>
      </c>
      <c r="E242" s="392">
        <v>78421</v>
      </c>
      <c r="F242" s="130" t="s">
        <v>15</v>
      </c>
      <c r="G242" s="162">
        <f t="shared" si="22"/>
        <v>96.69667077681873</v>
      </c>
      <c r="H242" s="66">
        <v>81100</v>
      </c>
      <c r="I242" s="161">
        <v>52705418</v>
      </c>
      <c r="J242" s="160">
        <f t="shared" si="21"/>
        <v>97.78280160263452</v>
      </c>
      <c r="K242" s="51">
        <f t="shared" si="19"/>
        <v>0.7076401551344208</v>
      </c>
      <c r="L242" s="122">
        <v>53900499</v>
      </c>
      <c r="N242" s="95"/>
      <c r="O242" s="95"/>
      <c r="P242" s="95"/>
      <c r="Q242" s="95"/>
      <c r="R242" s="95"/>
      <c r="S242" s="95"/>
    </row>
    <row r="243" spans="2:19" ht="18.75" customHeight="1">
      <c r="B243" s="170" t="s">
        <v>217</v>
      </c>
      <c r="C243" s="150">
        <v>3</v>
      </c>
      <c r="D243" s="169" t="s">
        <v>218</v>
      </c>
      <c r="E243" s="393">
        <v>7822</v>
      </c>
      <c r="F243" s="150" t="s">
        <v>15</v>
      </c>
      <c r="G243" s="154">
        <f t="shared" si="22"/>
        <v>105.96044432403143</v>
      </c>
      <c r="H243" s="72">
        <v>7382</v>
      </c>
      <c r="I243" s="159">
        <v>6113096</v>
      </c>
      <c r="J243" s="152">
        <f t="shared" si="21"/>
        <v>102.23643925088442</v>
      </c>
      <c r="K243" s="52">
        <f t="shared" si="19"/>
        <v>0.0820764233724815</v>
      </c>
      <c r="L243" s="142">
        <v>5979371</v>
      </c>
      <c r="N243" s="95"/>
      <c r="O243" s="95"/>
      <c r="P243" s="95"/>
      <c r="Q243" s="95"/>
      <c r="R243" s="95"/>
      <c r="S243" s="95"/>
    </row>
    <row r="244" spans="2:19" ht="18.75" customHeight="1">
      <c r="B244" s="172" t="s">
        <v>227</v>
      </c>
      <c r="C244" s="130">
        <v>2</v>
      </c>
      <c r="D244" s="171" t="s">
        <v>228</v>
      </c>
      <c r="E244" s="392"/>
      <c r="F244" s="130"/>
      <c r="G244" s="162">
        <f t="shared" si="22"/>
      </c>
      <c r="H244" s="66"/>
      <c r="I244" s="161">
        <v>109446462</v>
      </c>
      <c r="J244" s="160">
        <f t="shared" si="21"/>
        <v>108.45600058933793</v>
      </c>
      <c r="K244" s="51">
        <f t="shared" si="19"/>
        <v>1.4694639429402399</v>
      </c>
      <c r="L244" s="122">
        <v>100913238</v>
      </c>
      <c r="N244" s="95"/>
      <c r="O244" s="95"/>
      <c r="P244" s="95"/>
      <c r="Q244" s="95"/>
      <c r="R244" s="95"/>
      <c r="S244" s="95"/>
    </row>
    <row r="245" spans="2:19" ht="18.75" customHeight="1">
      <c r="B245" s="170" t="s">
        <v>229</v>
      </c>
      <c r="C245" s="150">
        <v>3</v>
      </c>
      <c r="D245" s="169" t="s">
        <v>954</v>
      </c>
      <c r="E245" s="393"/>
      <c r="F245" s="150"/>
      <c r="G245" s="154">
        <f t="shared" si="22"/>
      </c>
      <c r="H245" s="72"/>
      <c r="I245" s="159">
        <v>30056394</v>
      </c>
      <c r="J245" s="152">
        <f t="shared" si="21"/>
        <v>113.66541305827388</v>
      </c>
      <c r="K245" s="52">
        <f t="shared" si="19"/>
        <v>0.40354696196397255</v>
      </c>
      <c r="L245" s="142">
        <v>26442867</v>
      </c>
      <c r="N245" s="95"/>
      <c r="O245" s="95"/>
      <c r="P245" s="95"/>
      <c r="Q245" s="95"/>
      <c r="R245" s="95"/>
      <c r="S245" s="95"/>
    </row>
    <row r="246" spans="2:19" ht="18.75" customHeight="1">
      <c r="B246" s="170" t="s">
        <v>231</v>
      </c>
      <c r="C246" s="150">
        <v>4</v>
      </c>
      <c r="D246" s="169" t="s">
        <v>953</v>
      </c>
      <c r="E246" s="393"/>
      <c r="F246" s="150"/>
      <c r="G246" s="154">
        <f t="shared" si="22"/>
      </c>
      <c r="H246" s="72"/>
      <c r="I246" s="159">
        <v>30056394</v>
      </c>
      <c r="J246" s="152">
        <f t="shared" si="21"/>
        <v>113.66541305827388</v>
      </c>
      <c r="K246" s="52">
        <f t="shared" si="19"/>
        <v>0.40354696196397255</v>
      </c>
      <c r="L246" s="142">
        <v>26442867</v>
      </c>
      <c r="N246" s="95"/>
      <c r="O246" s="95"/>
      <c r="P246" s="95"/>
      <c r="Q246" s="95"/>
      <c r="R246" s="95"/>
      <c r="S246" s="95"/>
    </row>
    <row r="247" spans="2:19" ht="18.75" customHeight="1">
      <c r="B247" s="170" t="s">
        <v>236</v>
      </c>
      <c r="C247" s="150">
        <v>3</v>
      </c>
      <c r="D247" s="169" t="s">
        <v>952</v>
      </c>
      <c r="E247" s="393">
        <v>1550312</v>
      </c>
      <c r="F247" s="150" t="s">
        <v>15</v>
      </c>
      <c r="G247" s="154">
        <f t="shared" si="22"/>
        <v>102.04556898702309</v>
      </c>
      <c r="H247" s="90">
        <v>1519235</v>
      </c>
      <c r="I247" s="153">
        <v>37942672</v>
      </c>
      <c r="J247" s="152">
        <f t="shared" si="21"/>
        <v>107.4254160827909</v>
      </c>
      <c r="K247" s="52">
        <f t="shared" si="19"/>
        <v>0.5094307059720965</v>
      </c>
      <c r="L247" s="142">
        <v>35320014</v>
      </c>
      <c r="N247" s="95"/>
      <c r="O247" s="95"/>
      <c r="P247" s="95"/>
      <c r="Q247" s="95"/>
      <c r="R247" s="95"/>
      <c r="S247" s="95"/>
    </row>
    <row r="248" spans="2:19" ht="18.75" customHeight="1">
      <c r="B248" s="170" t="s">
        <v>238</v>
      </c>
      <c r="C248" s="150">
        <v>4</v>
      </c>
      <c r="D248" s="169" t="s">
        <v>951</v>
      </c>
      <c r="E248" s="393">
        <v>1416367</v>
      </c>
      <c r="F248" s="150" t="s">
        <v>15</v>
      </c>
      <c r="G248" s="154">
        <f t="shared" si="22"/>
        <v>101.77499613771992</v>
      </c>
      <c r="H248" s="90">
        <v>1391665</v>
      </c>
      <c r="I248" s="153">
        <v>28934831</v>
      </c>
      <c r="J248" s="152">
        <f t="shared" si="21"/>
        <v>107.49673254092033</v>
      </c>
      <c r="K248" s="52">
        <f t="shared" si="19"/>
        <v>0.38848849083462816</v>
      </c>
      <c r="L248" s="142">
        <v>26916940</v>
      </c>
      <c r="N248" s="95"/>
      <c r="O248" s="95"/>
      <c r="P248" s="95"/>
      <c r="Q248" s="95"/>
      <c r="R248" s="95"/>
      <c r="S248" s="95"/>
    </row>
    <row r="249" spans="2:19" ht="18.75" customHeight="1">
      <c r="B249" s="170" t="s">
        <v>950</v>
      </c>
      <c r="C249" s="150">
        <v>3</v>
      </c>
      <c r="D249" s="169" t="s">
        <v>949</v>
      </c>
      <c r="E249" s="393">
        <v>113916623</v>
      </c>
      <c r="F249" s="150" t="s">
        <v>32</v>
      </c>
      <c r="G249" s="154">
        <f t="shared" si="22"/>
        <v>113.17629160608793</v>
      </c>
      <c r="H249" s="90">
        <v>100654140</v>
      </c>
      <c r="I249" s="153">
        <v>23930198</v>
      </c>
      <c r="J249" s="152">
        <f t="shared" si="21"/>
        <v>112.32556589461669</v>
      </c>
      <c r="K249" s="52">
        <f t="shared" si="19"/>
        <v>0.321294653713161</v>
      </c>
      <c r="L249" s="142">
        <v>21304320</v>
      </c>
      <c r="N249" s="95"/>
      <c r="O249" s="95"/>
      <c r="P249" s="95"/>
      <c r="Q249" s="95"/>
      <c r="R249" s="95"/>
      <c r="S249" s="95"/>
    </row>
    <row r="250" spans="2:19" ht="18.75" customHeight="1">
      <c r="B250" s="172" t="s">
        <v>261</v>
      </c>
      <c r="C250" s="130">
        <v>2</v>
      </c>
      <c r="D250" s="171" t="s">
        <v>241</v>
      </c>
      <c r="E250" s="392">
        <v>157792</v>
      </c>
      <c r="F250" s="130" t="s">
        <v>15</v>
      </c>
      <c r="G250" s="162">
        <f t="shared" si="22"/>
        <v>98.60027994401119</v>
      </c>
      <c r="H250" s="66">
        <v>160032</v>
      </c>
      <c r="I250" s="161">
        <v>29151495</v>
      </c>
      <c r="J250" s="160">
        <f t="shared" si="21"/>
        <v>103.62403544833776</v>
      </c>
      <c r="K250" s="51">
        <f t="shared" si="19"/>
        <v>0.39139749245894023</v>
      </c>
      <c r="L250" s="122">
        <v>28131982</v>
      </c>
      <c r="N250" s="95"/>
      <c r="O250" s="95"/>
      <c r="P250" s="95"/>
      <c r="Q250" s="95"/>
      <c r="R250" s="95"/>
      <c r="S250" s="95"/>
    </row>
    <row r="251" spans="2:19" ht="18.75" customHeight="1">
      <c r="B251" s="170" t="s">
        <v>263</v>
      </c>
      <c r="C251" s="150">
        <v>3</v>
      </c>
      <c r="D251" s="169" t="s">
        <v>243</v>
      </c>
      <c r="E251" s="393">
        <v>117206</v>
      </c>
      <c r="F251" s="150" t="s">
        <v>15</v>
      </c>
      <c r="G251" s="154">
        <f t="shared" si="22"/>
        <v>98.62172259432533</v>
      </c>
      <c r="H251" s="72">
        <v>118844</v>
      </c>
      <c r="I251" s="159">
        <v>15166894</v>
      </c>
      <c r="J251" s="152">
        <f t="shared" si="21"/>
        <v>104.68834791976786</v>
      </c>
      <c r="K251" s="52">
        <f t="shared" si="19"/>
        <v>0.20363567220104992</v>
      </c>
      <c r="L251" s="142">
        <v>14487662</v>
      </c>
      <c r="N251" s="95"/>
      <c r="O251" s="95"/>
      <c r="P251" s="95"/>
      <c r="Q251" s="95"/>
      <c r="R251" s="95"/>
      <c r="S251" s="95"/>
    </row>
    <row r="252" spans="2:19" ht="18.75" customHeight="1">
      <c r="B252" s="172" t="s">
        <v>305</v>
      </c>
      <c r="C252" s="130">
        <v>2</v>
      </c>
      <c r="D252" s="171" t="s">
        <v>262</v>
      </c>
      <c r="E252" s="392"/>
      <c r="F252" s="130"/>
      <c r="G252" s="162">
        <f t="shared" si="22"/>
      </c>
      <c r="H252" s="66"/>
      <c r="I252" s="161">
        <v>159244834</v>
      </c>
      <c r="J252" s="160">
        <f t="shared" si="21"/>
        <v>106.1189257972009</v>
      </c>
      <c r="K252" s="51">
        <f t="shared" si="19"/>
        <v>2.1380731490662894</v>
      </c>
      <c r="L252" s="122">
        <v>150062614</v>
      </c>
      <c r="N252" s="95"/>
      <c r="O252" s="95"/>
      <c r="P252" s="95"/>
      <c r="Q252" s="95"/>
      <c r="R252" s="95"/>
      <c r="S252" s="95"/>
    </row>
    <row r="253" spans="2:19" ht="18.75" customHeight="1">
      <c r="B253" s="170" t="s">
        <v>307</v>
      </c>
      <c r="C253" s="150">
        <v>3</v>
      </c>
      <c r="D253" s="169" t="s">
        <v>948</v>
      </c>
      <c r="E253" s="393">
        <v>73298715</v>
      </c>
      <c r="F253" s="150" t="s">
        <v>32</v>
      </c>
      <c r="G253" s="154">
        <f t="shared" si="22"/>
        <v>99.85594199589507</v>
      </c>
      <c r="H253" s="72">
        <v>73404460</v>
      </c>
      <c r="I253" s="159">
        <v>39958178</v>
      </c>
      <c r="J253" s="152">
        <f t="shared" si="21"/>
        <v>109.31957091479838</v>
      </c>
      <c r="K253" s="52">
        <f t="shared" si="19"/>
        <v>0.5364915477723523</v>
      </c>
      <c r="L253" s="142">
        <v>36551715</v>
      </c>
      <c r="N253" s="95"/>
      <c r="O253" s="95"/>
      <c r="P253" s="95"/>
      <c r="Q253" s="95"/>
      <c r="R253" s="95"/>
      <c r="S253" s="95"/>
    </row>
    <row r="254" spans="2:19" ht="18.75" customHeight="1">
      <c r="B254" s="170" t="s">
        <v>947</v>
      </c>
      <c r="C254" s="150">
        <v>4</v>
      </c>
      <c r="D254" s="169" t="s">
        <v>946</v>
      </c>
      <c r="E254" s="393">
        <v>111585</v>
      </c>
      <c r="F254" s="150" t="s">
        <v>32</v>
      </c>
      <c r="G254" s="154">
        <f t="shared" si="22"/>
        <v>118.90731229087189</v>
      </c>
      <c r="H254" s="72">
        <v>93842</v>
      </c>
      <c r="I254" s="159">
        <v>555941</v>
      </c>
      <c r="J254" s="152">
        <f t="shared" si="21"/>
        <v>125.1981200272943</v>
      </c>
      <c r="K254" s="52">
        <f t="shared" si="19"/>
        <v>0.00746424543081292</v>
      </c>
      <c r="L254" s="142">
        <v>444049</v>
      </c>
      <c r="N254" s="95"/>
      <c r="O254" s="95"/>
      <c r="P254" s="95"/>
      <c r="Q254" s="95"/>
      <c r="R254" s="95"/>
      <c r="S254" s="95"/>
    </row>
    <row r="255" spans="2:19" ht="18.75" customHeight="1">
      <c r="B255" s="170" t="s">
        <v>945</v>
      </c>
      <c r="C255" s="150">
        <v>4</v>
      </c>
      <c r="D255" s="169" t="s">
        <v>268</v>
      </c>
      <c r="E255" s="393">
        <v>5015047</v>
      </c>
      <c r="F255" s="150" t="s">
        <v>32</v>
      </c>
      <c r="G255" s="154">
        <f t="shared" si="22"/>
        <v>80.62049387507011</v>
      </c>
      <c r="H255" s="72">
        <v>6220561</v>
      </c>
      <c r="I255" s="159">
        <v>2536236</v>
      </c>
      <c r="J255" s="152">
        <f t="shared" si="21"/>
        <v>85.49538549909354</v>
      </c>
      <c r="K255" s="52">
        <f t="shared" si="19"/>
        <v>0.034052332845505615</v>
      </c>
      <c r="L255" s="142">
        <v>2966518</v>
      </c>
      <c r="N255" s="95"/>
      <c r="O255" s="95"/>
      <c r="P255" s="95"/>
      <c r="Q255" s="95"/>
      <c r="R255" s="95"/>
      <c r="S255" s="95"/>
    </row>
    <row r="256" spans="2:19" ht="18.75" customHeight="1">
      <c r="B256" s="170" t="s">
        <v>944</v>
      </c>
      <c r="C256" s="150">
        <v>4</v>
      </c>
      <c r="D256" s="169" t="s">
        <v>943</v>
      </c>
      <c r="E256" s="393">
        <v>57945686</v>
      </c>
      <c r="F256" s="150" t="s">
        <v>32</v>
      </c>
      <c r="G256" s="154">
        <f t="shared" si="22"/>
        <v>101.88794034714144</v>
      </c>
      <c r="H256" s="72">
        <v>56871977</v>
      </c>
      <c r="I256" s="159">
        <v>21731278</v>
      </c>
      <c r="J256" s="152">
        <f aca="true" t="shared" si="23" ref="J256:J287">I256/L256*100</f>
        <v>109.93233614936806</v>
      </c>
      <c r="K256" s="52">
        <f t="shared" si="19"/>
        <v>0.2917712356477132</v>
      </c>
      <c r="L256" s="142">
        <v>19767867</v>
      </c>
      <c r="N256" s="95"/>
      <c r="O256" s="95"/>
      <c r="P256" s="95"/>
      <c r="Q256" s="95"/>
      <c r="R256" s="95"/>
      <c r="S256" s="95"/>
    </row>
    <row r="257" spans="2:19" ht="18.75" customHeight="1">
      <c r="B257" s="170" t="s">
        <v>309</v>
      </c>
      <c r="C257" s="150">
        <v>3</v>
      </c>
      <c r="D257" s="169" t="s">
        <v>942</v>
      </c>
      <c r="E257" s="393">
        <v>51548475</v>
      </c>
      <c r="F257" s="150" t="s">
        <v>233</v>
      </c>
      <c r="G257" s="154">
        <f t="shared" si="22"/>
        <v>105.76131658536072</v>
      </c>
      <c r="H257" s="72">
        <v>48740387</v>
      </c>
      <c r="I257" s="159">
        <v>5311354</v>
      </c>
      <c r="J257" s="152">
        <f t="shared" si="23"/>
        <v>103.94258821908564</v>
      </c>
      <c r="K257" s="52">
        <f t="shared" si="19"/>
        <v>0.07131197343950155</v>
      </c>
      <c r="L257" s="142">
        <v>5109892</v>
      </c>
      <c r="N257" s="95"/>
      <c r="O257" s="95"/>
      <c r="P257" s="95"/>
      <c r="Q257" s="95"/>
      <c r="R257" s="95"/>
      <c r="S257" s="95"/>
    </row>
    <row r="258" spans="2:19" ht="18.75" customHeight="1">
      <c r="B258" s="170" t="s">
        <v>941</v>
      </c>
      <c r="C258" s="150">
        <v>4</v>
      </c>
      <c r="D258" s="169" t="s">
        <v>940</v>
      </c>
      <c r="E258" s="393">
        <v>51547892</v>
      </c>
      <c r="F258" s="150" t="s">
        <v>233</v>
      </c>
      <c r="G258" s="154">
        <f t="shared" si="22"/>
        <v>105.7601204520596</v>
      </c>
      <c r="H258" s="72">
        <v>48740387</v>
      </c>
      <c r="I258" s="159">
        <v>5310321</v>
      </c>
      <c r="J258" s="152">
        <f t="shared" si="23"/>
        <v>103.92237252763854</v>
      </c>
      <c r="K258" s="52">
        <f t="shared" si="19"/>
        <v>0.07129810404413399</v>
      </c>
      <c r="L258" s="142">
        <v>5109892</v>
      </c>
      <c r="N258" s="95"/>
      <c r="O258" s="95"/>
      <c r="P258" s="95"/>
      <c r="Q258" s="95"/>
      <c r="R258" s="95"/>
      <c r="S258" s="95"/>
    </row>
    <row r="259" spans="2:19" ht="18.75" customHeight="1">
      <c r="B259" s="170" t="s">
        <v>939</v>
      </c>
      <c r="C259" s="150">
        <v>3</v>
      </c>
      <c r="D259" s="169" t="s">
        <v>938</v>
      </c>
      <c r="E259" s="393">
        <v>9972079</v>
      </c>
      <c r="F259" s="150" t="s">
        <v>233</v>
      </c>
      <c r="G259" s="154">
        <f t="shared" si="22"/>
        <v>92.71405508651384</v>
      </c>
      <c r="H259" s="72">
        <v>10755736</v>
      </c>
      <c r="I259" s="159">
        <v>8865317</v>
      </c>
      <c r="J259" s="152">
        <f t="shared" si="23"/>
        <v>106.3400004270241</v>
      </c>
      <c r="K259" s="52">
        <f t="shared" si="19"/>
        <v>0.11902864136654448</v>
      </c>
      <c r="L259" s="142">
        <v>8336766</v>
      </c>
      <c r="N259" s="95"/>
      <c r="O259" s="95"/>
      <c r="P259" s="95"/>
      <c r="Q259" s="95"/>
      <c r="R259" s="95"/>
      <c r="S259" s="95"/>
    </row>
    <row r="260" spans="2:19" ht="18.75" customHeight="1">
      <c r="B260" s="170" t="s">
        <v>937</v>
      </c>
      <c r="C260" s="150">
        <v>4</v>
      </c>
      <c r="D260" s="169" t="s">
        <v>936</v>
      </c>
      <c r="E260" s="393">
        <v>9892568</v>
      </c>
      <c r="F260" s="150" t="s">
        <v>233</v>
      </c>
      <c r="G260" s="154">
        <f t="shared" si="22"/>
        <v>97.63967757068427</v>
      </c>
      <c r="H260" s="72">
        <v>10131709</v>
      </c>
      <c r="I260" s="159">
        <v>8700180</v>
      </c>
      <c r="J260" s="152">
        <f t="shared" si="23"/>
        <v>106.97917711843898</v>
      </c>
      <c r="K260" s="52">
        <f t="shared" si="19"/>
        <v>0.11681145807243924</v>
      </c>
      <c r="L260" s="142">
        <v>8132592</v>
      </c>
      <c r="N260" s="95"/>
      <c r="O260" s="95"/>
      <c r="P260" s="95"/>
      <c r="Q260" s="95"/>
      <c r="R260" s="95"/>
      <c r="S260" s="95"/>
    </row>
    <row r="261" spans="2:19" ht="18.75" customHeight="1">
      <c r="B261" s="170" t="s">
        <v>311</v>
      </c>
      <c r="C261" s="150">
        <v>3</v>
      </c>
      <c r="D261" s="169" t="s">
        <v>935</v>
      </c>
      <c r="E261" s="393">
        <v>367394</v>
      </c>
      <c r="F261" s="150" t="s">
        <v>233</v>
      </c>
      <c r="G261" s="154">
        <f t="shared" si="22"/>
        <v>113.31556772828495</v>
      </c>
      <c r="H261" s="72">
        <v>324222</v>
      </c>
      <c r="I261" s="159">
        <v>163518</v>
      </c>
      <c r="J261" s="152">
        <f t="shared" si="23"/>
        <v>85.42099819251303</v>
      </c>
      <c r="K261" s="52">
        <f t="shared" si="19"/>
        <v>0.002195446071355894</v>
      </c>
      <c r="L261" s="142">
        <v>191426</v>
      </c>
      <c r="N261" s="95"/>
      <c r="O261" s="95"/>
      <c r="P261" s="95"/>
      <c r="Q261" s="95"/>
      <c r="R261" s="95"/>
      <c r="S261" s="95"/>
    </row>
    <row r="262" spans="2:19" ht="18.75" customHeight="1">
      <c r="B262" s="170" t="s">
        <v>327</v>
      </c>
      <c r="C262" s="150">
        <v>3</v>
      </c>
      <c r="D262" s="169" t="s">
        <v>934</v>
      </c>
      <c r="E262" s="393">
        <v>12707889</v>
      </c>
      <c r="F262" s="150" t="s">
        <v>32</v>
      </c>
      <c r="G262" s="154">
        <f t="shared" si="22"/>
        <v>94.79241376578685</v>
      </c>
      <c r="H262" s="72">
        <v>13406019</v>
      </c>
      <c r="I262" s="159">
        <v>10552731</v>
      </c>
      <c r="J262" s="152">
        <f t="shared" si="23"/>
        <v>100.76200282881757</v>
      </c>
      <c r="K262" s="52">
        <f t="shared" si="19"/>
        <v>0.1416844128232094</v>
      </c>
      <c r="L262" s="142">
        <v>10472927</v>
      </c>
      <c r="N262" s="95"/>
      <c r="O262" s="95"/>
      <c r="P262" s="95"/>
      <c r="Q262" s="95"/>
      <c r="R262" s="95"/>
      <c r="S262" s="95"/>
    </row>
    <row r="263" spans="2:19" ht="18.75" customHeight="1">
      <c r="B263" s="170" t="s">
        <v>333</v>
      </c>
      <c r="C263" s="150">
        <v>3</v>
      </c>
      <c r="D263" s="169" t="s">
        <v>933</v>
      </c>
      <c r="E263" s="393">
        <v>2743192</v>
      </c>
      <c r="F263" s="150" t="s">
        <v>32</v>
      </c>
      <c r="G263" s="154">
        <f t="shared" si="22"/>
        <v>112.17172235536769</v>
      </c>
      <c r="H263" s="90">
        <v>2445529</v>
      </c>
      <c r="I263" s="153">
        <v>2066926</v>
      </c>
      <c r="J263" s="152">
        <f t="shared" si="23"/>
        <v>114.48963324893553</v>
      </c>
      <c r="K263" s="52">
        <f t="shared" si="19"/>
        <v>0.027751223513517487</v>
      </c>
      <c r="L263" s="142">
        <v>1805339</v>
      </c>
      <c r="N263" s="95"/>
      <c r="O263" s="95"/>
      <c r="P263" s="95"/>
      <c r="Q263" s="95"/>
      <c r="R263" s="95"/>
      <c r="S263" s="95"/>
    </row>
    <row r="264" spans="2:19" ht="18.75" customHeight="1">
      <c r="B264" s="170" t="s">
        <v>932</v>
      </c>
      <c r="C264" s="150">
        <v>3</v>
      </c>
      <c r="D264" s="169" t="s">
        <v>931</v>
      </c>
      <c r="E264" s="393">
        <v>14852</v>
      </c>
      <c r="F264" s="150" t="s">
        <v>15</v>
      </c>
      <c r="G264" s="154">
        <f t="shared" si="22"/>
        <v>105.03536067892503</v>
      </c>
      <c r="H264" s="72">
        <v>14140</v>
      </c>
      <c r="I264" s="159">
        <v>9829838</v>
      </c>
      <c r="J264" s="152">
        <f t="shared" si="23"/>
        <v>107.48547528006551</v>
      </c>
      <c r="K264" s="52">
        <f aca="true" t="shared" si="24" ref="K264:K327">I264/7448053593*100</f>
        <v>0.13197861531553026</v>
      </c>
      <c r="L264" s="142">
        <v>9145271</v>
      </c>
      <c r="N264" s="95"/>
      <c r="O264" s="95"/>
      <c r="P264" s="95"/>
      <c r="Q264" s="95"/>
      <c r="R264" s="95"/>
      <c r="S264" s="95"/>
    </row>
    <row r="265" spans="2:19" ht="18.75" customHeight="1">
      <c r="B265" s="170" t="s">
        <v>930</v>
      </c>
      <c r="C265" s="150">
        <v>3</v>
      </c>
      <c r="D265" s="169" t="s">
        <v>929</v>
      </c>
      <c r="E265" s="393">
        <v>2224557</v>
      </c>
      <c r="F265" s="150" t="s">
        <v>32</v>
      </c>
      <c r="G265" s="154">
        <f t="shared" si="22"/>
        <v>125.26554545285616</v>
      </c>
      <c r="H265" s="72">
        <v>1775873</v>
      </c>
      <c r="I265" s="159">
        <v>2041865</v>
      </c>
      <c r="J265" s="152">
        <f t="shared" si="23"/>
        <v>126.25974372895274</v>
      </c>
      <c r="K265" s="52">
        <f t="shared" si="24"/>
        <v>0.02741474634284362</v>
      </c>
      <c r="L265" s="142">
        <v>1617194</v>
      </c>
      <c r="N265" s="95"/>
      <c r="O265" s="95"/>
      <c r="P265" s="95"/>
      <c r="Q265" s="95"/>
      <c r="R265" s="95"/>
      <c r="S265" s="95"/>
    </row>
    <row r="266" spans="2:19" ht="18.75" customHeight="1">
      <c r="B266" s="172" t="s">
        <v>336</v>
      </c>
      <c r="C266" s="130">
        <v>2</v>
      </c>
      <c r="D266" s="171" t="s">
        <v>306</v>
      </c>
      <c r="E266" s="392"/>
      <c r="F266" s="130"/>
      <c r="G266" s="162">
        <f t="shared" si="22"/>
      </c>
      <c r="H266" s="66"/>
      <c r="I266" s="161">
        <v>115028274</v>
      </c>
      <c r="J266" s="160">
        <f t="shared" si="23"/>
        <v>114.47087296530891</v>
      </c>
      <c r="K266" s="51">
        <f t="shared" si="24"/>
        <v>1.5444071738166398</v>
      </c>
      <c r="L266" s="122">
        <v>100486937</v>
      </c>
      <c r="N266" s="95"/>
      <c r="O266" s="95"/>
      <c r="P266" s="95"/>
      <c r="Q266" s="95"/>
      <c r="R266" s="95"/>
      <c r="S266" s="95"/>
    </row>
    <row r="267" spans="1:19" ht="18.75" customHeight="1">
      <c r="A267" s="183"/>
      <c r="B267" s="170" t="s">
        <v>338</v>
      </c>
      <c r="C267" s="150">
        <v>3</v>
      </c>
      <c r="D267" s="169" t="s">
        <v>312</v>
      </c>
      <c r="E267" s="393"/>
      <c r="F267" s="150"/>
      <c r="G267" s="154">
        <f aca="true" t="shared" si="25" ref="G267:G298">IF(F267="","",E267/H267*100)</f>
      </c>
      <c r="H267" s="90"/>
      <c r="I267" s="153">
        <v>37878857</v>
      </c>
      <c r="J267" s="152">
        <f t="shared" si="23"/>
        <v>118.92290709225439</v>
      </c>
      <c r="K267" s="52">
        <f t="shared" si="24"/>
        <v>0.5085739049407509</v>
      </c>
      <c r="L267" s="142">
        <v>31851607</v>
      </c>
      <c r="N267" s="95"/>
      <c r="O267" s="95"/>
      <c r="P267" s="95"/>
      <c r="Q267" s="95"/>
      <c r="R267" s="95"/>
      <c r="S267" s="95"/>
    </row>
    <row r="268" spans="2:19" ht="18.75" customHeight="1">
      <c r="B268" s="170" t="s">
        <v>342</v>
      </c>
      <c r="C268" s="150">
        <v>3</v>
      </c>
      <c r="D268" s="169" t="s">
        <v>928</v>
      </c>
      <c r="E268" s="393">
        <v>160</v>
      </c>
      <c r="F268" s="150" t="s">
        <v>335</v>
      </c>
      <c r="G268" s="154">
        <f t="shared" si="25"/>
        <v>88.39779005524862</v>
      </c>
      <c r="H268" s="72">
        <v>181</v>
      </c>
      <c r="I268" s="159">
        <v>142689</v>
      </c>
      <c r="J268" s="152">
        <f t="shared" si="23"/>
        <v>95.7599307415088</v>
      </c>
      <c r="K268" s="52">
        <f t="shared" si="24"/>
        <v>0.0019157891148112206</v>
      </c>
      <c r="L268" s="142">
        <v>149007</v>
      </c>
      <c r="N268" s="95"/>
      <c r="O268" s="95"/>
      <c r="P268" s="95"/>
      <c r="Q268" s="95"/>
      <c r="R268" s="95"/>
      <c r="S268" s="95"/>
    </row>
    <row r="269" spans="2:19" ht="18.75" customHeight="1">
      <c r="B269" s="170" t="s">
        <v>346</v>
      </c>
      <c r="C269" s="150">
        <v>3</v>
      </c>
      <c r="D269" s="169" t="s">
        <v>927</v>
      </c>
      <c r="E269" s="393">
        <v>32992</v>
      </c>
      <c r="F269" s="150" t="s">
        <v>32</v>
      </c>
      <c r="G269" s="154">
        <f t="shared" si="25"/>
        <v>70.79980257087061</v>
      </c>
      <c r="H269" s="72">
        <v>46599</v>
      </c>
      <c r="I269" s="159">
        <v>104167</v>
      </c>
      <c r="J269" s="152">
        <f t="shared" si="23"/>
        <v>105.37672480071218</v>
      </c>
      <c r="K269" s="52">
        <f t="shared" si="24"/>
        <v>0.0013985801619083489</v>
      </c>
      <c r="L269" s="142">
        <v>98852</v>
      </c>
      <c r="N269" s="95"/>
      <c r="O269" s="95"/>
      <c r="P269" s="95"/>
      <c r="Q269" s="95"/>
      <c r="R269" s="95"/>
      <c r="S269" s="95"/>
    </row>
    <row r="270" spans="2:19" ht="18.75" customHeight="1">
      <c r="B270" s="172" t="s">
        <v>380</v>
      </c>
      <c r="C270" s="130">
        <v>2</v>
      </c>
      <c r="D270" s="171" t="s">
        <v>337</v>
      </c>
      <c r="E270" s="392">
        <v>870876</v>
      </c>
      <c r="F270" s="130" t="s">
        <v>15</v>
      </c>
      <c r="G270" s="162">
        <f t="shared" si="25"/>
        <v>106.33484494391901</v>
      </c>
      <c r="H270" s="66">
        <v>818994</v>
      </c>
      <c r="I270" s="161">
        <v>125566607</v>
      </c>
      <c r="J270" s="160">
        <f t="shared" si="23"/>
        <v>112.37828884078766</v>
      </c>
      <c r="K270" s="51">
        <f t="shared" si="24"/>
        <v>1.6858982743896054</v>
      </c>
      <c r="L270" s="122">
        <v>111735646</v>
      </c>
      <c r="N270" s="95"/>
      <c r="O270" s="95"/>
      <c r="P270" s="95"/>
      <c r="Q270" s="95"/>
      <c r="R270" s="95"/>
      <c r="S270" s="95"/>
    </row>
    <row r="271" spans="2:19" ht="18.75" customHeight="1">
      <c r="B271" s="170" t="s">
        <v>382</v>
      </c>
      <c r="C271" s="150">
        <v>3</v>
      </c>
      <c r="D271" s="169" t="s">
        <v>339</v>
      </c>
      <c r="E271" s="393">
        <v>3017</v>
      </c>
      <c r="F271" s="150" t="s">
        <v>15</v>
      </c>
      <c r="G271" s="154">
        <f t="shared" si="25"/>
        <v>62.07818930041152</v>
      </c>
      <c r="H271" s="72">
        <v>4860</v>
      </c>
      <c r="I271" s="159">
        <v>177414</v>
      </c>
      <c r="J271" s="152">
        <f t="shared" si="23"/>
        <v>76.40469761372593</v>
      </c>
      <c r="K271" s="52">
        <f t="shared" si="24"/>
        <v>0.002382018305651577</v>
      </c>
      <c r="L271" s="142">
        <v>232203</v>
      </c>
      <c r="N271" s="95"/>
      <c r="O271" s="95"/>
      <c r="P271" s="95"/>
      <c r="Q271" s="95"/>
      <c r="R271" s="95"/>
      <c r="S271" s="95"/>
    </row>
    <row r="272" spans="2:19" ht="18.75" customHeight="1">
      <c r="B272" s="170" t="s">
        <v>392</v>
      </c>
      <c r="C272" s="150">
        <v>3</v>
      </c>
      <c r="D272" s="169" t="s">
        <v>926</v>
      </c>
      <c r="E272" s="393">
        <v>216790</v>
      </c>
      <c r="F272" s="150" t="s">
        <v>15</v>
      </c>
      <c r="G272" s="154">
        <f t="shared" si="25"/>
        <v>103.6637848590337</v>
      </c>
      <c r="H272" s="72">
        <v>209128</v>
      </c>
      <c r="I272" s="159">
        <v>39365430</v>
      </c>
      <c r="J272" s="152">
        <f t="shared" si="23"/>
        <v>112.76876859740503</v>
      </c>
      <c r="K272" s="52">
        <f t="shared" si="24"/>
        <v>0.5285331195387385</v>
      </c>
      <c r="L272" s="142">
        <v>34908096</v>
      </c>
      <c r="N272" s="95"/>
      <c r="O272" s="95"/>
      <c r="P272" s="95"/>
      <c r="Q272" s="95"/>
      <c r="R272" s="95"/>
      <c r="S272" s="95"/>
    </row>
    <row r="273" spans="2:19" ht="18.75" customHeight="1">
      <c r="B273" s="170" t="s">
        <v>398</v>
      </c>
      <c r="C273" s="150">
        <v>3</v>
      </c>
      <c r="D273" s="169" t="s">
        <v>347</v>
      </c>
      <c r="E273" s="393">
        <v>72549</v>
      </c>
      <c r="F273" s="150" t="s">
        <v>15</v>
      </c>
      <c r="G273" s="154">
        <f t="shared" si="25"/>
        <v>99.12961495367966</v>
      </c>
      <c r="H273" s="90">
        <v>73186</v>
      </c>
      <c r="I273" s="153">
        <v>11781815</v>
      </c>
      <c r="J273" s="152">
        <f t="shared" si="23"/>
        <v>118.84831531229545</v>
      </c>
      <c r="K273" s="52">
        <f t="shared" si="24"/>
        <v>0.1581864960138452</v>
      </c>
      <c r="L273" s="142">
        <v>9913321</v>
      </c>
      <c r="N273" s="95"/>
      <c r="O273" s="95"/>
      <c r="P273" s="95"/>
      <c r="Q273" s="95"/>
      <c r="R273" s="95"/>
      <c r="S273" s="95"/>
    </row>
    <row r="274" spans="2:19" ht="18.75" customHeight="1">
      <c r="B274" s="170" t="s">
        <v>402</v>
      </c>
      <c r="C274" s="150">
        <v>3</v>
      </c>
      <c r="D274" s="169" t="s">
        <v>355</v>
      </c>
      <c r="E274" s="393">
        <v>458035</v>
      </c>
      <c r="F274" s="150" t="s">
        <v>15</v>
      </c>
      <c r="G274" s="154">
        <f t="shared" si="25"/>
        <v>99.3559708809468</v>
      </c>
      <c r="H274" s="72">
        <v>461004</v>
      </c>
      <c r="I274" s="159">
        <v>42611580</v>
      </c>
      <c r="J274" s="152">
        <f t="shared" si="23"/>
        <v>103.87764198938908</v>
      </c>
      <c r="K274" s="52">
        <f t="shared" si="24"/>
        <v>0.5721169895991107</v>
      </c>
      <c r="L274" s="142">
        <v>41020935</v>
      </c>
      <c r="N274" s="95"/>
      <c r="O274" s="95"/>
      <c r="P274" s="95"/>
      <c r="Q274" s="95"/>
      <c r="R274" s="95"/>
      <c r="S274" s="95"/>
    </row>
    <row r="275" spans="2:19" ht="18.75" customHeight="1">
      <c r="B275" s="170" t="s">
        <v>404</v>
      </c>
      <c r="C275" s="150">
        <v>3</v>
      </c>
      <c r="D275" s="169" t="s">
        <v>377</v>
      </c>
      <c r="E275" s="393">
        <v>53131</v>
      </c>
      <c r="F275" s="150" t="s">
        <v>15</v>
      </c>
      <c r="G275" s="154">
        <f t="shared" si="25"/>
        <v>116.70986732273087</v>
      </c>
      <c r="H275" s="72">
        <v>45524</v>
      </c>
      <c r="I275" s="159">
        <v>22413401</v>
      </c>
      <c r="J275" s="152">
        <f t="shared" si="23"/>
        <v>115.8046103804914</v>
      </c>
      <c r="K275" s="52">
        <f t="shared" si="24"/>
        <v>0.300929641820315</v>
      </c>
      <c r="L275" s="142">
        <v>19354498</v>
      </c>
      <c r="N275" s="95"/>
      <c r="O275" s="95"/>
      <c r="P275" s="95"/>
      <c r="Q275" s="95"/>
      <c r="R275" s="95"/>
      <c r="S275" s="95"/>
    </row>
    <row r="276" spans="2:19" ht="18.75" customHeight="1">
      <c r="B276" s="172" t="s">
        <v>406</v>
      </c>
      <c r="C276" s="130">
        <v>2</v>
      </c>
      <c r="D276" s="171" t="s">
        <v>381</v>
      </c>
      <c r="E276" s="392">
        <v>1224050</v>
      </c>
      <c r="F276" s="130" t="s">
        <v>15</v>
      </c>
      <c r="G276" s="162">
        <f t="shared" si="25"/>
        <v>102.6527610284313</v>
      </c>
      <c r="H276" s="66">
        <v>1192418</v>
      </c>
      <c r="I276" s="161">
        <v>372893640</v>
      </c>
      <c r="J276" s="160">
        <f t="shared" si="23"/>
        <v>111.89247471294965</v>
      </c>
      <c r="K276" s="51">
        <f t="shared" si="24"/>
        <v>5.006591794001877</v>
      </c>
      <c r="L276" s="122">
        <v>333260696</v>
      </c>
      <c r="N276" s="95"/>
      <c r="O276" s="95"/>
      <c r="P276" s="95"/>
      <c r="Q276" s="95"/>
      <c r="R276" s="95"/>
      <c r="S276" s="95"/>
    </row>
    <row r="277" spans="2:19" ht="18.75" customHeight="1">
      <c r="B277" s="170" t="s">
        <v>408</v>
      </c>
      <c r="C277" s="150">
        <v>3</v>
      </c>
      <c r="D277" s="169" t="s">
        <v>925</v>
      </c>
      <c r="E277" s="393">
        <v>18067</v>
      </c>
      <c r="F277" s="150" t="s">
        <v>32</v>
      </c>
      <c r="G277" s="154">
        <f t="shared" si="25"/>
        <v>92.6845534294362</v>
      </c>
      <c r="H277" s="72">
        <v>19493</v>
      </c>
      <c r="I277" s="159">
        <v>516444</v>
      </c>
      <c r="J277" s="152">
        <f t="shared" si="23"/>
        <v>111.95088800879229</v>
      </c>
      <c r="K277" s="52">
        <f t="shared" si="24"/>
        <v>0.006933945809484724</v>
      </c>
      <c r="L277" s="142">
        <v>461313</v>
      </c>
      <c r="N277" s="95"/>
      <c r="O277" s="95"/>
      <c r="P277" s="95"/>
      <c r="Q277" s="95"/>
      <c r="R277" s="95"/>
      <c r="S277" s="95"/>
    </row>
    <row r="278" spans="2:19" ht="18.75" customHeight="1">
      <c r="B278" s="170" t="s">
        <v>410</v>
      </c>
      <c r="C278" s="150">
        <v>4</v>
      </c>
      <c r="D278" s="169" t="s">
        <v>924</v>
      </c>
      <c r="E278" s="393">
        <v>77</v>
      </c>
      <c r="F278" s="150" t="s">
        <v>32</v>
      </c>
      <c r="G278" s="154">
        <f t="shared" si="25"/>
        <v>770</v>
      </c>
      <c r="H278" s="72">
        <v>10</v>
      </c>
      <c r="I278" s="159">
        <v>116258</v>
      </c>
      <c r="J278" s="152">
        <f t="shared" si="23"/>
        <v>364.5251309064685</v>
      </c>
      <c r="K278" s="52">
        <f t="shared" si="24"/>
        <v>0.0015609178767089465</v>
      </c>
      <c r="L278" s="142">
        <v>31893</v>
      </c>
      <c r="N278" s="95"/>
      <c r="O278" s="95"/>
      <c r="P278" s="95"/>
      <c r="Q278" s="95"/>
      <c r="R278" s="95"/>
      <c r="S278" s="95"/>
    </row>
    <row r="279" spans="2:19" ht="18.75" customHeight="1">
      <c r="B279" s="170" t="s">
        <v>923</v>
      </c>
      <c r="C279" s="150">
        <v>5</v>
      </c>
      <c r="D279" s="169" t="s">
        <v>922</v>
      </c>
      <c r="E279" s="393">
        <v>6317</v>
      </c>
      <c r="F279" s="150" t="s">
        <v>335</v>
      </c>
      <c r="G279" s="154">
        <f t="shared" si="25"/>
        <v>80.17514913060033</v>
      </c>
      <c r="H279" s="72">
        <v>7879</v>
      </c>
      <c r="I279" s="159">
        <v>18573</v>
      </c>
      <c r="J279" s="152">
        <f t="shared" si="23"/>
        <v>70.34161490683229</v>
      </c>
      <c r="K279" s="52">
        <f t="shared" si="24"/>
        <v>0.0002493671637574641</v>
      </c>
      <c r="L279" s="142">
        <v>26404</v>
      </c>
      <c r="N279" s="95"/>
      <c r="O279" s="95"/>
      <c r="P279" s="95"/>
      <c r="Q279" s="95"/>
      <c r="R279" s="95"/>
      <c r="S279" s="95"/>
    </row>
    <row r="280" spans="2:19" ht="18.75" customHeight="1">
      <c r="B280" s="182" t="s">
        <v>921</v>
      </c>
      <c r="C280" s="181">
        <v>5</v>
      </c>
      <c r="D280" s="180" t="s">
        <v>920</v>
      </c>
      <c r="E280" s="393">
        <v>56</v>
      </c>
      <c r="F280" s="150" t="s">
        <v>32</v>
      </c>
      <c r="G280" s="154">
        <f t="shared" si="25"/>
        <v>5600</v>
      </c>
      <c r="H280" s="72">
        <v>1</v>
      </c>
      <c r="I280" s="159">
        <v>46341</v>
      </c>
      <c r="J280" s="152">
        <f t="shared" si="23"/>
        <v>1146.4868876793666</v>
      </c>
      <c r="K280" s="52">
        <f t="shared" si="24"/>
        <v>0.0006221894005106685</v>
      </c>
      <c r="L280" s="142">
        <v>4042</v>
      </c>
      <c r="N280" s="95"/>
      <c r="O280" s="95"/>
      <c r="P280" s="95"/>
      <c r="Q280" s="95"/>
      <c r="R280" s="95"/>
      <c r="S280" s="95"/>
    </row>
    <row r="281" spans="2:19" ht="18.75" customHeight="1">
      <c r="B281" s="182" t="s">
        <v>919</v>
      </c>
      <c r="C281" s="181">
        <v>5</v>
      </c>
      <c r="D281" s="180" t="s">
        <v>918</v>
      </c>
      <c r="E281" s="393">
        <v>217</v>
      </c>
      <c r="F281" s="150" t="s">
        <v>335</v>
      </c>
      <c r="G281" s="154">
        <f t="shared" si="25"/>
        <v>180.83333333333334</v>
      </c>
      <c r="H281" s="72">
        <v>120</v>
      </c>
      <c r="I281" s="159">
        <v>752</v>
      </c>
      <c r="J281" s="152">
        <f t="shared" si="23"/>
        <v>125.54257095158599</v>
      </c>
      <c r="K281" s="52">
        <f t="shared" si="24"/>
        <v>1.0096597595736447E-05</v>
      </c>
      <c r="L281" s="142">
        <v>599</v>
      </c>
      <c r="N281" s="95"/>
      <c r="O281" s="95"/>
      <c r="P281" s="95"/>
      <c r="Q281" s="95"/>
      <c r="R281" s="95"/>
      <c r="S281" s="95"/>
    </row>
    <row r="282" spans="2:19" ht="18.75" customHeight="1">
      <c r="B282" s="170" t="s">
        <v>917</v>
      </c>
      <c r="C282" s="150">
        <v>4</v>
      </c>
      <c r="D282" s="169" t="s">
        <v>916</v>
      </c>
      <c r="E282" s="393">
        <v>17990</v>
      </c>
      <c r="F282" s="150" t="s">
        <v>32</v>
      </c>
      <c r="G282" s="154">
        <f t="shared" si="25"/>
        <v>92.33690910024124</v>
      </c>
      <c r="H282" s="72">
        <v>19483</v>
      </c>
      <c r="I282" s="159">
        <v>400186</v>
      </c>
      <c r="J282" s="152">
        <f t="shared" si="23"/>
        <v>93.1922127520842</v>
      </c>
      <c r="K282" s="52">
        <f t="shared" si="24"/>
        <v>0.005373027932775778</v>
      </c>
      <c r="L282" s="142">
        <v>429420</v>
      </c>
      <c r="N282" s="95"/>
      <c r="O282" s="95"/>
      <c r="P282" s="95"/>
      <c r="Q282" s="95"/>
      <c r="R282" s="95"/>
      <c r="S282" s="95"/>
    </row>
    <row r="283" spans="2:19" ht="18.75" customHeight="1">
      <c r="B283" s="170" t="s">
        <v>915</v>
      </c>
      <c r="C283" s="150">
        <v>5</v>
      </c>
      <c r="D283" s="169" t="s">
        <v>914</v>
      </c>
      <c r="E283" s="393">
        <v>17990</v>
      </c>
      <c r="F283" s="150" t="s">
        <v>32</v>
      </c>
      <c r="G283" s="154">
        <f t="shared" si="25"/>
        <v>92.33690910024124</v>
      </c>
      <c r="H283" s="72">
        <v>19483</v>
      </c>
      <c r="I283" s="159">
        <v>400186</v>
      </c>
      <c r="J283" s="152">
        <f t="shared" si="23"/>
        <v>93.1922127520842</v>
      </c>
      <c r="K283" s="52">
        <f t="shared" si="24"/>
        <v>0.005373027932775778</v>
      </c>
      <c r="L283" s="142">
        <v>429420</v>
      </c>
      <c r="N283" s="95"/>
      <c r="O283" s="95"/>
      <c r="P283" s="95"/>
      <c r="Q283" s="95"/>
      <c r="R283" s="95"/>
      <c r="S283" s="95"/>
    </row>
    <row r="284" spans="2:19" ht="18.75" customHeight="1">
      <c r="B284" s="170" t="s">
        <v>412</v>
      </c>
      <c r="C284" s="150">
        <v>3</v>
      </c>
      <c r="D284" s="169" t="s">
        <v>383</v>
      </c>
      <c r="E284" s="393">
        <v>12046</v>
      </c>
      <c r="F284" s="150" t="s">
        <v>15</v>
      </c>
      <c r="G284" s="154">
        <f t="shared" si="25"/>
        <v>102.05015249068113</v>
      </c>
      <c r="H284" s="72">
        <v>11804</v>
      </c>
      <c r="I284" s="159">
        <v>13228651</v>
      </c>
      <c r="J284" s="152">
        <f t="shared" si="23"/>
        <v>110.26049802819455</v>
      </c>
      <c r="K284" s="52">
        <f t="shared" si="24"/>
        <v>0.17761218867212306</v>
      </c>
      <c r="L284" s="142">
        <v>11997634</v>
      </c>
      <c r="N284" s="95"/>
      <c r="O284" s="95"/>
      <c r="P284" s="95"/>
      <c r="Q284" s="95"/>
      <c r="R284" s="95"/>
      <c r="S284" s="95"/>
    </row>
    <row r="285" spans="2:19" ht="18.75" customHeight="1">
      <c r="B285" s="170" t="s">
        <v>913</v>
      </c>
      <c r="C285" s="150">
        <v>3</v>
      </c>
      <c r="D285" s="169" t="s">
        <v>912</v>
      </c>
      <c r="E285" s="393">
        <v>12463</v>
      </c>
      <c r="F285" s="150" t="s">
        <v>15</v>
      </c>
      <c r="G285" s="154">
        <f t="shared" si="25"/>
        <v>121.0234997086813</v>
      </c>
      <c r="H285" s="72">
        <v>10298</v>
      </c>
      <c r="I285" s="159">
        <v>19422022</v>
      </c>
      <c r="J285" s="152">
        <f t="shared" si="23"/>
        <v>150.56887324265773</v>
      </c>
      <c r="K285" s="52">
        <f t="shared" si="24"/>
        <v>0.2607664104116228</v>
      </c>
      <c r="L285" s="142">
        <v>12899095</v>
      </c>
      <c r="N285" s="95"/>
      <c r="O285" s="95"/>
      <c r="P285" s="95"/>
      <c r="Q285" s="95"/>
      <c r="R285" s="95"/>
      <c r="S285" s="95"/>
    </row>
    <row r="286" spans="2:19" ht="18.75" customHeight="1">
      <c r="B286" s="170" t="s">
        <v>418</v>
      </c>
      <c r="C286" s="150">
        <v>3</v>
      </c>
      <c r="D286" s="169" t="s">
        <v>393</v>
      </c>
      <c r="E286" s="393">
        <v>1151288</v>
      </c>
      <c r="F286" s="150" t="s">
        <v>15</v>
      </c>
      <c r="G286" s="154">
        <f t="shared" si="25"/>
        <v>102.76136675024165</v>
      </c>
      <c r="H286" s="72">
        <v>1120351</v>
      </c>
      <c r="I286" s="159">
        <v>298571087</v>
      </c>
      <c r="J286" s="152">
        <f t="shared" si="23"/>
        <v>110.6019607877784</v>
      </c>
      <c r="K286" s="52">
        <f t="shared" si="24"/>
        <v>4.008712924415715</v>
      </c>
      <c r="L286" s="142">
        <v>269950989</v>
      </c>
      <c r="N286" s="95"/>
      <c r="O286" s="95"/>
      <c r="P286" s="95"/>
      <c r="Q286" s="95"/>
      <c r="R286" s="95"/>
      <c r="S286" s="95"/>
    </row>
    <row r="287" spans="2:19" ht="18.75" customHeight="1">
      <c r="B287" s="170" t="s">
        <v>424</v>
      </c>
      <c r="C287" s="150">
        <v>3</v>
      </c>
      <c r="D287" s="169" t="s">
        <v>911</v>
      </c>
      <c r="E287" s="393">
        <v>9451</v>
      </c>
      <c r="F287" s="150" t="s">
        <v>15</v>
      </c>
      <c r="G287" s="154">
        <f t="shared" si="25"/>
        <v>125.91260325073274</v>
      </c>
      <c r="H287" s="72">
        <v>7506</v>
      </c>
      <c r="I287" s="159">
        <v>2565954</v>
      </c>
      <c r="J287" s="152">
        <f t="shared" si="23"/>
        <v>124.47772749852525</v>
      </c>
      <c r="K287" s="52">
        <f t="shared" si="24"/>
        <v>0.03445133641910947</v>
      </c>
      <c r="L287" s="142">
        <v>2061376</v>
      </c>
      <c r="N287" s="95"/>
      <c r="O287" s="95"/>
      <c r="P287" s="95"/>
      <c r="Q287" s="95"/>
      <c r="R287" s="95"/>
      <c r="S287" s="95"/>
    </row>
    <row r="288" spans="2:19" ht="18.75" customHeight="1">
      <c r="B288" s="170" t="s">
        <v>434</v>
      </c>
      <c r="C288" s="150">
        <v>3</v>
      </c>
      <c r="D288" s="169" t="s">
        <v>399</v>
      </c>
      <c r="E288" s="393">
        <v>348</v>
      </c>
      <c r="F288" s="150" t="s">
        <v>15</v>
      </c>
      <c r="G288" s="154">
        <f t="shared" si="25"/>
        <v>100.28818443804035</v>
      </c>
      <c r="H288" s="90">
        <v>347</v>
      </c>
      <c r="I288" s="153">
        <v>194329</v>
      </c>
      <c r="J288" s="152">
        <f aca="true" t="shared" si="26" ref="J288:J300">I288/L288*100</f>
        <v>108.80195735913286</v>
      </c>
      <c r="K288" s="52">
        <f t="shared" si="24"/>
        <v>0.0026091246199226965</v>
      </c>
      <c r="L288" s="142">
        <v>178608</v>
      </c>
      <c r="N288" s="95"/>
      <c r="O288" s="95"/>
      <c r="P288" s="95"/>
      <c r="Q288" s="95"/>
      <c r="R288" s="95"/>
      <c r="S288" s="95"/>
    </row>
    <row r="289" spans="2:19" ht="18.75" customHeight="1">
      <c r="B289" s="170" t="s">
        <v>438</v>
      </c>
      <c r="C289" s="150">
        <v>3</v>
      </c>
      <c r="D289" s="169" t="s">
        <v>910</v>
      </c>
      <c r="E289" s="393">
        <v>3115</v>
      </c>
      <c r="F289" s="150" t="s">
        <v>15</v>
      </c>
      <c r="G289" s="154">
        <f t="shared" si="25"/>
        <v>97.40462789243277</v>
      </c>
      <c r="H289" s="72">
        <v>3198</v>
      </c>
      <c r="I289" s="159">
        <v>7061503</v>
      </c>
      <c r="J289" s="152">
        <f t="shared" si="26"/>
        <v>95.60981679452773</v>
      </c>
      <c r="K289" s="52">
        <f t="shared" si="24"/>
        <v>0.09481004549479481</v>
      </c>
      <c r="L289" s="142">
        <v>7385751</v>
      </c>
      <c r="N289" s="95"/>
      <c r="O289" s="95"/>
      <c r="P289" s="95"/>
      <c r="Q289" s="95"/>
      <c r="R289" s="95"/>
      <c r="S289" s="95"/>
    </row>
    <row r="290" spans="2:19" ht="18.75" customHeight="1">
      <c r="B290" s="170" t="s">
        <v>442</v>
      </c>
      <c r="C290" s="150">
        <v>3</v>
      </c>
      <c r="D290" s="169" t="s">
        <v>909</v>
      </c>
      <c r="E290" s="393">
        <v>631</v>
      </c>
      <c r="F290" s="150" t="s">
        <v>15</v>
      </c>
      <c r="G290" s="154">
        <f t="shared" si="25"/>
        <v>133.68644067796612</v>
      </c>
      <c r="H290" s="72">
        <v>472</v>
      </c>
      <c r="I290" s="159">
        <v>5803332</v>
      </c>
      <c r="J290" s="152">
        <f t="shared" si="26"/>
        <v>173.92580808836112</v>
      </c>
      <c r="K290" s="52">
        <f t="shared" si="24"/>
        <v>0.07791743074263349</v>
      </c>
      <c r="L290" s="142">
        <v>3336671</v>
      </c>
      <c r="N290" s="95"/>
      <c r="O290" s="95"/>
      <c r="P290" s="95"/>
      <c r="Q290" s="95"/>
      <c r="R290" s="95"/>
      <c r="S290" s="95"/>
    </row>
    <row r="291" spans="2:19" ht="18.75" customHeight="1">
      <c r="B291" s="172" t="s">
        <v>908</v>
      </c>
      <c r="C291" s="130">
        <v>2</v>
      </c>
      <c r="D291" s="171" t="s">
        <v>407</v>
      </c>
      <c r="E291" s="392"/>
      <c r="F291" s="130"/>
      <c r="G291" s="162">
        <f t="shared" si="25"/>
      </c>
      <c r="H291" s="66"/>
      <c r="I291" s="161">
        <v>160346745</v>
      </c>
      <c r="J291" s="160">
        <f t="shared" si="26"/>
        <v>112.66014400724818</v>
      </c>
      <c r="K291" s="51">
        <f t="shared" si="24"/>
        <v>2.1528677660254854</v>
      </c>
      <c r="L291" s="122">
        <v>142327836</v>
      </c>
      <c r="N291" s="95"/>
      <c r="O291" s="95"/>
      <c r="P291" s="95"/>
      <c r="Q291" s="95"/>
      <c r="R291" s="95"/>
      <c r="S291" s="95"/>
    </row>
    <row r="292" spans="2:19" ht="18.75" customHeight="1">
      <c r="B292" s="170" t="s">
        <v>907</v>
      </c>
      <c r="C292" s="150">
        <v>3</v>
      </c>
      <c r="D292" s="169" t="s">
        <v>906</v>
      </c>
      <c r="E292" s="393">
        <v>71652</v>
      </c>
      <c r="F292" s="150" t="s">
        <v>15</v>
      </c>
      <c r="G292" s="154">
        <f t="shared" si="25"/>
        <v>136.36311732800456</v>
      </c>
      <c r="H292" s="72">
        <v>52545</v>
      </c>
      <c r="I292" s="159">
        <v>17688966</v>
      </c>
      <c r="J292" s="152">
        <f t="shared" si="26"/>
        <v>153.37977656575526</v>
      </c>
      <c r="K292" s="52">
        <f t="shared" si="24"/>
        <v>0.2374978345567337</v>
      </c>
      <c r="L292" s="142">
        <v>11532789</v>
      </c>
      <c r="N292" s="95"/>
      <c r="O292" s="95"/>
      <c r="P292" s="95"/>
      <c r="Q292" s="95"/>
      <c r="R292" s="95"/>
      <c r="S292" s="95"/>
    </row>
    <row r="293" spans="2:19" ht="18.75" customHeight="1">
      <c r="B293" s="170" t="s">
        <v>905</v>
      </c>
      <c r="C293" s="150">
        <v>3</v>
      </c>
      <c r="D293" s="169" t="s">
        <v>904</v>
      </c>
      <c r="E293" s="393">
        <v>28757</v>
      </c>
      <c r="F293" s="150" t="s">
        <v>15</v>
      </c>
      <c r="G293" s="154">
        <f t="shared" si="25"/>
        <v>110.07464114832537</v>
      </c>
      <c r="H293" s="72">
        <v>26125</v>
      </c>
      <c r="I293" s="159">
        <v>16931318</v>
      </c>
      <c r="J293" s="152">
        <f t="shared" si="26"/>
        <v>112.90177450036185</v>
      </c>
      <c r="K293" s="52">
        <f t="shared" si="24"/>
        <v>0.2273254050684165</v>
      </c>
      <c r="L293" s="142">
        <v>14996503</v>
      </c>
      <c r="N293" s="95"/>
      <c r="O293" s="95"/>
      <c r="P293" s="95"/>
      <c r="Q293" s="95"/>
      <c r="R293" s="95"/>
      <c r="S293" s="95"/>
    </row>
    <row r="294" spans="2:19" ht="18.75" customHeight="1">
      <c r="B294" s="170" t="s">
        <v>903</v>
      </c>
      <c r="C294" s="150">
        <v>3</v>
      </c>
      <c r="D294" s="169" t="s">
        <v>435</v>
      </c>
      <c r="E294" s="393">
        <v>8635483</v>
      </c>
      <c r="F294" s="150" t="s">
        <v>32</v>
      </c>
      <c r="G294" s="154">
        <f t="shared" si="25"/>
        <v>92.68297316358183</v>
      </c>
      <c r="H294" s="90">
        <v>9317227</v>
      </c>
      <c r="I294" s="153">
        <v>25176670</v>
      </c>
      <c r="J294" s="152">
        <f t="shared" si="26"/>
        <v>109.33026183805352</v>
      </c>
      <c r="K294" s="52">
        <f t="shared" si="24"/>
        <v>0.3380301938705451</v>
      </c>
      <c r="L294" s="142">
        <v>23028089</v>
      </c>
      <c r="N294" s="95"/>
      <c r="O294" s="95"/>
      <c r="P294" s="95"/>
      <c r="Q294" s="95"/>
      <c r="R294" s="95"/>
      <c r="S294" s="95"/>
    </row>
    <row r="295" spans="2:19" ht="18.75" customHeight="1">
      <c r="B295" s="170" t="s">
        <v>902</v>
      </c>
      <c r="C295" s="150">
        <v>3</v>
      </c>
      <c r="D295" s="169" t="s">
        <v>439</v>
      </c>
      <c r="E295" s="393">
        <v>0</v>
      </c>
      <c r="F295" s="150"/>
      <c r="G295" s="154">
        <f t="shared" si="25"/>
      </c>
      <c r="H295" s="90"/>
      <c r="I295" s="153">
        <v>4636151</v>
      </c>
      <c r="J295" s="152">
        <f t="shared" si="26"/>
        <v>122.44755606758588</v>
      </c>
      <c r="K295" s="52">
        <f t="shared" si="24"/>
        <v>0.062246477446903085</v>
      </c>
      <c r="L295" s="142">
        <v>3786234</v>
      </c>
      <c r="N295" s="95"/>
      <c r="O295" s="95"/>
      <c r="P295" s="95"/>
      <c r="Q295" s="95"/>
      <c r="R295" s="95"/>
      <c r="S295" s="95"/>
    </row>
    <row r="296" spans="2:19" ht="18.75" customHeight="1">
      <c r="B296" s="170" t="s">
        <v>901</v>
      </c>
      <c r="C296" s="150">
        <v>3</v>
      </c>
      <c r="D296" s="169" t="s">
        <v>443</v>
      </c>
      <c r="E296" s="393">
        <v>12221680</v>
      </c>
      <c r="F296" s="150" t="s">
        <v>32</v>
      </c>
      <c r="G296" s="154">
        <f t="shared" si="25"/>
        <v>93.24988793621425</v>
      </c>
      <c r="H296" s="72">
        <v>13106375</v>
      </c>
      <c r="I296" s="159">
        <v>10542441</v>
      </c>
      <c r="J296" s="152">
        <f t="shared" si="26"/>
        <v>98.44871780624867</v>
      </c>
      <c r="K296" s="52">
        <f t="shared" si="24"/>
        <v>0.1415462559225975</v>
      </c>
      <c r="L296" s="142">
        <v>10708561</v>
      </c>
      <c r="N296" s="95"/>
      <c r="O296" s="95"/>
      <c r="P296" s="95"/>
      <c r="Q296" s="95"/>
      <c r="R296" s="95"/>
      <c r="S296" s="95"/>
    </row>
    <row r="297" spans="2:19" ht="18.75" customHeight="1">
      <c r="B297" s="179" t="s">
        <v>452</v>
      </c>
      <c r="C297" s="140">
        <v>1</v>
      </c>
      <c r="D297" s="178" t="s">
        <v>453</v>
      </c>
      <c r="E297" s="391"/>
      <c r="F297" s="140"/>
      <c r="G297" s="136">
        <f t="shared" si="25"/>
      </c>
      <c r="H297" s="60"/>
      <c r="I297" s="163">
        <v>2928737611</v>
      </c>
      <c r="J297" s="133">
        <f t="shared" si="26"/>
        <v>112.34718488052285</v>
      </c>
      <c r="K297" s="50">
        <f t="shared" si="24"/>
        <v>39.322187661922214</v>
      </c>
      <c r="L297" s="132">
        <v>2606863371</v>
      </c>
      <c r="N297" s="95"/>
      <c r="O297" s="95"/>
      <c r="P297" s="95"/>
      <c r="Q297" s="95"/>
      <c r="R297" s="95"/>
      <c r="S297" s="95"/>
    </row>
    <row r="298" spans="2:19" ht="18.75" customHeight="1">
      <c r="B298" s="172" t="s">
        <v>454</v>
      </c>
      <c r="C298" s="130">
        <v>2</v>
      </c>
      <c r="D298" s="171" t="s">
        <v>455</v>
      </c>
      <c r="E298" s="392"/>
      <c r="F298" s="130"/>
      <c r="G298" s="162">
        <f t="shared" si="25"/>
      </c>
      <c r="H298" s="66"/>
      <c r="I298" s="161">
        <v>751145748</v>
      </c>
      <c r="J298" s="160">
        <f t="shared" si="26"/>
        <v>119.34369572633392</v>
      </c>
      <c r="K298" s="51">
        <f t="shared" si="24"/>
        <v>10.085128129394223</v>
      </c>
      <c r="L298" s="122">
        <v>629397090</v>
      </c>
      <c r="N298" s="95"/>
      <c r="O298" s="95"/>
      <c r="P298" s="95"/>
      <c r="Q298" s="95"/>
      <c r="R298" s="95"/>
      <c r="S298" s="95"/>
    </row>
    <row r="299" spans="2:19" ht="18.75" customHeight="1">
      <c r="B299" s="170" t="s">
        <v>456</v>
      </c>
      <c r="C299" s="150">
        <v>3</v>
      </c>
      <c r="D299" s="169" t="s">
        <v>457</v>
      </c>
      <c r="E299" s="393">
        <v>67334</v>
      </c>
      <c r="F299" s="150" t="s">
        <v>15</v>
      </c>
      <c r="G299" s="154">
        <f>IF(F299="","",E299/H299*100)</f>
        <v>122.05485163231641</v>
      </c>
      <c r="H299" s="72">
        <v>55167</v>
      </c>
      <c r="I299" s="159">
        <v>223452555</v>
      </c>
      <c r="J299" s="152">
        <f t="shared" si="26"/>
        <v>141.58076766032926</v>
      </c>
      <c r="K299" s="52">
        <f t="shared" si="24"/>
        <v>3.00014698081671</v>
      </c>
      <c r="L299" s="142">
        <v>157826913</v>
      </c>
      <c r="N299" s="95"/>
      <c r="O299" s="95"/>
      <c r="P299" s="95"/>
      <c r="Q299" s="95"/>
      <c r="R299" s="95"/>
      <c r="S299" s="95"/>
    </row>
    <row r="300" spans="2:19" ht="18.75" customHeight="1">
      <c r="B300" s="170" t="s">
        <v>458</v>
      </c>
      <c r="C300" s="150">
        <v>4</v>
      </c>
      <c r="D300" s="169" t="s">
        <v>459</v>
      </c>
      <c r="E300" s="393">
        <v>3262548</v>
      </c>
      <c r="F300" s="150" t="s">
        <v>32</v>
      </c>
      <c r="G300" s="154">
        <f>IF(F300="","",E300/H300*100)</f>
        <v>200.23469308846038</v>
      </c>
      <c r="H300" s="72">
        <v>1629362</v>
      </c>
      <c r="I300" s="159">
        <v>2846742</v>
      </c>
      <c r="J300" s="152">
        <f t="shared" si="26"/>
        <v>134.97521437021268</v>
      </c>
      <c r="K300" s="52">
        <f t="shared" si="24"/>
        <v>0.03822128780968346</v>
      </c>
      <c r="L300" s="142">
        <v>2109085</v>
      </c>
      <c r="N300" s="95"/>
      <c r="O300" s="95"/>
      <c r="P300" s="95"/>
      <c r="Q300" s="95"/>
      <c r="R300" s="95"/>
      <c r="S300" s="95"/>
    </row>
    <row r="301" spans="2:19" ht="18.75" customHeight="1">
      <c r="B301" s="177" t="s">
        <v>460</v>
      </c>
      <c r="C301" s="176">
        <v>4</v>
      </c>
      <c r="D301" s="175" t="s">
        <v>900</v>
      </c>
      <c r="E301" s="393">
        <v>0</v>
      </c>
      <c r="F301" s="174" t="s">
        <v>32</v>
      </c>
      <c r="G301" s="154" t="s">
        <v>828</v>
      </c>
      <c r="H301" s="72">
        <v>2</v>
      </c>
      <c r="I301" s="159">
        <v>0</v>
      </c>
      <c r="J301" s="152" t="s">
        <v>828</v>
      </c>
      <c r="K301" s="52">
        <f t="shared" si="24"/>
        <v>0</v>
      </c>
      <c r="L301" s="142">
        <v>367</v>
      </c>
      <c r="N301" s="95"/>
      <c r="O301" s="95"/>
      <c r="P301" s="95"/>
      <c r="Q301" s="95"/>
      <c r="R301" s="95"/>
      <c r="S301" s="95"/>
    </row>
    <row r="302" spans="2:19" ht="18.75" customHeight="1">
      <c r="B302" s="170" t="s">
        <v>466</v>
      </c>
      <c r="C302" s="150">
        <v>4</v>
      </c>
      <c r="D302" s="169" t="s">
        <v>899</v>
      </c>
      <c r="E302" s="393">
        <v>750595</v>
      </c>
      <c r="F302" s="150" t="s">
        <v>32</v>
      </c>
      <c r="G302" s="154">
        <f aca="true" t="shared" si="27" ref="G302:G333">IF(F302="","",E302/H302*100)</f>
        <v>136.04513117948252</v>
      </c>
      <c r="H302" s="72">
        <v>551725</v>
      </c>
      <c r="I302" s="159">
        <v>100812522</v>
      </c>
      <c r="J302" s="152">
        <f aca="true" t="shared" si="28" ref="J302:J333">I302/L302*100</f>
        <v>177.45723538999852</v>
      </c>
      <c r="K302" s="52">
        <f t="shared" si="24"/>
        <v>1.3535418447411272</v>
      </c>
      <c r="L302" s="142">
        <v>56809474</v>
      </c>
      <c r="N302" s="95"/>
      <c r="O302" s="95"/>
      <c r="P302" s="95"/>
      <c r="Q302" s="95"/>
      <c r="R302" s="95"/>
      <c r="S302" s="95"/>
    </row>
    <row r="303" spans="2:19" ht="18.75" customHeight="1">
      <c r="B303" s="170" t="s">
        <v>898</v>
      </c>
      <c r="C303" s="150">
        <v>4</v>
      </c>
      <c r="D303" s="169" t="s">
        <v>897</v>
      </c>
      <c r="E303" s="393">
        <v>55730548</v>
      </c>
      <c r="F303" s="150" t="s">
        <v>32</v>
      </c>
      <c r="G303" s="154">
        <f t="shared" si="27"/>
        <v>120.3464423216248</v>
      </c>
      <c r="H303" s="72">
        <v>46308430</v>
      </c>
      <c r="I303" s="159">
        <v>101340471</v>
      </c>
      <c r="J303" s="152">
        <f t="shared" si="28"/>
        <v>116.24719526554239</v>
      </c>
      <c r="K303" s="52">
        <f t="shared" si="24"/>
        <v>1.3606302604380307</v>
      </c>
      <c r="L303" s="142">
        <v>87176702</v>
      </c>
      <c r="N303" s="95"/>
      <c r="O303" s="95"/>
      <c r="P303" s="95"/>
      <c r="Q303" s="95"/>
      <c r="R303" s="95"/>
      <c r="S303" s="95"/>
    </row>
    <row r="304" spans="2:19" ht="18.75" customHeight="1">
      <c r="B304" s="170" t="s">
        <v>896</v>
      </c>
      <c r="C304" s="150">
        <v>4</v>
      </c>
      <c r="D304" s="169" t="s">
        <v>895</v>
      </c>
      <c r="E304" s="393">
        <v>182212</v>
      </c>
      <c r="F304" s="150" t="s">
        <v>32</v>
      </c>
      <c r="G304" s="154">
        <f t="shared" si="27"/>
        <v>80.94317914273404</v>
      </c>
      <c r="H304" s="72">
        <v>225111</v>
      </c>
      <c r="I304" s="159">
        <v>6166835</v>
      </c>
      <c r="J304" s="152">
        <f t="shared" si="28"/>
        <v>184.52826586665373</v>
      </c>
      <c r="K304" s="52">
        <f t="shared" si="24"/>
        <v>0.08279794073710554</v>
      </c>
      <c r="L304" s="142">
        <v>3341946</v>
      </c>
      <c r="N304" s="95"/>
      <c r="O304" s="95"/>
      <c r="P304" s="95"/>
      <c r="Q304" s="95"/>
      <c r="R304" s="95"/>
      <c r="S304" s="95"/>
    </row>
    <row r="305" spans="2:19" ht="18.75" customHeight="1">
      <c r="B305" s="170" t="s">
        <v>468</v>
      </c>
      <c r="C305" s="150">
        <v>3</v>
      </c>
      <c r="D305" s="169" t="s">
        <v>469</v>
      </c>
      <c r="E305" s="393"/>
      <c r="F305" s="150"/>
      <c r="G305" s="154">
        <f t="shared" si="27"/>
      </c>
      <c r="H305" s="72"/>
      <c r="I305" s="159">
        <v>3443431</v>
      </c>
      <c r="J305" s="152">
        <f t="shared" si="28"/>
        <v>124.20115254919544</v>
      </c>
      <c r="K305" s="52">
        <f t="shared" si="24"/>
        <v>0.04623262919638876</v>
      </c>
      <c r="L305" s="142">
        <v>2772463</v>
      </c>
      <c r="N305" s="95"/>
      <c r="O305" s="95"/>
      <c r="P305" s="95"/>
      <c r="Q305" s="95"/>
      <c r="R305" s="95"/>
      <c r="S305" s="95"/>
    </row>
    <row r="306" spans="2:19" ht="18.75" customHeight="1">
      <c r="B306" s="170" t="s">
        <v>470</v>
      </c>
      <c r="C306" s="150">
        <v>4</v>
      </c>
      <c r="D306" s="169" t="s">
        <v>471</v>
      </c>
      <c r="E306" s="393">
        <v>83</v>
      </c>
      <c r="F306" s="150" t="s">
        <v>12</v>
      </c>
      <c r="G306" s="154">
        <f t="shared" si="27"/>
        <v>259.375</v>
      </c>
      <c r="H306" s="72">
        <v>32</v>
      </c>
      <c r="I306" s="159">
        <v>729884</v>
      </c>
      <c r="J306" s="152">
        <f t="shared" si="28"/>
        <v>199.7799334326005</v>
      </c>
      <c r="K306" s="52">
        <f t="shared" si="24"/>
        <v>0.009799660956870345</v>
      </c>
      <c r="L306" s="142">
        <v>365344</v>
      </c>
      <c r="N306" s="95"/>
      <c r="O306" s="95"/>
      <c r="P306" s="95"/>
      <c r="Q306" s="95"/>
      <c r="R306" s="95"/>
      <c r="S306" s="95"/>
    </row>
    <row r="307" spans="2:19" ht="18.75" customHeight="1">
      <c r="B307" s="170" t="s">
        <v>472</v>
      </c>
      <c r="C307" s="150">
        <v>3</v>
      </c>
      <c r="D307" s="169" t="s">
        <v>473</v>
      </c>
      <c r="E307" s="393"/>
      <c r="F307" s="150"/>
      <c r="G307" s="154">
        <f t="shared" si="27"/>
      </c>
      <c r="H307" s="72"/>
      <c r="I307" s="159">
        <v>79205875</v>
      </c>
      <c r="J307" s="152">
        <f t="shared" si="28"/>
        <v>108.84268734319124</v>
      </c>
      <c r="K307" s="52">
        <f t="shared" si="24"/>
        <v>1.0634439456026614</v>
      </c>
      <c r="L307" s="142">
        <v>72770966</v>
      </c>
      <c r="N307" s="95"/>
      <c r="O307" s="95"/>
      <c r="P307" s="95"/>
      <c r="Q307" s="95"/>
      <c r="R307" s="95"/>
      <c r="S307" s="95"/>
    </row>
    <row r="308" spans="2:19" ht="18.75" customHeight="1">
      <c r="B308" s="170" t="s">
        <v>475</v>
      </c>
      <c r="C308" s="150">
        <v>4</v>
      </c>
      <c r="D308" s="169" t="s">
        <v>894</v>
      </c>
      <c r="E308" s="393">
        <v>4791287</v>
      </c>
      <c r="F308" s="150" t="s">
        <v>12</v>
      </c>
      <c r="G308" s="154">
        <f t="shared" si="27"/>
        <v>105.96966498694202</v>
      </c>
      <c r="H308" s="72">
        <v>4521376</v>
      </c>
      <c r="I308" s="159">
        <v>36947484</v>
      </c>
      <c r="J308" s="152">
        <f t="shared" si="28"/>
        <v>112.62572149764793</v>
      </c>
      <c r="K308" s="52">
        <f t="shared" si="24"/>
        <v>0.4960689868655729</v>
      </c>
      <c r="L308" s="142">
        <v>32805547</v>
      </c>
      <c r="N308" s="95"/>
      <c r="O308" s="95"/>
      <c r="P308" s="95"/>
      <c r="Q308" s="95"/>
      <c r="R308" s="95"/>
      <c r="S308" s="95"/>
    </row>
    <row r="309" spans="2:19" ht="18.75" customHeight="1">
      <c r="B309" s="170" t="s">
        <v>481</v>
      </c>
      <c r="C309" s="150">
        <v>4</v>
      </c>
      <c r="D309" s="169" t="s">
        <v>482</v>
      </c>
      <c r="E309" s="393">
        <v>10689104</v>
      </c>
      <c r="F309" s="150" t="s">
        <v>32</v>
      </c>
      <c r="G309" s="154">
        <f t="shared" si="27"/>
        <v>100.60903215410417</v>
      </c>
      <c r="H309" s="72">
        <v>10624398</v>
      </c>
      <c r="I309" s="159">
        <v>29848061</v>
      </c>
      <c r="J309" s="152">
        <f t="shared" si="28"/>
        <v>102.90726921769846</v>
      </c>
      <c r="K309" s="52">
        <f t="shared" si="24"/>
        <v>0.40074981506648244</v>
      </c>
      <c r="L309" s="142">
        <v>29004813</v>
      </c>
      <c r="N309" s="95"/>
      <c r="O309" s="95"/>
      <c r="P309" s="95"/>
      <c r="Q309" s="95"/>
      <c r="R309" s="95"/>
      <c r="S309" s="95"/>
    </row>
    <row r="310" spans="2:19" ht="18.75" customHeight="1">
      <c r="B310" s="170" t="s">
        <v>483</v>
      </c>
      <c r="C310" s="150">
        <v>3</v>
      </c>
      <c r="D310" s="169" t="s">
        <v>484</v>
      </c>
      <c r="E310" s="393"/>
      <c r="F310" s="150"/>
      <c r="G310" s="154">
        <f t="shared" si="27"/>
      </c>
      <c r="H310" s="72"/>
      <c r="I310" s="159">
        <v>45849773</v>
      </c>
      <c r="J310" s="152">
        <f t="shared" si="28"/>
        <v>121.22376325370952</v>
      </c>
      <c r="K310" s="52">
        <f t="shared" si="24"/>
        <v>0.6155940263788056</v>
      </c>
      <c r="L310" s="142">
        <v>37822430</v>
      </c>
      <c r="N310" s="95"/>
      <c r="O310" s="95"/>
      <c r="P310" s="95"/>
      <c r="Q310" s="95"/>
      <c r="R310" s="95"/>
      <c r="S310" s="95"/>
    </row>
    <row r="311" spans="2:19" ht="18.75" customHeight="1">
      <c r="B311" s="170" t="s">
        <v>485</v>
      </c>
      <c r="C311" s="150">
        <v>4</v>
      </c>
      <c r="D311" s="169" t="s">
        <v>486</v>
      </c>
      <c r="E311" s="393">
        <v>20543</v>
      </c>
      <c r="F311" s="150" t="s">
        <v>12</v>
      </c>
      <c r="G311" s="154">
        <f t="shared" si="27"/>
        <v>120.18370093020533</v>
      </c>
      <c r="H311" s="72">
        <v>17093</v>
      </c>
      <c r="I311" s="159">
        <v>20036250</v>
      </c>
      <c r="J311" s="152">
        <f t="shared" si="28"/>
        <v>145.90194399025626</v>
      </c>
      <c r="K311" s="52">
        <f t="shared" si="24"/>
        <v>0.26901323614039147</v>
      </c>
      <c r="L311" s="142">
        <v>13732682</v>
      </c>
      <c r="N311" s="95"/>
      <c r="O311" s="95"/>
      <c r="P311" s="95"/>
      <c r="Q311" s="95"/>
      <c r="R311" s="95"/>
      <c r="S311" s="95"/>
    </row>
    <row r="312" spans="2:19" ht="18.75" customHeight="1">
      <c r="B312" s="170" t="s">
        <v>487</v>
      </c>
      <c r="C312" s="150">
        <v>5</v>
      </c>
      <c r="D312" s="169" t="s">
        <v>488</v>
      </c>
      <c r="E312" s="393">
        <v>1709</v>
      </c>
      <c r="F312" s="150" t="s">
        <v>12</v>
      </c>
      <c r="G312" s="154">
        <f t="shared" si="27"/>
        <v>128.9811320754717</v>
      </c>
      <c r="H312" s="72">
        <v>1325</v>
      </c>
      <c r="I312" s="159">
        <v>2296955</v>
      </c>
      <c r="J312" s="152">
        <f t="shared" si="28"/>
        <v>147.77658470492034</v>
      </c>
      <c r="K312" s="52">
        <f t="shared" si="24"/>
        <v>0.030839667992705863</v>
      </c>
      <c r="L312" s="142">
        <v>1554343</v>
      </c>
      <c r="N312" s="95"/>
      <c r="O312" s="95"/>
      <c r="P312" s="95"/>
      <c r="Q312" s="95"/>
      <c r="R312" s="95"/>
      <c r="S312" s="95"/>
    </row>
    <row r="313" spans="2:19" ht="18.75" customHeight="1">
      <c r="B313" s="170" t="s">
        <v>489</v>
      </c>
      <c r="C313" s="150">
        <v>5</v>
      </c>
      <c r="D313" s="169" t="s">
        <v>893</v>
      </c>
      <c r="E313" s="393">
        <v>537</v>
      </c>
      <c r="F313" s="150" t="s">
        <v>12</v>
      </c>
      <c r="G313" s="154">
        <f t="shared" si="27"/>
        <v>50.948766603415564</v>
      </c>
      <c r="H313" s="72">
        <v>1054</v>
      </c>
      <c r="I313" s="159">
        <v>127213</v>
      </c>
      <c r="J313" s="152">
        <f t="shared" si="28"/>
        <v>120.80088882136211</v>
      </c>
      <c r="K313" s="52">
        <f t="shared" si="24"/>
        <v>0.0017080032845032188</v>
      </c>
      <c r="L313" s="142">
        <v>105308</v>
      </c>
      <c r="N313" s="95"/>
      <c r="O313" s="95"/>
      <c r="P313" s="95"/>
      <c r="Q313" s="95"/>
      <c r="R313" s="95"/>
      <c r="S313" s="95"/>
    </row>
    <row r="314" spans="2:19" ht="18.75" customHeight="1">
      <c r="B314" s="170" t="s">
        <v>892</v>
      </c>
      <c r="C314" s="150">
        <v>5</v>
      </c>
      <c r="D314" s="169" t="s">
        <v>891</v>
      </c>
      <c r="E314" s="393">
        <v>22</v>
      </c>
      <c r="F314" s="150" t="s">
        <v>12</v>
      </c>
      <c r="G314" s="154">
        <f t="shared" si="27"/>
        <v>183.33333333333331</v>
      </c>
      <c r="H314" s="72">
        <v>12</v>
      </c>
      <c r="I314" s="159">
        <v>42996</v>
      </c>
      <c r="J314" s="152">
        <f t="shared" si="28"/>
        <v>13.89643927175884</v>
      </c>
      <c r="K314" s="52">
        <f t="shared" si="24"/>
        <v>0.0005772783380668673</v>
      </c>
      <c r="L314" s="142">
        <v>309403</v>
      </c>
      <c r="N314" s="95"/>
      <c r="O314" s="95"/>
      <c r="P314" s="95"/>
      <c r="Q314" s="95"/>
      <c r="R314" s="95"/>
      <c r="S314" s="95"/>
    </row>
    <row r="315" spans="2:19" ht="18.75" customHeight="1">
      <c r="B315" s="170" t="s">
        <v>890</v>
      </c>
      <c r="C315" s="150">
        <v>5</v>
      </c>
      <c r="D315" s="169" t="s">
        <v>490</v>
      </c>
      <c r="E315" s="393">
        <v>2343</v>
      </c>
      <c r="F315" s="150" t="s">
        <v>12</v>
      </c>
      <c r="G315" s="154">
        <f t="shared" si="27"/>
        <v>87.06800445930881</v>
      </c>
      <c r="H315" s="72">
        <v>2691</v>
      </c>
      <c r="I315" s="159">
        <v>1532216</v>
      </c>
      <c r="J315" s="152">
        <f t="shared" si="28"/>
        <v>127.6348890599333</v>
      </c>
      <c r="K315" s="52">
        <f t="shared" si="24"/>
        <v>0.02057203242253845</v>
      </c>
      <c r="L315" s="142">
        <v>1200468</v>
      </c>
      <c r="N315" s="95"/>
      <c r="O315" s="95"/>
      <c r="P315" s="95"/>
      <c r="Q315" s="95"/>
      <c r="R315" s="95"/>
      <c r="S315" s="95"/>
    </row>
    <row r="316" spans="2:19" ht="18.75" customHeight="1">
      <c r="B316" s="170" t="s">
        <v>491</v>
      </c>
      <c r="C316" s="150">
        <v>4</v>
      </c>
      <c r="D316" s="169" t="s">
        <v>889</v>
      </c>
      <c r="E316" s="393">
        <v>204</v>
      </c>
      <c r="F316" s="150" t="s">
        <v>12</v>
      </c>
      <c r="G316" s="154">
        <f t="shared" si="27"/>
        <v>125.15337423312884</v>
      </c>
      <c r="H316" s="72">
        <v>163</v>
      </c>
      <c r="I316" s="159">
        <v>1819068</v>
      </c>
      <c r="J316" s="152">
        <f t="shared" si="28"/>
        <v>136.7896173116995</v>
      </c>
      <c r="K316" s="52">
        <f t="shared" si="24"/>
        <v>0.024423401057554663</v>
      </c>
      <c r="L316" s="142">
        <v>1329829</v>
      </c>
      <c r="N316" s="95"/>
      <c r="O316" s="95"/>
      <c r="P316" s="95"/>
      <c r="Q316" s="95"/>
      <c r="R316" s="95"/>
      <c r="S316" s="95"/>
    </row>
    <row r="317" spans="2:19" ht="18.75" customHeight="1">
      <c r="B317" s="170" t="s">
        <v>888</v>
      </c>
      <c r="C317" s="150">
        <v>4</v>
      </c>
      <c r="D317" s="169" t="s">
        <v>492</v>
      </c>
      <c r="E317" s="393">
        <v>1015307</v>
      </c>
      <c r="F317" s="150" t="s">
        <v>32</v>
      </c>
      <c r="G317" s="154">
        <f t="shared" si="27"/>
        <v>143.5864546283791</v>
      </c>
      <c r="H317" s="72">
        <v>707105</v>
      </c>
      <c r="I317" s="159">
        <v>688953</v>
      </c>
      <c r="J317" s="152">
        <f t="shared" si="28"/>
        <v>147.12478485002498</v>
      </c>
      <c r="K317" s="52">
        <f t="shared" si="24"/>
        <v>0.009250107983211985</v>
      </c>
      <c r="L317" s="142">
        <v>468278</v>
      </c>
      <c r="N317" s="95"/>
      <c r="O317" s="95"/>
      <c r="P317" s="95"/>
      <c r="Q317" s="95"/>
      <c r="R317" s="95"/>
      <c r="S317" s="95"/>
    </row>
    <row r="318" spans="2:19" ht="18.75" customHeight="1">
      <c r="B318" s="170" t="s">
        <v>493</v>
      </c>
      <c r="C318" s="150">
        <v>3</v>
      </c>
      <c r="D318" s="169" t="s">
        <v>494</v>
      </c>
      <c r="E318" s="393"/>
      <c r="F318" s="150"/>
      <c r="G318" s="154">
        <f t="shared" si="27"/>
      </c>
      <c r="H318" s="72"/>
      <c r="I318" s="159">
        <v>12393139</v>
      </c>
      <c r="J318" s="152">
        <f t="shared" si="28"/>
        <v>96.1950409617999</v>
      </c>
      <c r="K318" s="52">
        <f t="shared" si="24"/>
        <v>0.16639433169019627</v>
      </c>
      <c r="L318" s="142">
        <v>12883345</v>
      </c>
      <c r="N318" s="95"/>
      <c r="O318" s="95"/>
      <c r="P318" s="95"/>
      <c r="Q318" s="95"/>
      <c r="R318" s="95"/>
      <c r="S318" s="95"/>
    </row>
    <row r="319" spans="2:19" ht="18.75" customHeight="1">
      <c r="B319" s="170" t="s">
        <v>495</v>
      </c>
      <c r="C319" s="150">
        <v>4</v>
      </c>
      <c r="D319" s="169" t="s">
        <v>887</v>
      </c>
      <c r="E319" s="393">
        <v>288</v>
      </c>
      <c r="F319" s="150" t="s">
        <v>12</v>
      </c>
      <c r="G319" s="154">
        <f t="shared" si="27"/>
        <v>100</v>
      </c>
      <c r="H319" s="72">
        <v>288</v>
      </c>
      <c r="I319" s="159">
        <v>72686</v>
      </c>
      <c r="J319" s="152">
        <f t="shared" si="28"/>
        <v>62.514836157220266</v>
      </c>
      <c r="K319" s="52">
        <f t="shared" si="24"/>
        <v>0.000975905974526196</v>
      </c>
      <c r="L319" s="142">
        <v>116270</v>
      </c>
      <c r="N319" s="95"/>
      <c r="O319" s="95"/>
      <c r="P319" s="95"/>
      <c r="Q319" s="95"/>
      <c r="R319" s="95"/>
      <c r="S319" s="95"/>
    </row>
    <row r="320" spans="2:19" ht="18.75" customHeight="1">
      <c r="B320" s="170" t="s">
        <v>886</v>
      </c>
      <c r="C320" s="150">
        <v>3</v>
      </c>
      <c r="D320" s="169" t="s">
        <v>517</v>
      </c>
      <c r="E320" s="393">
        <v>688</v>
      </c>
      <c r="F320" s="150" t="s">
        <v>15</v>
      </c>
      <c r="G320" s="154">
        <f t="shared" si="27"/>
        <v>92.84750337381917</v>
      </c>
      <c r="H320" s="72">
        <v>741</v>
      </c>
      <c r="I320" s="159">
        <v>1177653</v>
      </c>
      <c r="J320" s="152">
        <f t="shared" si="28"/>
        <v>127.52642783970684</v>
      </c>
      <c r="K320" s="52">
        <f t="shared" si="24"/>
        <v>0.015811553787781665</v>
      </c>
      <c r="L320" s="142">
        <v>923458</v>
      </c>
      <c r="N320" s="95"/>
      <c r="O320" s="95"/>
      <c r="P320" s="95"/>
      <c r="Q320" s="95"/>
      <c r="R320" s="95"/>
      <c r="S320" s="95"/>
    </row>
    <row r="321" spans="2:19" ht="18.75" customHeight="1">
      <c r="B321" s="170" t="s">
        <v>508</v>
      </c>
      <c r="C321" s="150">
        <v>3</v>
      </c>
      <c r="D321" s="169" t="s">
        <v>519</v>
      </c>
      <c r="E321" s="393"/>
      <c r="F321" s="150"/>
      <c r="G321" s="154">
        <f t="shared" si="27"/>
      </c>
      <c r="H321" s="72"/>
      <c r="I321" s="159">
        <v>1199002</v>
      </c>
      <c r="J321" s="152">
        <f t="shared" si="28"/>
        <v>199.09568532639017</v>
      </c>
      <c r="K321" s="52">
        <f t="shared" si="24"/>
        <v>0.01609819243415318</v>
      </c>
      <c r="L321" s="142">
        <v>602224</v>
      </c>
      <c r="N321" s="95"/>
      <c r="O321" s="95"/>
      <c r="P321" s="95"/>
      <c r="Q321" s="95"/>
      <c r="R321" s="95"/>
      <c r="S321" s="95"/>
    </row>
    <row r="322" spans="2:19" ht="18.75" customHeight="1">
      <c r="B322" s="170" t="s">
        <v>510</v>
      </c>
      <c r="C322" s="150">
        <v>4</v>
      </c>
      <c r="D322" s="169" t="s">
        <v>885</v>
      </c>
      <c r="E322" s="393"/>
      <c r="F322" s="150"/>
      <c r="G322" s="154">
        <f t="shared" si="27"/>
      </c>
      <c r="H322" s="72"/>
      <c r="I322" s="159">
        <v>656517</v>
      </c>
      <c r="J322" s="152">
        <f t="shared" si="28"/>
        <v>263.50905500433487</v>
      </c>
      <c r="K322" s="52">
        <f t="shared" si="24"/>
        <v>0.008814611653936308</v>
      </c>
      <c r="L322" s="142">
        <v>249144</v>
      </c>
      <c r="N322" s="95"/>
      <c r="O322" s="95"/>
      <c r="P322" s="95"/>
      <c r="Q322" s="95"/>
      <c r="R322" s="95"/>
      <c r="S322" s="95"/>
    </row>
    <row r="323" spans="2:19" ht="18.75" customHeight="1">
      <c r="B323" s="170" t="s">
        <v>518</v>
      </c>
      <c r="C323" s="150">
        <v>3</v>
      </c>
      <c r="D323" s="169" t="s">
        <v>884</v>
      </c>
      <c r="E323" s="393">
        <v>819</v>
      </c>
      <c r="F323" s="150" t="s">
        <v>15</v>
      </c>
      <c r="G323" s="154">
        <f t="shared" si="27"/>
        <v>164.12825651302606</v>
      </c>
      <c r="H323" s="72">
        <v>499</v>
      </c>
      <c r="I323" s="159">
        <v>2363201</v>
      </c>
      <c r="J323" s="152">
        <f t="shared" si="28"/>
        <v>182.17735457501476</v>
      </c>
      <c r="K323" s="52">
        <f t="shared" si="24"/>
        <v>0.03172910842399198</v>
      </c>
      <c r="L323" s="142">
        <v>1297198</v>
      </c>
      <c r="N323" s="95"/>
      <c r="O323" s="95"/>
      <c r="P323" s="95"/>
      <c r="Q323" s="95"/>
      <c r="R323" s="95"/>
      <c r="S323" s="95"/>
    </row>
    <row r="324" spans="2:19" ht="18.75" customHeight="1">
      <c r="B324" s="170" t="s">
        <v>520</v>
      </c>
      <c r="C324" s="150">
        <v>3</v>
      </c>
      <c r="D324" s="169" t="s">
        <v>523</v>
      </c>
      <c r="E324" s="393">
        <v>16652</v>
      </c>
      <c r="F324" s="150" t="s">
        <v>15</v>
      </c>
      <c r="G324" s="154">
        <f t="shared" si="27"/>
        <v>93.5505617977528</v>
      </c>
      <c r="H324" s="72">
        <v>17800</v>
      </c>
      <c r="I324" s="159">
        <v>6215325</v>
      </c>
      <c r="J324" s="152">
        <f t="shared" si="28"/>
        <v>102.89072219219446</v>
      </c>
      <c r="K324" s="52">
        <f t="shared" si="24"/>
        <v>0.08344898331345828</v>
      </c>
      <c r="L324" s="142">
        <v>6040705</v>
      </c>
      <c r="N324" s="95"/>
      <c r="O324" s="95"/>
      <c r="P324" s="95"/>
      <c r="Q324" s="95"/>
      <c r="R324" s="95"/>
      <c r="S324" s="95"/>
    </row>
    <row r="325" spans="2:19" ht="18.75" customHeight="1">
      <c r="B325" s="170" t="s">
        <v>522</v>
      </c>
      <c r="C325" s="150">
        <v>3</v>
      </c>
      <c r="D325" s="169" t="s">
        <v>529</v>
      </c>
      <c r="E325" s="393"/>
      <c r="F325" s="150"/>
      <c r="G325" s="154">
        <f t="shared" si="27"/>
      </c>
      <c r="H325" s="72"/>
      <c r="I325" s="159">
        <v>46081258</v>
      </c>
      <c r="J325" s="152">
        <f t="shared" si="28"/>
        <v>116.35418165083541</v>
      </c>
      <c r="K325" s="52">
        <f t="shared" si="24"/>
        <v>0.6187020195895091</v>
      </c>
      <c r="L325" s="142">
        <v>39604299</v>
      </c>
      <c r="N325" s="95"/>
      <c r="O325" s="95"/>
      <c r="P325" s="95"/>
      <c r="Q325" s="95"/>
      <c r="R325" s="95"/>
      <c r="S325" s="95"/>
    </row>
    <row r="326" spans="2:19" ht="18.75" customHeight="1">
      <c r="B326" s="170" t="s">
        <v>524</v>
      </c>
      <c r="C326" s="150">
        <v>4</v>
      </c>
      <c r="D326" s="169" t="s">
        <v>535</v>
      </c>
      <c r="E326" s="393"/>
      <c r="F326" s="150"/>
      <c r="G326" s="154">
        <f t="shared" si="27"/>
      </c>
      <c r="H326" s="72"/>
      <c r="I326" s="159">
        <v>30761072</v>
      </c>
      <c r="J326" s="152">
        <f t="shared" si="28"/>
        <v>117.43350311478076</v>
      </c>
      <c r="K326" s="52">
        <f t="shared" si="24"/>
        <v>0.4130081989328135</v>
      </c>
      <c r="L326" s="142">
        <v>26194460</v>
      </c>
      <c r="N326" s="95"/>
      <c r="O326" s="95"/>
      <c r="P326" s="95"/>
      <c r="Q326" s="95"/>
      <c r="R326" s="95"/>
      <c r="S326" s="95"/>
    </row>
    <row r="327" spans="2:19" ht="18.75" customHeight="1">
      <c r="B327" s="170" t="s">
        <v>883</v>
      </c>
      <c r="C327" s="150">
        <v>3</v>
      </c>
      <c r="D327" s="169" t="s">
        <v>537</v>
      </c>
      <c r="E327" s="393"/>
      <c r="F327" s="150"/>
      <c r="G327" s="154">
        <f t="shared" si="27"/>
      </c>
      <c r="H327" s="72"/>
      <c r="I327" s="159">
        <v>76634711</v>
      </c>
      <c r="J327" s="152">
        <f t="shared" si="28"/>
        <v>110.93537876544228</v>
      </c>
      <c r="K327" s="52">
        <f t="shared" si="24"/>
        <v>1.0289226580220179</v>
      </c>
      <c r="L327" s="142">
        <v>69080497</v>
      </c>
      <c r="N327" s="95"/>
      <c r="O327" s="95"/>
      <c r="P327" s="95"/>
      <c r="Q327" s="95"/>
      <c r="R327" s="95"/>
      <c r="S327" s="95"/>
    </row>
    <row r="328" spans="2:19" ht="18.75" customHeight="1">
      <c r="B328" s="170" t="s">
        <v>882</v>
      </c>
      <c r="C328" s="150">
        <v>4</v>
      </c>
      <c r="D328" s="169" t="s">
        <v>539</v>
      </c>
      <c r="E328" s="393">
        <v>11787108</v>
      </c>
      <c r="F328" s="150" t="s">
        <v>32</v>
      </c>
      <c r="G328" s="154">
        <f t="shared" si="27"/>
        <v>105.84922276921911</v>
      </c>
      <c r="H328" s="72">
        <v>11135753</v>
      </c>
      <c r="I328" s="159">
        <v>29467542</v>
      </c>
      <c r="J328" s="152">
        <f t="shared" si="28"/>
        <v>109.12376307599294</v>
      </c>
      <c r="K328" s="52">
        <f aca="true" t="shared" si="29" ref="K328:K391">I328/7448053593*100</f>
        <v>0.3956408426987536</v>
      </c>
      <c r="L328" s="142">
        <v>27003781</v>
      </c>
      <c r="N328" s="95"/>
      <c r="O328" s="95"/>
      <c r="P328" s="95"/>
      <c r="Q328" s="95"/>
      <c r="R328" s="95"/>
      <c r="S328" s="95"/>
    </row>
    <row r="329" spans="2:19" ht="18.75" customHeight="1">
      <c r="B329" s="170" t="s">
        <v>881</v>
      </c>
      <c r="C329" s="150">
        <v>4</v>
      </c>
      <c r="D329" s="169" t="s">
        <v>541</v>
      </c>
      <c r="E329" s="393">
        <v>2879198</v>
      </c>
      <c r="F329" s="150" t="s">
        <v>12</v>
      </c>
      <c r="G329" s="154">
        <f t="shared" si="27"/>
        <v>117.81407116397126</v>
      </c>
      <c r="H329" s="72">
        <v>2443849</v>
      </c>
      <c r="I329" s="159">
        <v>9610638</v>
      </c>
      <c r="J329" s="152">
        <f t="shared" si="28"/>
        <v>118.68765606822913</v>
      </c>
      <c r="K329" s="52">
        <f t="shared" si="29"/>
        <v>0.1290355645269858</v>
      </c>
      <c r="L329" s="142">
        <v>8097420</v>
      </c>
      <c r="N329" s="95"/>
      <c r="O329" s="95"/>
      <c r="P329" s="95"/>
      <c r="Q329" s="95"/>
      <c r="R329" s="95"/>
      <c r="S329" s="95"/>
    </row>
    <row r="330" spans="2:19" ht="18.75" customHeight="1">
      <c r="B330" s="170" t="s">
        <v>880</v>
      </c>
      <c r="C330" s="150">
        <v>4</v>
      </c>
      <c r="D330" s="169" t="s">
        <v>879</v>
      </c>
      <c r="E330" s="393">
        <v>107591</v>
      </c>
      <c r="F330" s="150" t="s">
        <v>32</v>
      </c>
      <c r="G330" s="154">
        <f t="shared" si="27"/>
        <v>100.72366080623117</v>
      </c>
      <c r="H330" s="72">
        <v>106818</v>
      </c>
      <c r="I330" s="159">
        <v>159288</v>
      </c>
      <c r="J330" s="152">
        <f t="shared" si="28"/>
        <v>140.74735140006894</v>
      </c>
      <c r="K330" s="52">
        <f t="shared" si="29"/>
        <v>0.0021386527098798762</v>
      </c>
      <c r="L330" s="142">
        <v>113173</v>
      </c>
      <c r="N330" s="95"/>
      <c r="O330" s="95"/>
      <c r="P330" s="95"/>
      <c r="Q330" s="95"/>
      <c r="R330" s="95"/>
      <c r="S330" s="95"/>
    </row>
    <row r="331" spans="2:19" ht="18.75" customHeight="1">
      <c r="B331" s="170" t="s">
        <v>528</v>
      </c>
      <c r="C331" s="150">
        <v>3</v>
      </c>
      <c r="D331" s="169" t="s">
        <v>543</v>
      </c>
      <c r="E331" s="393">
        <v>77322836</v>
      </c>
      <c r="F331" s="150" t="s">
        <v>32</v>
      </c>
      <c r="G331" s="154">
        <f t="shared" si="27"/>
        <v>90.2591564946838</v>
      </c>
      <c r="H331" s="72">
        <v>85667581</v>
      </c>
      <c r="I331" s="159">
        <v>28247702</v>
      </c>
      <c r="J331" s="152">
        <f t="shared" si="28"/>
        <v>106.65250508226372</v>
      </c>
      <c r="K331" s="52">
        <f t="shared" si="29"/>
        <v>0.3792628724711165</v>
      </c>
      <c r="L331" s="142">
        <v>26485737</v>
      </c>
      <c r="N331" s="95"/>
      <c r="O331" s="95"/>
      <c r="P331" s="95"/>
      <c r="Q331" s="95"/>
      <c r="R331" s="95"/>
      <c r="S331" s="95"/>
    </row>
    <row r="332" spans="2:19" ht="18.75" customHeight="1">
      <c r="B332" s="170" t="s">
        <v>530</v>
      </c>
      <c r="C332" s="150">
        <v>4</v>
      </c>
      <c r="D332" s="169" t="s">
        <v>547</v>
      </c>
      <c r="E332" s="393">
        <v>9188716</v>
      </c>
      <c r="F332" s="150" t="s">
        <v>32</v>
      </c>
      <c r="G332" s="154">
        <f t="shared" si="27"/>
        <v>129.65315263451384</v>
      </c>
      <c r="H332" s="72">
        <v>7087152</v>
      </c>
      <c r="I332" s="159">
        <v>8938065</v>
      </c>
      <c r="J332" s="152">
        <f t="shared" si="28"/>
        <v>122.70140737682964</v>
      </c>
      <c r="K332" s="52">
        <f t="shared" si="29"/>
        <v>0.12000537977331927</v>
      </c>
      <c r="L332" s="142">
        <v>7284403</v>
      </c>
      <c r="N332" s="95"/>
      <c r="O332" s="95"/>
      <c r="P332" s="95"/>
      <c r="Q332" s="95"/>
      <c r="R332" s="95"/>
      <c r="S332" s="95"/>
    </row>
    <row r="333" spans="2:19" ht="18.75" customHeight="1">
      <c r="B333" s="170" t="s">
        <v>536</v>
      </c>
      <c r="C333" s="150">
        <v>3</v>
      </c>
      <c r="D333" s="169" t="s">
        <v>878</v>
      </c>
      <c r="E333" s="393">
        <v>5144138</v>
      </c>
      <c r="F333" s="150" t="s">
        <v>32</v>
      </c>
      <c r="G333" s="154">
        <f t="shared" si="27"/>
        <v>98.70993566372591</v>
      </c>
      <c r="H333" s="72">
        <v>5211368</v>
      </c>
      <c r="I333" s="159">
        <v>13732817</v>
      </c>
      <c r="J333" s="152">
        <f t="shared" si="28"/>
        <v>98.32495940720995</v>
      </c>
      <c r="K333" s="52">
        <f t="shared" si="29"/>
        <v>0.18438128604373483</v>
      </c>
      <c r="L333" s="142">
        <v>13966766</v>
      </c>
      <c r="N333" s="95"/>
      <c r="O333" s="95"/>
      <c r="P333" s="95"/>
      <c r="Q333" s="95"/>
      <c r="R333" s="95"/>
      <c r="S333" s="95"/>
    </row>
    <row r="334" spans="2:19" ht="18.75" customHeight="1">
      <c r="B334" s="170" t="s">
        <v>542</v>
      </c>
      <c r="C334" s="150">
        <v>3</v>
      </c>
      <c r="D334" s="169" t="s">
        <v>877</v>
      </c>
      <c r="E334" s="393">
        <v>20356167</v>
      </c>
      <c r="F334" s="150" t="s">
        <v>32</v>
      </c>
      <c r="G334" s="154">
        <f aca="true" t="shared" si="30" ref="G334:G359">IF(F334="","",E334/H334*100)</f>
        <v>98.50921587868812</v>
      </c>
      <c r="H334" s="90">
        <v>20664226</v>
      </c>
      <c r="I334" s="153">
        <v>54787295</v>
      </c>
      <c r="J334" s="152">
        <f aca="true" t="shared" si="31" ref="J334:J365">I334/L334*100</f>
        <v>99.72333099651169</v>
      </c>
      <c r="K334" s="52">
        <f t="shared" si="29"/>
        <v>0.7355921156567865</v>
      </c>
      <c r="L334" s="142">
        <v>54939295</v>
      </c>
      <c r="N334" s="95"/>
      <c r="O334" s="95"/>
      <c r="P334" s="95"/>
      <c r="Q334" s="95"/>
      <c r="R334" s="95"/>
      <c r="S334" s="95"/>
    </row>
    <row r="335" spans="2:19" ht="18.75" customHeight="1">
      <c r="B335" s="170" t="s">
        <v>554</v>
      </c>
      <c r="C335" s="150">
        <v>3</v>
      </c>
      <c r="D335" s="169" t="s">
        <v>555</v>
      </c>
      <c r="E335" s="393">
        <v>1184306</v>
      </c>
      <c r="F335" s="150" t="s">
        <v>32</v>
      </c>
      <c r="G335" s="154">
        <f t="shared" si="30"/>
        <v>146.5618228371938</v>
      </c>
      <c r="H335" s="72">
        <v>808059</v>
      </c>
      <c r="I335" s="159">
        <v>19184733</v>
      </c>
      <c r="J335" s="152">
        <f t="shared" si="31"/>
        <v>197.74112281002652</v>
      </c>
      <c r="K335" s="52">
        <f t="shared" si="29"/>
        <v>0.2575804908013905</v>
      </c>
      <c r="L335" s="142">
        <v>9701944</v>
      </c>
      <c r="N335" s="95"/>
      <c r="O335" s="95"/>
      <c r="P335" s="95"/>
      <c r="Q335" s="95"/>
      <c r="R335" s="95"/>
      <c r="S335" s="95"/>
    </row>
    <row r="336" spans="2:19" ht="18.75" customHeight="1">
      <c r="B336" s="170" t="s">
        <v>556</v>
      </c>
      <c r="C336" s="150">
        <v>4</v>
      </c>
      <c r="D336" s="169" t="s">
        <v>557</v>
      </c>
      <c r="E336" s="393">
        <v>118882</v>
      </c>
      <c r="F336" s="150" t="s">
        <v>32</v>
      </c>
      <c r="G336" s="154">
        <f t="shared" si="30"/>
        <v>99.19232373800584</v>
      </c>
      <c r="H336" s="72">
        <v>119850</v>
      </c>
      <c r="I336" s="159">
        <v>3360903</v>
      </c>
      <c r="J336" s="152">
        <f t="shared" si="31"/>
        <v>102.32006249589003</v>
      </c>
      <c r="K336" s="52">
        <f t="shared" si="29"/>
        <v>0.045124581315563045</v>
      </c>
      <c r="L336" s="142">
        <v>3284696</v>
      </c>
      <c r="N336" s="95"/>
      <c r="O336" s="95"/>
      <c r="P336" s="95"/>
      <c r="Q336" s="95"/>
      <c r="R336" s="95"/>
      <c r="S336" s="95"/>
    </row>
    <row r="337" spans="2:19" ht="18.75" customHeight="1">
      <c r="B337" s="172" t="s">
        <v>558</v>
      </c>
      <c r="C337" s="130">
        <v>2</v>
      </c>
      <c r="D337" s="171" t="s">
        <v>559</v>
      </c>
      <c r="E337" s="392"/>
      <c r="F337" s="130"/>
      <c r="G337" s="162">
        <f t="shared" si="30"/>
      </c>
      <c r="H337" s="66"/>
      <c r="I337" s="161">
        <v>1115643317</v>
      </c>
      <c r="J337" s="160">
        <f t="shared" si="31"/>
        <v>110.96764226433362</v>
      </c>
      <c r="K337" s="51">
        <f t="shared" si="29"/>
        <v>14.978991532076641</v>
      </c>
      <c r="L337" s="122">
        <v>1005377148</v>
      </c>
      <c r="N337" s="95"/>
      <c r="O337" s="95"/>
      <c r="P337" s="95"/>
      <c r="Q337" s="95"/>
      <c r="R337" s="95"/>
      <c r="S337" s="95"/>
    </row>
    <row r="338" spans="2:19" ht="18.75" customHeight="1">
      <c r="B338" s="170" t="s">
        <v>560</v>
      </c>
      <c r="C338" s="150">
        <v>3</v>
      </c>
      <c r="D338" s="169" t="s">
        <v>561</v>
      </c>
      <c r="E338" s="393"/>
      <c r="F338" s="150"/>
      <c r="G338" s="154">
        <f t="shared" si="30"/>
      </c>
      <c r="H338" s="72"/>
      <c r="I338" s="159">
        <v>105659914</v>
      </c>
      <c r="J338" s="152">
        <f t="shared" si="31"/>
        <v>111.99941462609242</v>
      </c>
      <c r="K338" s="52">
        <f t="shared" si="29"/>
        <v>1.4186245128432442</v>
      </c>
      <c r="L338" s="142">
        <v>94339702</v>
      </c>
      <c r="N338" s="95"/>
      <c r="O338" s="95"/>
      <c r="P338" s="95"/>
      <c r="Q338" s="95"/>
      <c r="R338" s="95"/>
      <c r="S338" s="95"/>
    </row>
    <row r="339" spans="2:19" ht="18.75" customHeight="1">
      <c r="B339" s="170" t="s">
        <v>562</v>
      </c>
      <c r="C339" s="150">
        <v>4</v>
      </c>
      <c r="D339" s="169" t="s">
        <v>876</v>
      </c>
      <c r="E339" s="393">
        <v>146201431</v>
      </c>
      <c r="F339" s="150" t="s">
        <v>12</v>
      </c>
      <c r="G339" s="154">
        <f t="shared" si="30"/>
        <v>109.12863355792064</v>
      </c>
      <c r="H339" s="72">
        <v>133971650</v>
      </c>
      <c r="I339" s="159">
        <v>50977316</v>
      </c>
      <c r="J339" s="152">
        <f t="shared" si="31"/>
        <v>102.55965808857562</v>
      </c>
      <c r="K339" s="52">
        <f t="shared" si="29"/>
        <v>0.6844380933014589</v>
      </c>
      <c r="L339" s="142">
        <v>49705037</v>
      </c>
      <c r="N339" s="95"/>
      <c r="O339" s="95"/>
      <c r="P339" s="95"/>
      <c r="Q339" s="95"/>
      <c r="R339" s="95"/>
      <c r="S339" s="95"/>
    </row>
    <row r="340" spans="2:19" ht="18.75" customHeight="1">
      <c r="B340" s="170" t="s">
        <v>568</v>
      </c>
      <c r="C340" s="150">
        <v>3</v>
      </c>
      <c r="D340" s="169" t="s">
        <v>569</v>
      </c>
      <c r="E340" s="393">
        <v>20527912</v>
      </c>
      <c r="F340" s="150" t="s">
        <v>32</v>
      </c>
      <c r="G340" s="154">
        <f t="shared" si="30"/>
        <v>104.27935812041139</v>
      </c>
      <c r="H340" s="72">
        <v>19685499</v>
      </c>
      <c r="I340" s="159">
        <v>87967207</v>
      </c>
      <c r="J340" s="152">
        <f t="shared" si="31"/>
        <v>105.56282003833384</v>
      </c>
      <c r="K340" s="52">
        <f t="shared" si="29"/>
        <v>1.181076450398737</v>
      </c>
      <c r="L340" s="142">
        <v>83331619</v>
      </c>
      <c r="N340" s="95"/>
      <c r="O340" s="95"/>
      <c r="P340" s="95"/>
      <c r="Q340" s="95"/>
      <c r="R340" s="95"/>
      <c r="S340" s="95"/>
    </row>
    <row r="341" spans="2:19" ht="18.75" customHeight="1">
      <c r="B341" s="170" t="s">
        <v>572</v>
      </c>
      <c r="C341" s="150">
        <v>4</v>
      </c>
      <c r="D341" s="169" t="s">
        <v>573</v>
      </c>
      <c r="E341" s="393">
        <v>8408703</v>
      </c>
      <c r="F341" s="150" t="s">
        <v>32</v>
      </c>
      <c r="G341" s="154">
        <f t="shared" si="30"/>
        <v>109.94967947536108</v>
      </c>
      <c r="H341" s="72">
        <v>7647774</v>
      </c>
      <c r="I341" s="159">
        <v>42892894</v>
      </c>
      <c r="J341" s="152">
        <f t="shared" si="31"/>
        <v>109.91753409769854</v>
      </c>
      <c r="K341" s="52">
        <f t="shared" si="29"/>
        <v>0.575894003237471</v>
      </c>
      <c r="L341" s="142">
        <v>39022795</v>
      </c>
      <c r="N341" s="95"/>
      <c r="O341" s="95"/>
      <c r="P341" s="95"/>
      <c r="Q341" s="95"/>
      <c r="R341" s="95"/>
      <c r="S341" s="95"/>
    </row>
    <row r="342" spans="2:19" ht="18.75" customHeight="1">
      <c r="B342" s="170" t="s">
        <v>875</v>
      </c>
      <c r="C342" s="150">
        <v>3</v>
      </c>
      <c r="D342" s="169" t="s">
        <v>575</v>
      </c>
      <c r="E342" s="393">
        <v>110244571</v>
      </c>
      <c r="F342" s="150" t="s">
        <v>32</v>
      </c>
      <c r="G342" s="154">
        <f t="shared" si="30"/>
        <v>107.54728928658403</v>
      </c>
      <c r="H342" s="72">
        <v>102507996</v>
      </c>
      <c r="I342" s="159">
        <v>260732622</v>
      </c>
      <c r="J342" s="152">
        <f t="shared" si="31"/>
        <v>109.42954285234676</v>
      </c>
      <c r="K342" s="52">
        <f t="shared" si="29"/>
        <v>3.50068133565859</v>
      </c>
      <c r="L342" s="142">
        <v>238265294</v>
      </c>
      <c r="N342" s="95"/>
      <c r="O342" s="95"/>
      <c r="P342" s="95"/>
      <c r="Q342" s="95"/>
      <c r="R342" s="95"/>
      <c r="S342" s="95"/>
    </row>
    <row r="343" spans="2:19" ht="18.75" customHeight="1">
      <c r="B343" s="170" t="s">
        <v>574</v>
      </c>
      <c r="C343" s="150">
        <v>3</v>
      </c>
      <c r="D343" s="169" t="s">
        <v>874</v>
      </c>
      <c r="E343" s="393"/>
      <c r="F343" s="150"/>
      <c r="G343" s="154">
        <f t="shared" si="30"/>
      </c>
      <c r="H343" s="72"/>
      <c r="I343" s="159">
        <v>138979710</v>
      </c>
      <c r="J343" s="152">
        <f t="shared" si="31"/>
        <v>116.22276108024272</v>
      </c>
      <c r="K343" s="52">
        <f t="shared" si="29"/>
        <v>1.865986975853921</v>
      </c>
      <c r="L343" s="142">
        <v>119580458</v>
      </c>
      <c r="N343" s="95"/>
      <c r="O343" s="95"/>
      <c r="P343" s="95"/>
      <c r="Q343" s="95"/>
      <c r="R343" s="95"/>
      <c r="S343" s="95"/>
    </row>
    <row r="344" spans="2:19" ht="18.75" customHeight="1">
      <c r="B344" s="170" t="s">
        <v>576</v>
      </c>
      <c r="C344" s="150">
        <v>4</v>
      </c>
      <c r="D344" s="169" t="s">
        <v>591</v>
      </c>
      <c r="E344" s="393">
        <v>1343904</v>
      </c>
      <c r="F344" s="150" t="s">
        <v>12</v>
      </c>
      <c r="G344" s="154">
        <f t="shared" si="30"/>
        <v>113.42608378600102</v>
      </c>
      <c r="H344" s="72">
        <v>1184828</v>
      </c>
      <c r="I344" s="159">
        <v>17663116</v>
      </c>
      <c r="J344" s="152">
        <f t="shared" si="31"/>
        <v>137.97380975424608</v>
      </c>
      <c r="K344" s="52">
        <f t="shared" si="29"/>
        <v>0.23715076401438026</v>
      </c>
      <c r="L344" s="142">
        <v>12801789</v>
      </c>
      <c r="N344" s="95"/>
      <c r="O344" s="95"/>
      <c r="P344" s="95"/>
      <c r="Q344" s="95"/>
      <c r="R344" s="95"/>
      <c r="S344" s="95"/>
    </row>
    <row r="345" spans="2:19" ht="18.75" customHeight="1">
      <c r="B345" s="170" t="s">
        <v>873</v>
      </c>
      <c r="C345" s="150">
        <v>4</v>
      </c>
      <c r="D345" s="169" t="s">
        <v>587</v>
      </c>
      <c r="E345" s="393">
        <v>3483580</v>
      </c>
      <c r="F345" s="150" t="s">
        <v>12</v>
      </c>
      <c r="G345" s="154">
        <f t="shared" si="30"/>
        <v>170.4747540688382</v>
      </c>
      <c r="H345" s="72">
        <v>2043458</v>
      </c>
      <c r="I345" s="159">
        <v>24643460</v>
      </c>
      <c r="J345" s="152">
        <f t="shared" si="31"/>
        <v>166.27990425133675</v>
      </c>
      <c r="K345" s="52">
        <f t="shared" si="29"/>
        <v>0.33087114226945114</v>
      </c>
      <c r="L345" s="142">
        <v>14820468</v>
      </c>
      <c r="N345" s="95"/>
      <c r="O345" s="95"/>
      <c r="P345" s="95"/>
      <c r="Q345" s="95"/>
      <c r="R345" s="95"/>
      <c r="S345" s="95"/>
    </row>
    <row r="346" spans="2:19" ht="18.75" customHeight="1">
      <c r="B346" s="170" t="s">
        <v>872</v>
      </c>
      <c r="C346" s="150">
        <v>4</v>
      </c>
      <c r="D346" s="169" t="s">
        <v>593</v>
      </c>
      <c r="E346" s="393">
        <v>41602660</v>
      </c>
      <c r="F346" s="150" t="s">
        <v>12</v>
      </c>
      <c r="G346" s="154">
        <f t="shared" si="30"/>
        <v>105.16733720460896</v>
      </c>
      <c r="H346" s="72">
        <v>39558537</v>
      </c>
      <c r="I346" s="159">
        <v>32836421</v>
      </c>
      <c r="J346" s="152">
        <f t="shared" si="31"/>
        <v>105.56891725185731</v>
      </c>
      <c r="K346" s="52">
        <f t="shared" si="29"/>
        <v>0.44087251239519915</v>
      </c>
      <c r="L346" s="142">
        <v>31104251</v>
      </c>
      <c r="N346" s="95"/>
      <c r="O346" s="95"/>
      <c r="P346" s="95"/>
      <c r="Q346" s="95"/>
      <c r="R346" s="95"/>
      <c r="S346" s="95"/>
    </row>
    <row r="347" spans="2:19" ht="18.75" customHeight="1">
      <c r="B347" s="170" t="s">
        <v>871</v>
      </c>
      <c r="C347" s="150">
        <v>4</v>
      </c>
      <c r="D347" s="169" t="s">
        <v>870</v>
      </c>
      <c r="E347" s="393">
        <v>659009</v>
      </c>
      <c r="F347" s="150" t="s">
        <v>32</v>
      </c>
      <c r="G347" s="154">
        <f t="shared" si="30"/>
        <v>90.96479337884732</v>
      </c>
      <c r="H347" s="72">
        <v>724466</v>
      </c>
      <c r="I347" s="159">
        <v>8368893</v>
      </c>
      <c r="J347" s="152">
        <f t="shared" si="31"/>
        <v>101.52916844497642</v>
      </c>
      <c r="K347" s="52">
        <f t="shared" si="29"/>
        <v>0.11236349061539304</v>
      </c>
      <c r="L347" s="142">
        <v>8242846</v>
      </c>
      <c r="N347" s="95"/>
      <c r="O347" s="95"/>
      <c r="P347" s="95"/>
      <c r="Q347" s="95"/>
      <c r="R347" s="95"/>
      <c r="S347" s="95"/>
    </row>
    <row r="348" spans="2:19" ht="18.75" customHeight="1">
      <c r="B348" s="170" t="s">
        <v>580</v>
      </c>
      <c r="C348" s="150">
        <v>3</v>
      </c>
      <c r="D348" s="169" t="s">
        <v>597</v>
      </c>
      <c r="E348" s="393"/>
      <c r="F348" s="150"/>
      <c r="G348" s="154">
        <f t="shared" si="30"/>
      </c>
      <c r="H348" s="72"/>
      <c r="I348" s="159">
        <v>88807746</v>
      </c>
      <c r="J348" s="152">
        <f t="shared" si="31"/>
        <v>110.98780541620489</v>
      </c>
      <c r="K348" s="52">
        <f t="shared" si="29"/>
        <v>1.1923618015244322</v>
      </c>
      <c r="L348" s="142">
        <v>80015769</v>
      </c>
      <c r="N348" s="95"/>
      <c r="O348" s="95"/>
      <c r="P348" s="95"/>
      <c r="Q348" s="95"/>
      <c r="R348" s="95"/>
      <c r="S348" s="95"/>
    </row>
    <row r="349" spans="2:19" ht="18.75" customHeight="1">
      <c r="B349" s="89" t="s">
        <v>869</v>
      </c>
      <c r="C349" s="173">
        <v>4</v>
      </c>
      <c r="D349" s="165" t="s">
        <v>868</v>
      </c>
      <c r="E349" s="393">
        <v>90291</v>
      </c>
      <c r="F349" s="150" t="s">
        <v>12</v>
      </c>
      <c r="G349" s="154">
        <f t="shared" si="30"/>
        <v>178.44423802841953</v>
      </c>
      <c r="H349" s="72">
        <v>50599</v>
      </c>
      <c r="I349" s="159">
        <v>8067569</v>
      </c>
      <c r="J349" s="152">
        <f t="shared" si="31"/>
        <v>737.1358895077701</v>
      </c>
      <c r="K349" s="52">
        <f t="shared" si="29"/>
        <v>0.10831781618196527</v>
      </c>
      <c r="L349" s="142">
        <v>1094448</v>
      </c>
      <c r="N349" s="95"/>
      <c r="O349" s="95"/>
      <c r="P349" s="95"/>
      <c r="Q349" s="95"/>
      <c r="R349" s="95"/>
      <c r="S349" s="95"/>
    </row>
    <row r="350" spans="2:19" ht="18.75" customHeight="1">
      <c r="B350" s="170" t="s">
        <v>582</v>
      </c>
      <c r="C350" s="150">
        <v>3</v>
      </c>
      <c r="D350" s="169" t="s">
        <v>599</v>
      </c>
      <c r="E350" s="393"/>
      <c r="F350" s="150"/>
      <c r="G350" s="154">
        <f t="shared" si="30"/>
      </c>
      <c r="H350" s="72"/>
      <c r="I350" s="159">
        <v>59839143</v>
      </c>
      <c r="J350" s="152">
        <f t="shared" si="31"/>
        <v>100.67596025867228</v>
      </c>
      <c r="K350" s="52">
        <f t="shared" si="29"/>
        <v>0.803419876788204</v>
      </c>
      <c r="L350" s="142">
        <v>59437370</v>
      </c>
      <c r="N350" s="95"/>
      <c r="O350" s="95"/>
      <c r="P350" s="95"/>
      <c r="Q350" s="95"/>
      <c r="R350" s="95"/>
      <c r="S350" s="95"/>
    </row>
    <row r="351" spans="2:19" ht="18.75" customHeight="1">
      <c r="B351" s="170" t="s">
        <v>584</v>
      </c>
      <c r="C351" s="150">
        <v>4</v>
      </c>
      <c r="D351" s="169" t="s">
        <v>601</v>
      </c>
      <c r="E351" s="393">
        <v>7976583</v>
      </c>
      <c r="F351" s="150" t="s">
        <v>32</v>
      </c>
      <c r="G351" s="154">
        <f t="shared" si="30"/>
        <v>89.62742839318845</v>
      </c>
      <c r="H351" s="72">
        <v>8899712</v>
      </c>
      <c r="I351" s="159">
        <v>4023350</v>
      </c>
      <c r="J351" s="152">
        <f t="shared" si="31"/>
        <v>82.50874489953492</v>
      </c>
      <c r="K351" s="52">
        <f t="shared" si="29"/>
        <v>0.054018811086178495</v>
      </c>
      <c r="L351" s="142">
        <v>4876271</v>
      </c>
      <c r="N351" s="95"/>
      <c r="O351" s="95"/>
      <c r="P351" s="95"/>
      <c r="Q351" s="95"/>
      <c r="R351" s="95"/>
      <c r="S351" s="95"/>
    </row>
    <row r="352" spans="2:19" ht="18.75" customHeight="1">
      <c r="B352" s="170" t="s">
        <v>586</v>
      </c>
      <c r="C352" s="150">
        <v>4</v>
      </c>
      <c r="D352" s="169" t="s">
        <v>603</v>
      </c>
      <c r="E352" s="393">
        <v>4595153</v>
      </c>
      <c r="F352" s="150" t="s">
        <v>32</v>
      </c>
      <c r="G352" s="154">
        <f t="shared" si="30"/>
        <v>95.9828093097092</v>
      </c>
      <c r="H352" s="72">
        <v>4787475</v>
      </c>
      <c r="I352" s="159">
        <v>3755895</v>
      </c>
      <c r="J352" s="152">
        <f t="shared" si="31"/>
        <v>100.63010783744515</v>
      </c>
      <c r="K352" s="52">
        <f t="shared" si="29"/>
        <v>0.050427872908029976</v>
      </c>
      <c r="L352" s="142">
        <v>3732377</v>
      </c>
      <c r="N352" s="95"/>
      <c r="O352" s="95"/>
      <c r="P352" s="95"/>
      <c r="Q352" s="95"/>
      <c r="R352" s="95"/>
      <c r="S352" s="95"/>
    </row>
    <row r="353" spans="2:19" ht="18.75" customHeight="1">
      <c r="B353" s="170" t="s">
        <v>867</v>
      </c>
      <c r="C353" s="150">
        <v>4</v>
      </c>
      <c r="D353" s="169" t="s">
        <v>605</v>
      </c>
      <c r="E353" s="393">
        <v>1899570</v>
      </c>
      <c r="F353" s="150" t="s">
        <v>32</v>
      </c>
      <c r="G353" s="154">
        <f t="shared" si="30"/>
        <v>135.93446761737377</v>
      </c>
      <c r="H353" s="72">
        <v>1397416</v>
      </c>
      <c r="I353" s="159">
        <v>3389047</v>
      </c>
      <c r="J353" s="152">
        <f t="shared" si="31"/>
        <v>135.35835517715563</v>
      </c>
      <c r="K353" s="52">
        <f t="shared" si="29"/>
        <v>0.04550245185111412</v>
      </c>
      <c r="L353" s="142">
        <v>2503759</v>
      </c>
      <c r="N353" s="95"/>
      <c r="O353" s="95"/>
      <c r="P353" s="95"/>
      <c r="Q353" s="95"/>
      <c r="R353" s="95"/>
      <c r="S353" s="95"/>
    </row>
    <row r="354" spans="2:19" ht="18.75" customHeight="1">
      <c r="B354" s="170" t="s">
        <v>866</v>
      </c>
      <c r="C354" s="150">
        <v>4</v>
      </c>
      <c r="D354" s="169" t="s">
        <v>607</v>
      </c>
      <c r="E354" s="393">
        <v>1722741</v>
      </c>
      <c r="F354" s="150" t="s">
        <v>32</v>
      </c>
      <c r="G354" s="154">
        <f t="shared" si="30"/>
        <v>78.38201210440252</v>
      </c>
      <c r="H354" s="72">
        <v>2197878</v>
      </c>
      <c r="I354" s="159">
        <v>1107214</v>
      </c>
      <c r="J354" s="152">
        <f t="shared" si="31"/>
        <v>79.1090343346873</v>
      </c>
      <c r="K354" s="52">
        <f t="shared" si="29"/>
        <v>0.01486581676910337</v>
      </c>
      <c r="L354" s="142">
        <v>1399605</v>
      </c>
      <c r="N354" s="95"/>
      <c r="O354" s="95"/>
      <c r="P354" s="95"/>
      <c r="Q354" s="95"/>
      <c r="R354" s="95"/>
      <c r="S354" s="95"/>
    </row>
    <row r="355" spans="2:19" ht="18.75" customHeight="1">
      <c r="B355" s="170" t="s">
        <v>588</v>
      </c>
      <c r="C355" s="150">
        <v>3</v>
      </c>
      <c r="D355" s="169" t="s">
        <v>613</v>
      </c>
      <c r="E355" s="393"/>
      <c r="F355" s="150"/>
      <c r="G355" s="154">
        <f t="shared" si="30"/>
      </c>
      <c r="H355" s="72"/>
      <c r="I355" s="159">
        <v>142737405</v>
      </c>
      <c r="J355" s="152">
        <f t="shared" si="31"/>
        <v>113.72505237789592</v>
      </c>
      <c r="K355" s="52">
        <f t="shared" si="29"/>
        <v>1.916439016149813</v>
      </c>
      <c r="L355" s="142">
        <v>125510960</v>
      </c>
      <c r="N355" s="95"/>
      <c r="O355" s="95"/>
      <c r="P355" s="95"/>
      <c r="Q355" s="95"/>
      <c r="R355" s="95"/>
      <c r="S355" s="95"/>
    </row>
    <row r="356" spans="2:19" ht="18.75" customHeight="1">
      <c r="B356" s="170" t="s">
        <v>590</v>
      </c>
      <c r="C356" s="150">
        <v>4</v>
      </c>
      <c r="D356" s="169" t="s">
        <v>865</v>
      </c>
      <c r="E356" s="393">
        <v>30620822</v>
      </c>
      <c r="F356" s="150" t="s">
        <v>12</v>
      </c>
      <c r="G356" s="154">
        <f t="shared" si="30"/>
        <v>103.65271571964637</v>
      </c>
      <c r="H356" s="72">
        <v>29541746</v>
      </c>
      <c r="I356" s="159">
        <v>1810228</v>
      </c>
      <c r="J356" s="152">
        <f t="shared" si="31"/>
        <v>108.76257596649815</v>
      </c>
      <c r="K356" s="52">
        <f t="shared" si="29"/>
        <v>0.0243047123304984</v>
      </c>
      <c r="L356" s="142">
        <v>1664385</v>
      </c>
      <c r="N356" s="95"/>
      <c r="O356" s="95"/>
      <c r="P356" s="95"/>
      <c r="Q356" s="95"/>
      <c r="R356" s="95"/>
      <c r="S356" s="95"/>
    </row>
    <row r="357" spans="2:19" ht="18.75" customHeight="1">
      <c r="B357" s="170" t="s">
        <v>864</v>
      </c>
      <c r="C357" s="150">
        <v>4</v>
      </c>
      <c r="D357" s="169" t="s">
        <v>619</v>
      </c>
      <c r="E357" s="393">
        <v>672770745</v>
      </c>
      <c r="F357" s="150" t="s">
        <v>12</v>
      </c>
      <c r="G357" s="154">
        <f t="shared" si="30"/>
        <v>112.89073336190403</v>
      </c>
      <c r="H357" s="90">
        <v>595948600</v>
      </c>
      <c r="I357" s="153">
        <v>92585768</v>
      </c>
      <c r="J357" s="152">
        <f t="shared" si="31"/>
        <v>105.07520075030232</v>
      </c>
      <c r="K357" s="52">
        <f t="shared" si="29"/>
        <v>1.2430867587609207</v>
      </c>
      <c r="L357" s="142">
        <v>88113815</v>
      </c>
      <c r="N357" s="95"/>
      <c r="O357" s="95"/>
      <c r="P357" s="95"/>
      <c r="Q357" s="95"/>
      <c r="R357" s="95"/>
      <c r="S357" s="95"/>
    </row>
    <row r="358" spans="2:19" ht="18.75" customHeight="1">
      <c r="B358" s="170" t="s">
        <v>594</v>
      </c>
      <c r="C358" s="150">
        <v>3</v>
      </c>
      <c r="D358" s="169" t="s">
        <v>623</v>
      </c>
      <c r="E358" s="393"/>
      <c r="F358" s="150"/>
      <c r="G358" s="154">
        <f t="shared" si="30"/>
      </c>
      <c r="H358" s="72"/>
      <c r="I358" s="159">
        <v>79286783</v>
      </c>
      <c r="J358" s="152">
        <f t="shared" si="31"/>
        <v>119.58832646292217</v>
      </c>
      <c r="K358" s="52">
        <f t="shared" si="29"/>
        <v>1.0645302428344114</v>
      </c>
      <c r="L358" s="142">
        <v>66299768</v>
      </c>
      <c r="N358" s="95"/>
      <c r="O358" s="95"/>
      <c r="P358" s="95"/>
      <c r="Q358" s="95"/>
      <c r="R358" s="95"/>
      <c r="S358" s="95"/>
    </row>
    <row r="359" spans="2:19" ht="18.75" customHeight="1">
      <c r="B359" s="170" t="s">
        <v>596</v>
      </c>
      <c r="C359" s="150">
        <v>3</v>
      </c>
      <c r="D359" s="169" t="s">
        <v>863</v>
      </c>
      <c r="E359" s="393">
        <v>948546</v>
      </c>
      <c r="F359" s="150" t="s">
        <v>32</v>
      </c>
      <c r="G359" s="154">
        <f t="shared" si="30"/>
        <v>179.94297497614474</v>
      </c>
      <c r="H359" s="72">
        <v>527137</v>
      </c>
      <c r="I359" s="159">
        <v>3041753</v>
      </c>
      <c r="J359" s="152">
        <f t="shared" si="31"/>
        <v>149.7020726217363</v>
      </c>
      <c r="K359" s="52">
        <f t="shared" si="29"/>
        <v>0.04083956918434059</v>
      </c>
      <c r="L359" s="142">
        <v>2031871</v>
      </c>
      <c r="N359" s="95"/>
      <c r="O359" s="95"/>
      <c r="P359" s="95"/>
      <c r="Q359" s="95"/>
      <c r="R359" s="95"/>
      <c r="S359" s="95"/>
    </row>
    <row r="360" spans="2:19" ht="18.75" customHeight="1">
      <c r="B360" s="172" t="s">
        <v>633</v>
      </c>
      <c r="C360" s="130">
        <v>2</v>
      </c>
      <c r="D360" s="171" t="s">
        <v>634</v>
      </c>
      <c r="E360" s="392"/>
      <c r="F360" s="130"/>
      <c r="G360" s="162"/>
      <c r="H360" s="66"/>
      <c r="I360" s="161">
        <v>1061948546</v>
      </c>
      <c r="J360" s="160">
        <f t="shared" si="31"/>
        <v>109.24394790040309</v>
      </c>
      <c r="K360" s="51">
        <f t="shared" si="29"/>
        <v>14.258068000451349</v>
      </c>
      <c r="L360" s="122">
        <v>972089133</v>
      </c>
      <c r="N360" s="95"/>
      <c r="O360" s="95"/>
      <c r="P360" s="95"/>
      <c r="Q360" s="95"/>
      <c r="R360" s="95"/>
      <c r="S360" s="95"/>
    </row>
    <row r="361" spans="2:19" ht="18.75" customHeight="1">
      <c r="B361" s="170" t="s">
        <v>635</v>
      </c>
      <c r="C361" s="150">
        <v>3</v>
      </c>
      <c r="D361" s="169" t="s">
        <v>642</v>
      </c>
      <c r="E361" s="393">
        <v>211634</v>
      </c>
      <c r="F361" s="150" t="s">
        <v>12</v>
      </c>
      <c r="G361" s="154">
        <f aca="true" t="shared" si="32" ref="G361:G369">IF(F361="","",E361/H361*100)</f>
        <v>107.62236517582447</v>
      </c>
      <c r="H361" s="72">
        <v>196645</v>
      </c>
      <c r="I361" s="159">
        <v>687397460</v>
      </c>
      <c r="J361" s="152">
        <f t="shared" si="31"/>
        <v>111.62702941681405</v>
      </c>
      <c r="K361" s="52">
        <f t="shared" si="29"/>
        <v>9.229222795148058</v>
      </c>
      <c r="L361" s="142">
        <v>615798399</v>
      </c>
      <c r="N361" s="95"/>
      <c r="O361" s="95"/>
      <c r="P361" s="95"/>
      <c r="Q361" s="95"/>
      <c r="R361" s="95"/>
      <c r="S361" s="95"/>
    </row>
    <row r="362" spans="2:19" ht="18.75" customHeight="1">
      <c r="B362" s="168" t="s">
        <v>637</v>
      </c>
      <c r="C362" s="157">
        <v>4</v>
      </c>
      <c r="D362" s="167" t="s">
        <v>644</v>
      </c>
      <c r="E362" s="393">
        <v>187620</v>
      </c>
      <c r="F362" s="150" t="s">
        <v>12</v>
      </c>
      <c r="G362" s="154">
        <f t="shared" si="32"/>
        <v>104.63559908091106</v>
      </c>
      <c r="H362" s="72">
        <v>179308</v>
      </c>
      <c r="I362" s="159">
        <v>644487088</v>
      </c>
      <c r="J362" s="152">
        <f t="shared" si="31"/>
        <v>109.83904948846137</v>
      </c>
      <c r="K362" s="52">
        <f t="shared" si="29"/>
        <v>8.653094126574445</v>
      </c>
      <c r="L362" s="142">
        <v>586755886</v>
      </c>
      <c r="N362" s="95"/>
      <c r="O362" s="95"/>
      <c r="P362" s="95"/>
      <c r="Q362" s="95"/>
      <c r="R362" s="95"/>
      <c r="S362" s="95"/>
    </row>
    <row r="363" spans="2:19" ht="18.75" customHeight="1">
      <c r="B363" s="89" t="s">
        <v>639</v>
      </c>
      <c r="C363" s="166">
        <v>4</v>
      </c>
      <c r="D363" s="165" t="s">
        <v>648</v>
      </c>
      <c r="E363" s="393">
        <v>24001</v>
      </c>
      <c r="F363" s="150" t="s">
        <v>12</v>
      </c>
      <c r="G363" s="154">
        <f t="shared" si="32"/>
        <v>139.45961650203373</v>
      </c>
      <c r="H363" s="72">
        <v>17210</v>
      </c>
      <c r="I363" s="159">
        <v>42722308</v>
      </c>
      <c r="J363" s="152">
        <f t="shared" si="31"/>
        <v>154.5022086257337</v>
      </c>
      <c r="K363" s="52">
        <f t="shared" si="29"/>
        <v>0.5736036598897766</v>
      </c>
      <c r="L363" s="142">
        <v>27651584</v>
      </c>
      <c r="N363" s="95"/>
      <c r="O363" s="95"/>
      <c r="P363" s="95"/>
      <c r="Q363" s="95"/>
      <c r="R363" s="95"/>
      <c r="S363" s="95"/>
    </row>
    <row r="364" spans="2:19" ht="18.75" customHeight="1">
      <c r="B364" s="151" t="s">
        <v>641</v>
      </c>
      <c r="C364" s="150">
        <v>3</v>
      </c>
      <c r="D364" s="149" t="s">
        <v>656</v>
      </c>
      <c r="E364" s="393">
        <v>197086011</v>
      </c>
      <c r="F364" s="150" t="s">
        <v>32</v>
      </c>
      <c r="G364" s="154">
        <f t="shared" si="32"/>
        <v>110.00646025440959</v>
      </c>
      <c r="H364" s="72">
        <v>179158579</v>
      </c>
      <c r="I364" s="159">
        <v>211283605</v>
      </c>
      <c r="J364" s="152">
        <f t="shared" si="31"/>
        <v>111.41835214678612</v>
      </c>
      <c r="K364" s="52">
        <f t="shared" si="29"/>
        <v>2.8367626838584163</v>
      </c>
      <c r="L364" s="142">
        <v>189630883</v>
      </c>
      <c r="N364" s="95"/>
      <c r="O364" s="95"/>
      <c r="P364" s="95"/>
      <c r="Q364" s="95"/>
      <c r="R364" s="95"/>
      <c r="S364" s="95"/>
    </row>
    <row r="365" spans="2:19" ht="18.75" customHeight="1">
      <c r="B365" s="151" t="s">
        <v>862</v>
      </c>
      <c r="C365" s="150">
        <v>3</v>
      </c>
      <c r="D365" s="149" t="s">
        <v>658</v>
      </c>
      <c r="E365" s="393"/>
      <c r="F365" s="150"/>
      <c r="G365" s="154">
        <f t="shared" si="32"/>
      </c>
      <c r="H365" s="72"/>
      <c r="I365" s="159">
        <v>10579418</v>
      </c>
      <c r="J365" s="152">
        <f t="shared" si="31"/>
        <v>107.70760561372788</v>
      </c>
      <c r="K365" s="52">
        <f t="shared" si="29"/>
        <v>0.14204272120091874</v>
      </c>
      <c r="L365" s="142">
        <v>9822350</v>
      </c>
      <c r="N365" s="95"/>
      <c r="O365" s="95"/>
      <c r="P365" s="95"/>
      <c r="Q365" s="95"/>
      <c r="R365" s="95"/>
      <c r="S365" s="95"/>
    </row>
    <row r="366" spans="2:19" ht="18.75" customHeight="1">
      <c r="B366" s="151" t="s">
        <v>861</v>
      </c>
      <c r="C366" s="150">
        <v>4</v>
      </c>
      <c r="D366" s="149" t="s">
        <v>660</v>
      </c>
      <c r="E366" s="393">
        <v>44643</v>
      </c>
      <c r="F366" s="150" t="s">
        <v>12</v>
      </c>
      <c r="G366" s="154">
        <f t="shared" si="32"/>
        <v>136.9459185864597</v>
      </c>
      <c r="H366" s="72">
        <v>32599</v>
      </c>
      <c r="I366" s="159">
        <v>6041211</v>
      </c>
      <c r="J366" s="152">
        <f>I366/L366*100</f>
        <v>120.1354354941379</v>
      </c>
      <c r="K366" s="52">
        <f t="shared" si="29"/>
        <v>0.08111127188555396</v>
      </c>
      <c r="L366" s="142">
        <v>5028667</v>
      </c>
      <c r="N366" s="95"/>
      <c r="O366" s="95"/>
      <c r="P366" s="95"/>
      <c r="Q366" s="95"/>
      <c r="R366" s="95"/>
      <c r="S366" s="95"/>
    </row>
    <row r="367" spans="2:19" ht="18.75" customHeight="1">
      <c r="B367" s="151" t="s">
        <v>655</v>
      </c>
      <c r="C367" s="150">
        <v>3</v>
      </c>
      <c r="D367" s="149" t="s">
        <v>666</v>
      </c>
      <c r="E367" s="393">
        <v>2576</v>
      </c>
      <c r="F367" s="150" t="s">
        <v>15</v>
      </c>
      <c r="G367" s="154">
        <f t="shared" si="32"/>
        <v>92.82882882882882</v>
      </c>
      <c r="H367" s="72">
        <v>2775</v>
      </c>
      <c r="I367" s="159">
        <v>116699012</v>
      </c>
      <c r="J367" s="152">
        <f>I367/L367*100</f>
        <v>99.42778950496972</v>
      </c>
      <c r="K367" s="52">
        <f t="shared" si="29"/>
        <v>1.5668390478510887</v>
      </c>
      <c r="L367" s="142">
        <v>117370619</v>
      </c>
      <c r="N367" s="95"/>
      <c r="O367" s="95"/>
      <c r="P367" s="95"/>
      <c r="Q367" s="95"/>
      <c r="R367" s="95"/>
      <c r="S367" s="95"/>
    </row>
    <row r="368" spans="2:19" ht="18.75" customHeight="1">
      <c r="B368" s="151" t="s">
        <v>657</v>
      </c>
      <c r="C368" s="150">
        <v>3</v>
      </c>
      <c r="D368" s="149" t="s">
        <v>668</v>
      </c>
      <c r="E368" s="393">
        <v>5412</v>
      </c>
      <c r="F368" s="150" t="s">
        <v>12</v>
      </c>
      <c r="G368" s="154">
        <f t="shared" si="32"/>
        <v>159.8346131128175</v>
      </c>
      <c r="H368" s="72">
        <v>3386</v>
      </c>
      <c r="I368" s="159">
        <v>5970972</v>
      </c>
      <c r="J368" s="152">
        <f>I368/L368*100</f>
        <v>69.8506515642244</v>
      </c>
      <c r="K368" s="52">
        <f t="shared" si="29"/>
        <v>0.08016822013219367</v>
      </c>
      <c r="L368" s="142">
        <v>8548198</v>
      </c>
      <c r="N368" s="95"/>
      <c r="O368" s="95"/>
      <c r="P368" s="95"/>
      <c r="Q368" s="95"/>
      <c r="R368" s="95"/>
      <c r="S368" s="95"/>
    </row>
    <row r="369" spans="2:19" ht="18.75" customHeight="1">
      <c r="B369" s="151" t="s">
        <v>659</v>
      </c>
      <c r="C369" s="150">
        <v>4</v>
      </c>
      <c r="D369" s="149" t="s">
        <v>670</v>
      </c>
      <c r="E369" s="393">
        <v>3</v>
      </c>
      <c r="F369" s="150" t="s">
        <v>12</v>
      </c>
      <c r="G369" s="154">
        <f t="shared" si="32"/>
        <v>100</v>
      </c>
      <c r="H369" s="72">
        <v>3</v>
      </c>
      <c r="I369" s="159">
        <v>5575836</v>
      </c>
      <c r="J369" s="152">
        <f>I369/L369*100</f>
        <v>67.02686250241621</v>
      </c>
      <c r="K369" s="52">
        <f t="shared" si="29"/>
        <v>0.07486299514869778</v>
      </c>
      <c r="L369" s="142">
        <v>8318808</v>
      </c>
      <c r="N369" s="95"/>
      <c r="O369" s="95"/>
      <c r="P369" s="95"/>
      <c r="Q369" s="95"/>
      <c r="R369" s="95"/>
      <c r="S369" s="95"/>
    </row>
    <row r="370" spans="2:19" ht="18.75" customHeight="1">
      <c r="B370" s="158" t="s">
        <v>860</v>
      </c>
      <c r="C370" s="157">
        <v>5</v>
      </c>
      <c r="D370" s="156" t="s">
        <v>671</v>
      </c>
      <c r="E370" s="393">
        <v>0</v>
      </c>
      <c r="F370" s="150" t="s">
        <v>12</v>
      </c>
      <c r="G370" s="154" t="s">
        <v>828</v>
      </c>
      <c r="H370" s="90">
        <v>1</v>
      </c>
      <c r="I370" s="153">
        <v>0</v>
      </c>
      <c r="J370" s="152" t="s">
        <v>828</v>
      </c>
      <c r="K370" s="52">
        <f t="shared" si="29"/>
        <v>0</v>
      </c>
      <c r="L370" s="142">
        <v>6280710</v>
      </c>
      <c r="N370" s="95"/>
      <c r="O370" s="95"/>
      <c r="P370" s="95"/>
      <c r="Q370" s="95"/>
      <c r="R370" s="95"/>
      <c r="S370" s="95"/>
    </row>
    <row r="371" spans="2:19" ht="18.75" customHeight="1">
      <c r="B371" s="151" t="s">
        <v>859</v>
      </c>
      <c r="C371" s="150">
        <v>5</v>
      </c>
      <c r="D371" s="164" t="s">
        <v>858</v>
      </c>
      <c r="E371" s="393">
        <v>3</v>
      </c>
      <c r="F371" s="150" t="s">
        <v>12</v>
      </c>
      <c r="G371" s="154">
        <f aca="true" t="shared" si="33" ref="G371:G410">IF(F371="","",E371/H371*100)</f>
        <v>150</v>
      </c>
      <c r="H371" s="90">
        <v>2</v>
      </c>
      <c r="I371" s="153">
        <v>5575836</v>
      </c>
      <c r="J371" s="152">
        <f aca="true" t="shared" si="34" ref="J371:J412">I371/L371*100</f>
        <v>273.58036757800653</v>
      </c>
      <c r="K371" s="52">
        <f t="shared" si="29"/>
        <v>0.07486299514869778</v>
      </c>
      <c r="L371" s="142">
        <v>2038098</v>
      </c>
      <c r="N371" s="95"/>
      <c r="O371" s="95"/>
      <c r="P371" s="95"/>
      <c r="Q371" s="95"/>
      <c r="R371" s="95"/>
      <c r="S371" s="95"/>
    </row>
    <row r="372" spans="2:19" ht="18.75" customHeight="1">
      <c r="B372" s="151" t="s">
        <v>661</v>
      </c>
      <c r="C372" s="150">
        <v>3</v>
      </c>
      <c r="D372" s="149" t="s">
        <v>857</v>
      </c>
      <c r="E372" s="393">
        <v>863339</v>
      </c>
      <c r="F372" s="150" t="s">
        <v>12</v>
      </c>
      <c r="G372" s="154">
        <f t="shared" si="33"/>
        <v>82.97865796517803</v>
      </c>
      <c r="H372" s="90">
        <v>1040435</v>
      </c>
      <c r="I372" s="153">
        <v>9643816</v>
      </c>
      <c r="J372" s="152">
        <f t="shared" si="34"/>
        <v>87.4280126183766</v>
      </c>
      <c r="K372" s="52">
        <f t="shared" si="29"/>
        <v>0.12948102319059132</v>
      </c>
      <c r="L372" s="142">
        <v>11030579</v>
      </c>
      <c r="N372" s="95"/>
      <c r="O372" s="95"/>
      <c r="P372" s="95"/>
      <c r="Q372" s="95"/>
      <c r="R372" s="95"/>
      <c r="S372" s="95"/>
    </row>
    <row r="373" spans="2:19" ht="18.75" customHeight="1">
      <c r="B373" s="141" t="s">
        <v>674</v>
      </c>
      <c r="C373" s="140">
        <v>1</v>
      </c>
      <c r="D373" s="139" t="s">
        <v>675</v>
      </c>
      <c r="E373" s="391"/>
      <c r="F373" s="140"/>
      <c r="G373" s="136">
        <f t="shared" si="33"/>
      </c>
      <c r="H373" s="60"/>
      <c r="I373" s="163">
        <v>876627413</v>
      </c>
      <c r="J373" s="133">
        <f t="shared" si="34"/>
        <v>102.34084724021034</v>
      </c>
      <c r="K373" s="50">
        <f t="shared" si="29"/>
        <v>11.769885944750612</v>
      </c>
      <c r="L373" s="132">
        <v>856576271</v>
      </c>
      <c r="N373" s="95"/>
      <c r="O373" s="95"/>
      <c r="P373" s="95"/>
      <c r="Q373" s="95"/>
      <c r="R373" s="95"/>
      <c r="S373" s="95"/>
    </row>
    <row r="374" spans="2:19" ht="18.75" customHeight="1">
      <c r="B374" s="131" t="s">
        <v>676</v>
      </c>
      <c r="C374" s="130">
        <v>2</v>
      </c>
      <c r="D374" s="129" t="s">
        <v>677</v>
      </c>
      <c r="E374" s="392">
        <v>3870262</v>
      </c>
      <c r="F374" s="130" t="s">
        <v>32</v>
      </c>
      <c r="G374" s="162">
        <f t="shared" si="33"/>
        <v>105.14087788048165</v>
      </c>
      <c r="H374" s="66">
        <v>3681025</v>
      </c>
      <c r="I374" s="161">
        <v>8123280</v>
      </c>
      <c r="J374" s="160">
        <f t="shared" si="34"/>
        <v>105.00756214532245</v>
      </c>
      <c r="K374" s="51">
        <f t="shared" si="29"/>
        <v>0.10906581026262495</v>
      </c>
      <c r="L374" s="122">
        <v>7735900</v>
      </c>
      <c r="N374" s="95"/>
      <c r="O374" s="95"/>
      <c r="P374" s="95"/>
      <c r="Q374" s="95"/>
      <c r="R374" s="95"/>
      <c r="S374" s="95"/>
    </row>
    <row r="375" spans="2:19" ht="18.75" customHeight="1">
      <c r="B375" s="131" t="s">
        <v>678</v>
      </c>
      <c r="C375" s="130">
        <v>2</v>
      </c>
      <c r="D375" s="129" t="s">
        <v>679</v>
      </c>
      <c r="E375" s="392">
        <v>199981293</v>
      </c>
      <c r="F375" s="130" t="s">
        <v>32</v>
      </c>
      <c r="G375" s="162">
        <f t="shared" si="33"/>
        <v>102.78331913069066</v>
      </c>
      <c r="H375" s="66">
        <v>194565903</v>
      </c>
      <c r="I375" s="161">
        <v>124840397</v>
      </c>
      <c r="J375" s="160">
        <f t="shared" si="34"/>
        <v>103.69105165017257</v>
      </c>
      <c r="K375" s="51">
        <f t="shared" si="29"/>
        <v>1.676147941756627</v>
      </c>
      <c r="L375" s="122">
        <v>120396500</v>
      </c>
      <c r="N375" s="95"/>
      <c r="O375" s="95"/>
      <c r="P375" s="95"/>
      <c r="Q375" s="95"/>
      <c r="R375" s="95"/>
      <c r="S375" s="95"/>
    </row>
    <row r="376" spans="2:19" ht="18.75" customHeight="1">
      <c r="B376" s="131" t="s">
        <v>682</v>
      </c>
      <c r="C376" s="130">
        <v>2</v>
      </c>
      <c r="D376" s="129" t="s">
        <v>683</v>
      </c>
      <c r="E376" s="392">
        <v>13166400</v>
      </c>
      <c r="F376" s="130" t="s">
        <v>32</v>
      </c>
      <c r="G376" s="162">
        <f t="shared" si="33"/>
        <v>102.6427883002626</v>
      </c>
      <c r="H376" s="66">
        <v>12827399</v>
      </c>
      <c r="I376" s="161">
        <v>22737064</v>
      </c>
      <c r="J376" s="160">
        <f t="shared" si="34"/>
        <v>103.98960481911818</v>
      </c>
      <c r="K376" s="51">
        <f t="shared" si="29"/>
        <v>0.30527524696343844</v>
      </c>
      <c r="L376" s="122">
        <v>21864747</v>
      </c>
      <c r="N376" s="95"/>
      <c r="O376" s="95"/>
      <c r="P376" s="95"/>
      <c r="Q376" s="95"/>
      <c r="R376" s="95"/>
      <c r="S376" s="95"/>
    </row>
    <row r="377" spans="2:19" ht="18.75" customHeight="1">
      <c r="B377" s="131" t="s">
        <v>684</v>
      </c>
      <c r="C377" s="130">
        <v>2</v>
      </c>
      <c r="D377" s="129" t="s">
        <v>685</v>
      </c>
      <c r="E377" s="392"/>
      <c r="F377" s="130"/>
      <c r="G377" s="162">
        <f t="shared" si="33"/>
      </c>
      <c r="H377" s="66"/>
      <c r="I377" s="161">
        <v>410772067</v>
      </c>
      <c r="J377" s="160">
        <f t="shared" si="34"/>
        <v>106.39519833273707</v>
      </c>
      <c r="K377" s="51">
        <f t="shared" si="29"/>
        <v>5.515159925622195</v>
      </c>
      <c r="L377" s="122">
        <v>386081396</v>
      </c>
      <c r="N377" s="95"/>
      <c r="O377" s="95"/>
      <c r="P377" s="95"/>
      <c r="Q377" s="95"/>
      <c r="R377" s="95"/>
      <c r="S377" s="95"/>
    </row>
    <row r="378" spans="2:19" ht="18.75" customHeight="1">
      <c r="B378" s="151" t="s">
        <v>686</v>
      </c>
      <c r="C378" s="150">
        <v>3</v>
      </c>
      <c r="D378" s="149" t="s">
        <v>856</v>
      </c>
      <c r="E378" s="393">
        <v>15309647</v>
      </c>
      <c r="F378" s="150" t="s">
        <v>688</v>
      </c>
      <c r="G378" s="154">
        <f t="shared" si="33"/>
        <v>109.78674991816003</v>
      </c>
      <c r="H378" s="72">
        <v>13944895</v>
      </c>
      <c r="I378" s="159">
        <v>194330093</v>
      </c>
      <c r="J378" s="152">
        <f t="shared" si="34"/>
        <v>107.50297554020538</v>
      </c>
      <c r="K378" s="52">
        <f t="shared" si="29"/>
        <v>2.6091392948976595</v>
      </c>
      <c r="L378" s="142">
        <v>180767176</v>
      </c>
      <c r="N378" s="95"/>
      <c r="O378" s="95"/>
      <c r="P378" s="95"/>
      <c r="Q378" s="95"/>
      <c r="R378" s="95"/>
      <c r="S378" s="95"/>
    </row>
    <row r="379" spans="2:19" ht="18.75" customHeight="1">
      <c r="B379" s="151" t="s">
        <v>689</v>
      </c>
      <c r="C379" s="150">
        <v>4</v>
      </c>
      <c r="D379" s="149" t="s">
        <v>855</v>
      </c>
      <c r="E379" s="393">
        <v>4665649</v>
      </c>
      <c r="F379" s="150" t="s">
        <v>688</v>
      </c>
      <c r="G379" s="154">
        <f t="shared" si="33"/>
        <v>106.84243791291206</v>
      </c>
      <c r="H379" s="72">
        <v>4366850</v>
      </c>
      <c r="I379" s="159">
        <v>92160426</v>
      </c>
      <c r="J379" s="152">
        <f t="shared" si="34"/>
        <v>106.85464014593752</v>
      </c>
      <c r="K379" s="52">
        <f t="shared" si="29"/>
        <v>1.237375978156445</v>
      </c>
      <c r="L379" s="142">
        <v>86248408</v>
      </c>
      <c r="N379" s="95"/>
      <c r="O379" s="95"/>
      <c r="P379" s="95"/>
      <c r="Q379" s="95"/>
      <c r="R379" s="95"/>
      <c r="S379" s="95"/>
    </row>
    <row r="380" spans="2:19" ht="18.75" customHeight="1">
      <c r="B380" s="151" t="s">
        <v>691</v>
      </c>
      <c r="C380" s="150">
        <v>4</v>
      </c>
      <c r="D380" s="149" t="s">
        <v>854</v>
      </c>
      <c r="E380" s="393">
        <v>8102155</v>
      </c>
      <c r="F380" s="150" t="s">
        <v>688</v>
      </c>
      <c r="G380" s="154">
        <f t="shared" si="33"/>
        <v>107.67511390259537</v>
      </c>
      <c r="H380" s="72">
        <v>7524631</v>
      </c>
      <c r="I380" s="159">
        <v>97210969</v>
      </c>
      <c r="J380" s="152">
        <f t="shared" si="34"/>
        <v>108.57658697296107</v>
      </c>
      <c r="K380" s="52">
        <f t="shared" si="29"/>
        <v>1.3051862179316625</v>
      </c>
      <c r="L380" s="142">
        <v>89532165</v>
      </c>
      <c r="N380" s="95"/>
      <c r="O380" s="95"/>
      <c r="P380" s="95"/>
      <c r="Q380" s="95"/>
      <c r="R380" s="95"/>
      <c r="S380" s="95"/>
    </row>
    <row r="381" spans="2:19" ht="18.75" customHeight="1">
      <c r="B381" s="151" t="s">
        <v>693</v>
      </c>
      <c r="C381" s="150">
        <v>4</v>
      </c>
      <c r="D381" s="149" t="s">
        <v>850</v>
      </c>
      <c r="E381" s="393">
        <v>588330</v>
      </c>
      <c r="F381" s="150" t="s">
        <v>688</v>
      </c>
      <c r="G381" s="154">
        <f t="shared" si="33"/>
        <v>82.38554412576072</v>
      </c>
      <c r="H381" s="72">
        <v>714118</v>
      </c>
      <c r="I381" s="159">
        <v>3271005</v>
      </c>
      <c r="J381" s="152">
        <f t="shared" si="34"/>
        <v>87.82527656462196</v>
      </c>
      <c r="K381" s="52">
        <f t="shared" si="29"/>
        <v>0.043917581407768476</v>
      </c>
      <c r="L381" s="142">
        <v>3724446</v>
      </c>
      <c r="N381" s="95"/>
      <c r="O381" s="95"/>
      <c r="P381" s="95"/>
      <c r="Q381" s="95"/>
      <c r="R381" s="95"/>
      <c r="S381" s="95"/>
    </row>
    <row r="382" spans="2:19" ht="18.75" customHeight="1">
      <c r="B382" s="151" t="s">
        <v>695</v>
      </c>
      <c r="C382" s="150">
        <v>3</v>
      </c>
      <c r="D382" s="149" t="s">
        <v>853</v>
      </c>
      <c r="E382" s="393">
        <v>3312799</v>
      </c>
      <c r="F382" s="150" t="s">
        <v>32</v>
      </c>
      <c r="G382" s="154">
        <f t="shared" si="33"/>
        <v>100.96518577441309</v>
      </c>
      <c r="H382" s="72">
        <v>3281130</v>
      </c>
      <c r="I382" s="159">
        <v>15567072</v>
      </c>
      <c r="J382" s="152">
        <f t="shared" si="34"/>
        <v>99.48638879499705</v>
      </c>
      <c r="K382" s="52">
        <f t="shared" si="29"/>
        <v>0.20900859272321298</v>
      </c>
      <c r="L382" s="142">
        <v>15647439</v>
      </c>
      <c r="N382" s="95"/>
      <c r="O382" s="95"/>
      <c r="P382" s="95"/>
      <c r="Q382" s="95"/>
      <c r="R382" s="95"/>
      <c r="S382" s="95"/>
    </row>
    <row r="383" spans="2:19" ht="18.75" customHeight="1">
      <c r="B383" s="151" t="s">
        <v>697</v>
      </c>
      <c r="C383" s="150">
        <v>3</v>
      </c>
      <c r="D383" s="149" t="s">
        <v>702</v>
      </c>
      <c r="E383" s="393"/>
      <c r="F383" s="150"/>
      <c r="G383" s="154">
        <f t="shared" si="33"/>
      </c>
      <c r="H383" s="72"/>
      <c r="I383" s="159">
        <v>184283455</v>
      </c>
      <c r="J383" s="152">
        <f t="shared" si="34"/>
        <v>105.68025419076888</v>
      </c>
      <c r="K383" s="52">
        <f t="shared" si="29"/>
        <v>2.474249851977401</v>
      </c>
      <c r="L383" s="142">
        <v>174378323</v>
      </c>
      <c r="N383" s="95"/>
      <c r="O383" s="95"/>
      <c r="P383" s="95"/>
      <c r="Q383" s="95"/>
      <c r="R383" s="95"/>
      <c r="S383" s="95"/>
    </row>
    <row r="384" spans="2:19" ht="18.75" customHeight="1">
      <c r="B384" s="151" t="s">
        <v>852</v>
      </c>
      <c r="C384" s="150">
        <v>4</v>
      </c>
      <c r="D384" s="149" t="s">
        <v>706</v>
      </c>
      <c r="E384" s="393">
        <v>13979192</v>
      </c>
      <c r="F384" s="150" t="s">
        <v>688</v>
      </c>
      <c r="G384" s="154">
        <f t="shared" si="33"/>
        <v>111.98826795006124</v>
      </c>
      <c r="H384" s="90">
        <v>12482729</v>
      </c>
      <c r="I384" s="153">
        <v>9939292</v>
      </c>
      <c r="J384" s="152">
        <f t="shared" si="34"/>
        <v>111.67082578368675</v>
      </c>
      <c r="K384" s="52">
        <f t="shared" si="29"/>
        <v>0.13344818046612034</v>
      </c>
      <c r="L384" s="142">
        <v>8900527</v>
      </c>
      <c r="N384" s="95"/>
      <c r="O384" s="95"/>
      <c r="P384" s="95"/>
      <c r="Q384" s="95"/>
      <c r="R384" s="95"/>
      <c r="S384" s="95"/>
    </row>
    <row r="385" spans="2:19" ht="18.75" customHeight="1">
      <c r="B385" s="151" t="s">
        <v>851</v>
      </c>
      <c r="C385" s="150">
        <v>4</v>
      </c>
      <c r="D385" s="149" t="s">
        <v>850</v>
      </c>
      <c r="E385" s="393">
        <v>16776869</v>
      </c>
      <c r="F385" s="150" t="s">
        <v>688</v>
      </c>
      <c r="G385" s="154">
        <f t="shared" si="33"/>
        <v>101.49473750183911</v>
      </c>
      <c r="H385" s="90">
        <v>16529792</v>
      </c>
      <c r="I385" s="153">
        <v>51242197</v>
      </c>
      <c r="J385" s="152">
        <f t="shared" si="34"/>
        <v>102.16927127322657</v>
      </c>
      <c r="K385" s="52">
        <f t="shared" si="29"/>
        <v>0.6879944721149646</v>
      </c>
      <c r="L385" s="142">
        <v>50154216</v>
      </c>
      <c r="N385" s="95"/>
      <c r="O385" s="95"/>
      <c r="P385" s="95"/>
      <c r="Q385" s="95"/>
      <c r="R385" s="95"/>
      <c r="S385" s="95"/>
    </row>
    <row r="386" spans="2:19" ht="18.75" customHeight="1">
      <c r="B386" s="151" t="s">
        <v>849</v>
      </c>
      <c r="C386" s="150">
        <v>4</v>
      </c>
      <c r="D386" s="149" t="s">
        <v>848</v>
      </c>
      <c r="E386" s="393">
        <v>7745461</v>
      </c>
      <c r="F386" s="150" t="s">
        <v>688</v>
      </c>
      <c r="G386" s="154">
        <f t="shared" si="33"/>
        <v>103.10712705396608</v>
      </c>
      <c r="H386" s="72">
        <v>7512052</v>
      </c>
      <c r="I386" s="159">
        <v>60666736</v>
      </c>
      <c r="J386" s="152">
        <f t="shared" si="34"/>
        <v>105.6368538562347</v>
      </c>
      <c r="K386" s="52">
        <f t="shared" si="29"/>
        <v>0.814531410689864</v>
      </c>
      <c r="L386" s="142">
        <v>57429518</v>
      </c>
      <c r="N386" s="95"/>
      <c r="O386" s="95"/>
      <c r="P386" s="95"/>
      <c r="Q386" s="95"/>
      <c r="R386" s="95"/>
      <c r="S386" s="95"/>
    </row>
    <row r="387" spans="2:19" ht="18.75" customHeight="1">
      <c r="B387" s="131" t="s">
        <v>713</v>
      </c>
      <c r="C387" s="130">
        <v>2</v>
      </c>
      <c r="D387" s="129" t="s">
        <v>714</v>
      </c>
      <c r="E387" s="392">
        <v>26747204</v>
      </c>
      <c r="F387" s="130" t="s">
        <v>32</v>
      </c>
      <c r="G387" s="162">
        <f t="shared" si="33"/>
        <v>99.41748274340948</v>
      </c>
      <c r="H387" s="66">
        <v>26903924</v>
      </c>
      <c r="I387" s="161">
        <v>42969476</v>
      </c>
      <c r="J387" s="160">
        <f t="shared" si="34"/>
        <v>100.4511168093587</v>
      </c>
      <c r="K387" s="51">
        <f t="shared" si="29"/>
        <v>0.5769222181803921</v>
      </c>
      <c r="L387" s="122">
        <v>42776504</v>
      </c>
      <c r="N387" s="95"/>
      <c r="O387" s="95"/>
      <c r="P387" s="95"/>
      <c r="Q387" s="95"/>
      <c r="R387" s="95"/>
      <c r="S387" s="95"/>
    </row>
    <row r="388" spans="2:19" ht="18.75" customHeight="1">
      <c r="B388" s="131" t="s">
        <v>715</v>
      </c>
      <c r="C388" s="130">
        <v>2</v>
      </c>
      <c r="D388" s="129" t="s">
        <v>716</v>
      </c>
      <c r="E388" s="392"/>
      <c r="F388" s="130"/>
      <c r="G388" s="162">
        <f t="shared" si="33"/>
      </c>
      <c r="H388" s="66"/>
      <c r="I388" s="161">
        <v>85458268</v>
      </c>
      <c r="J388" s="160">
        <f t="shared" si="34"/>
        <v>99.7507418192579</v>
      </c>
      <c r="K388" s="51">
        <f t="shared" si="29"/>
        <v>1.1473906159901608</v>
      </c>
      <c r="L388" s="122">
        <v>85671812</v>
      </c>
      <c r="N388" s="95"/>
      <c r="O388" s="95"/>
      <c r="P388" s="95"/>
      <c r="Q388" s="95"/>
      <c r="R388" s="95"/>
      <c r="S388" s="95"/>
    </row>
    <row r="389" spans="2:19" ht="18.75" customHeight="1">
      <c r="B389" s="151" t="s">
        <v>717</v>
      </c>
      <c r="C389" s="150">
        <v>3</v>
      </c>
      <c r="D389" s="149" t="s">
        <v>718</v>
      </c>
      <c r="E389" s="393"/>
      <c r="F389" s="150"/>
      <c r="G389" s="154">
        <f t="shared" si="33"/>
      </c>
      <c r="H389" s="72"/>
      <c r="I389" s="159">
        <v>75059915</v>
      </c>
      <c r="J389" s="152">
        <f t="shared" si="34"/>
        <v>97.76523095062637</v>
      </c>
      <c r="K389" s="52">
        <f t="shared" si="29"/>
        <v>1.007778932613274</v>
      </c>
      <c r="L389" s="142">
        <v>76775674</v>
      </c>
      <c r="N389" s="95"/>
      <c r="O389" s="95"/>
      <c r="P389" s="95"/>
      <c r="Q389" s="95"/>
      <c r="R389" s="95"/>
      <c r="S389" s="95"/>
    </row>
    <row r="390" spans="2:19" ht="18.75" customHeight="1">
      <c r="B390" s="151" t="s">
        <v>847</v>
      </c>
      <c r="C390" s="150">
        <v>4</v>
      </c>
      <c r="D390" s="149" t="s">
        <v>736</v>
      </c>
      <c r="E390" s="393"/>
      <c r="F390" s="150"/>
      <c r="G390" s="154">
        <f t="shared" si="33"/>
      </c>
      <c r="H390" s="72"/>
      <c r="I390" s="159">
        <v>21611024</v>
      </c>
      <c r="J390" s="152">
        <f t="shared" si="34"/>
        <v>105.08257562547914</v>
      </c>
      <c r="K390" s="52">
        <f t="shared" si="29"/>
        <v>0.29015666616995034</v>
      </c>
      <c r="L390" s="142">
        <v>20565754</v>
      </c>
      <c r="N390" s="95"/>
      <c r="O390" s="95"/>
      <c r="P390" s="95"/>
      <c r="Q390" s="95"/>
      <c r="R390" s="95"/>
      <c r="S390" s="95"/>
    </row>
    <row r="391" spans="2:19" ht="18.75" customHeight="1">
      <c r="B391" s="151" t="s">
        <v>846</v>
      </c>
      <c r="C391" s="150">
        <v>5</v>
      </c>
      <c r="D391" s="149" t="s">
        <v>845</v>
      </c>
      <c r="E391" s="393">
        <v>2765782</v>
      </c>
      <c r="F391" s="150" t="s">
        <v>12</v>
      </c>
      <c r="G391" s="154">
        <f t="shared" si="33"/>
        <v>305.5926987862616</v>
      </c>
      <c r="H391" s="72">
        <v>905055</v>
      </c>
      <c r="I391" s="159">
        <v>2580341</v>
      </c>
      <c r="J391" s="152">
        <f t="shared" si="34"/>
        <v>184.83791570499181</v>
      </c>
      <c r="K391" s="52">
        <f t="shared" si="29"/>
        <v>0.03464450097976088</v>
      </c>
      <c r="L391" s="142">
        <v>1396002</v>
      </c>
      <c r="N391" s="95"/>
      <c r="O391" s="95"/>
      <c r="P391" s="95"/>
      <c r="Q391" s="95"/>
      <c r="R391" s="95"/>
      <c r="S391" s="95"/>
    </row>
    <row r="392" spans="2:19" ht="18.75" customHeight="1">
      <c r="B392" s="151" t="s">
        <v>721</v>
      </c>
      <c r="C392" s="150">
        <v>4</v>
      </c>
      <c r="D392" s="149" t="s">
        <v>732</v>
      </c>
      <c r="E392" s="393">
        <v>7379</v>
      </c>
      <c r="F392" s="150" t="s">
        <v>32</v>
      </c>
      <c r="G392" s="154">
        <f t="shared" si="33"/>
        <v>229.51788491446345</v>
      </c>
      <c r="H392" s="72">
        <v>3215</v>
      </c>
      <c r="I392" s="159">
        <v>51107</v>
      </c>
      <c r="J392" s="152">
        <f t="shared" si="34"/>
        <v>132.90424923284965</v>
      </c>
      <c r="K392" s="52">
        <f aca="true" t="shared" si="35" ref="K392:K412">I392/7448053593*100</f>
        <v>0.0006861792730389662</v>
      </c>
      <c r="L392" s="142">
        <v>38454</v>
      </c>
      <c r="N392" s="95"/>
      <c r="O392" s="95"/>
      <c r="P392" s="95"/>
      <c r="Q392" s="95"/>
      <c r="R392" s="95"/>
      <c r="S392" s="95"/>
    </row>
    <row r="393" spans="2:19" ht="18.75" customHeight="1">
      <c r="B393" s="151" t="s">
        <v>739</v>
      </c>
      <c r="C393" s="150">
        <v>3</v>
      </c>
      <c r="D393" s="149" t="s">
        <v>740</v>
      </c>
      <c r="E393" s="393"/>
      <c r="F393" s="150"/>
      <c r="G393" s="154">
        <f t="shared" si="33"/>
      </c>
      <c r="H393" s="90"/>
      <c r="I393" s="153">
        <v>10398353</v>
      </c>
      <c r="J393" s="152">
        <f t="shared" si="34"/>
        <v>116.88614767441783</v>
      </c>
      <c r="K393" s="52">
        <f t="shared" si="35"/>
        <v>0.13961168337688679</v>
      </c>
      <c r="L393" s="142">
        <v>8896138</v>
      </c>
      <c r="N393" s="95"/>
      <c r="O393" s="95"/>
      <c r="P393" s="95"/>
      <c r="Q393" s="95"/>
      <c r="R393" s="95"/>
      <c r="S393" s="95"/>
    </row>
    <row r="394" spans="2:19" ht="18.75" customHeight="1">
      <c r="B394" s="151" t="s">
        <v>741</v>
      </c>
      <c r="C394" s="150">
        <v>4</v>
      </c>
      <c r="D394" s="149" t="s">
        <v>844</v>
      </c>
      <c r="E394" s="393"/>
      <c r="F394" s="150"/>
      <c r="G394" s="154">
        <f t="shared" si="33"/>
      </c>
      <c r="H394" s="72"/>
      <c r="I394" s="159">
        <v>10077187</v>
      </c>
      <c r="J394" s="152">
        <f t="shared" si="34"/>
        <v>117.97314495442659</v>
      </c>
      <c r="K394" s="52">
        <f t="shared" si="35"/>
        <v>0.13529960377125874</v>
      </c>
      <c r="L394" s="142">
        <v>8541933</v>
      </c>
      <c r="N394" s="95"/>
      <c r="O394" s="95"/>
      <c r="P394" s="95"/>
      <c r="Q394" s="95"/>
      <c r="R394" s="95"/>
      <c r="S394" s="95"/>
    </row>
    <row r="395" spans="2:12" ht="18.75" customHeight="1">
      <c r="B395" s="151" t="s">
        <v>843</v>
      </c>
      <c r="C395" s="150">
        <v>5</v>
      </c>
      <c r="D395" s="149" t="s">
        <v>842</v>
      </c>
      <c r="E395" s="393">
        <v>880918</v>
      </c>
      <c r="F395" s="150" t="s">
        <v>12</v>
      </c>
      <c r="G395" s="154">
        <f t="shared" si="33"/>
        <v>90.5706275041614</v>
      </c>
      <c r="H395" s="72">
        <v>972631</v>
      </c>
      <c r="I395" s="159">
        <v>5274530</v>
      </c>
      <c r="J395" s="152">
        <f t="shared" si="34"/>
        <v>143.9001366832087</v>
      </c>
      <c r="K395" s="52">
        <f t="shared" si="35"/>
        <v>0.07081756238914862</v>
      </c>
      <c r="L395" s="142">
        <v>3665410</v>
      </c>
    </row>
    <row r="396" spans="2:12" ht="18.75" customHeight="1">
      <c r="B396" s="131" t="s">
        <v>745</v>
      </c>
      <c r="C396" s="130">
        <v>2</v>
      </c>
      <c r="D396" s="129" t="s">
        <v>746</v>
      </c>
      <c r="E396" s="392"/>
      <c r="F396" s="130"/>
      <c r="G396" s="162">
        <f t="shared" si="33"/>
      </c>
      <c r="H396" s="66"/>
      <c r="I396" s="161">
        <v>181726861</v>
      </c>
      <c r="J396" s="160">
        <f t="shared" si="34"/>
        <v>94.62505461875614</v>
      </c>
      <c r="K396" s="51">
        <f t="shared" si="35"/>
        <v>2.439924185975175</v>
      </c>
      <c r="L396" s="122">
        <v>192049412</v>
      </c>
    </row>
    <row r="397" spans="2:12" ht="18.75" customHeight="1">
      <c r="B397" s="151" t="s">
        <v>747</v>
      </c>
      <c r="C397" s="150">
        <v>3</v>
      </c>
      <c r="D397" s="149" t="s">
        <v>748</v>
      </c>
      <c r="E397" s="393"/>
      <c r="F397" s="150"/>
      <c r="G397" s="154">
        <f t="shared" si="33"/>
      </c>
      <c r="H397" s="72"/>
      <c r="I397" s="159">
        <v>1584965</v>
      </c>
      <c r="J397" s="152">
        <f t="shared" si="34"/>
        <v>80.95514883562474</v>
      </c>
      <c r="K397" s="52">
        <f t="shared" si="35"/>
        <v>0.02128025772383832</v>
      </c>
      <c r="L397" s="142">
        <v>1957831</v>
      </c>
    </row>
    <row r="398" spans="2:12" ht="18.75" customHeight="1">
      <c r="B398" s="151" t="s">
        <v>749</v>
      </c>
      <c r="C398" s="150">
        <v>4</v>
      </c>
      <c r="D398" s="149" t="s">
        <v>841</v>
      </c>
      <c r="E398" s="393"/>
      <c r="F398" s="150"/>
      <c r="G398" s="154">
        <f t="shared" si="33"/>
      </c>
      <c r="H398" s="72"/>
      <c r="I398" s="159">
        <v>362840</v>
      </c>
      <c r="J398" s="152">
        <f t="shared" si="34"/>
        <v>90.89178356713427</v>
      </c>
      <c r="K398" s="52">
        <f t="shared" si="35"/>
        <v>0.0048716083399428355</v>
      </c>
      <c r="L398" s="142">
        <v>399200</v>
      </c>
    </row>
    <row r="399" spans="2:12" ht="18.75" customHeight="1">
      <c r="B399" s="151" t="s">
        <v>751</v>
      </c>
      <c r="C399" s="150">
        <v>3</v>
      </c>
      <c r="D399" s="149" t="s">
        <v>752</v>
      </c>
      <c r="E399" s="393"/>
      <c r="F399" s="150"/>
      <c r="G399" s="154">
        <f t="shared" si="33"/>
      </c>
      <c r="H399" s="72"/>
      <c r="I399" s="159">
        <v>6642863</v>
      </c>
      <c r="J399" s="152">
        <f t="shared" si="34"/>
        <v>75.68704816703222</v>
      </c>
      <c r="K399" s="52">
        <f t="shared" si="35"/>
        <v>0.08918924813112579</v>
      </c>
      <c r="L399" s="142">
        <v>8776750</v>
      </c>
    </row>
    <row r="400" spans="2:12" ht="18.75" customHeight="1">
      <c r="B400" s="151" t="s">
        <v>753</v>
      </c>
      <c r="C400" s="150">
        <v>3</v>
      </c>
      <c r="D400" s="149" t="s">
        <v>756</v>
      </c>
      <c r="E400" s="393">
        <v>625376</v>
      </c>
      <c r="F400" s="150" t="s">
        <v>32</v>
      </c>
      <c r="G400" s="154">
        <f t="shared" si="33"/>
        <v>101.4038831362146</v>
      </c>
      <c r="H400" s="72">
        <v>616718</v>
      </c>
      <c r="I400" s="159">
        <v>521048</v>
      </c>
      <c r="J400" s="152">
        <f t="shared" si="34"/>
        <v>104.67183080483416</v>
      </c>
      <c r="K400" s="52">
        <f t="shared" si="35"/>
        <v>0.00699576061710543</v>
      </c>
      <c r="L400" s="142">
        <v>497792</v>
      </c>
    </row>
    <row r="401" spans="2:12" ht="18.75" customHeight="1">
      <c r="B401" s="151" t="s">
        <v>755</v>
      </c>
      <c r="C401" s="150">
        <v>3</v>
      </c>
      <c r="D401" s="149" t="s">
        <v>760</v>
      </c>
      <c r="E401" s="393">
        <v>138157718</v>
      </c>
      <c r="F401" s="150" t="s">
        <v>32</v>
      </c>
      <c r="G401" s="154">
        <f t="shared" si="33"/>
        <v>99.88084371326384</v>
      </c>
      <c r="H401" s="72">
        <v>138322538</v>
      </c>
      <c r="I401" s="159">
        <v>83599513</v>
      </c>
      <c r="J401" s="152">
        <f t="shared" si="34"/>
        <v>104.81731789778166</v>
      </c>
      <c r="K401" s="52">
        <f t="shared" si="35"/>
        <v>1.1224343643092258</v>
      </c>
      <c r="L401" s="142">
        <v>79757348</v>
      </c>
    </row>
    <row r="402" spans="2:12" ht="18.75" customHeight="1">
      <c r="B402" s="151" t="s">
        <v>757</v>
      </c>
      <c r="C402" s="150">
        <v>3</v>
      </c>
      <c r="D402" s="149" t="s">
        <v>840</v>
      </c>
      <c r="E402" s="393">
        <v>16583717</v>
      </c>
      <c r="F402" s="150" t="s">
        <v>32</v>
      </c>
      <c r="G402" s="154">
        <f t="shared" si="33"/>
        <v>96.00588109737336</v>
      </c>
      <c r="H402" s="72">
        <v>17273647</v>
      </c>
      <c r="I402" s="159">
        <v>38913559</v>
      </c>
      <c r="J402" s="152">
        <f t="shared" si="34"/>
        <v>77.21685926221605</v>
      </c>
      <c r="K402" s="52">
        <f t="shared" si="35"/>
        <v>0.5224661519161548</v>
      </c>
      <c r="L402" s="142">
        <v>50395159</v>
      </c>
    </row>
    <row r="403" spans="2:12" ht="18.75" customHeight="1">
      <c r="B403" s="151" t="s">
        <v>839</v>
      </c>
      <c r="C403" s="150">
        <v>4</v>
      </c>
      <c r="D403" s="149" t="s">
        <v>838</v>
      </c>
      <c r="E403" s="393">
        <v>7088555</v>
      </c>
      <c r="F403" s="150" t="s">
        <v>32</v>
      </c>
      <c r="G403" s="154">
        <f t="shared" si="33"/>
        <v>93.09586902352733</v>
      </c>
      <c r="H403" s="72">
        <v>7614253</v>
      </c>
      <c r="I403" s="159">
        <v>26707454</v>
      </c>
      <c r="J403" s="152">
        <f t="shared" si="34"/>
        <v>69.58031463148292</v>
      </c>
      <c r="K403" s="52">
        <f t="shared" si="35"/>
        <v>0.3585829997934066</v>
      </c>
      <c r="L403" s="142">
        <v>38383635</v>
      </c>
    </row>
    <row r="404" spans="2:12" ht="18.75" customHeight="1">
      <c r="B404" s="151" t="s">
        <v>759</v>
      </c>
      <c r="C404" s="150">
        <v>3</v>
      </c>
      <c r="D404" s="149" t="s">
        <v>770</v>
      </c>
      <c r="E404" s="393"/>
      <c r="F404" s="150"/>
      <c r="G404" s="154">
        <f t="shared" si="33"/>
      </c>
      <c r="H404" s="72"/>
      <c r="I404" s="159">
        <v>13320710</v>
      </c>
      <c r="J404" s="152">
        <f t="shared" si="34"/>
        <v>108.61001591883578</v>
      </c>
      <c r="K404" s="52">
        <f t="shared" si="35"/>
        <v>0.17884820287167877</v>
      </c>
      <c r="L404" s="142">
        <v>12264716</v>
      </c>
    </row>
    <row r="405" spans="2:12" ht="18.75" customHeight="1">
      <c r="B405" s="151" t="s">
        <v>761</v>
      </c>
      <c r="C405" s="150">
        <v>4</v>
      </c>
      <c r="D405" s="149" t="s">
        <v>837</v>
      </c>
      <c r="E405" s="393"/>
      <c r="F405" s="155"/>
      <c r="G405" s="154">
        <f t="shared" si="33"/>
      </c>
      <c r="H405" s="72"/>
      <c r="I405" s="159">
        <v>4811548</v>
      </c>
      <c r="J405" s="152">
        <f t="shared" si="34"/>
        <v>103.75690483830344</v>
      </c>
      <c r="K405" s="52">
        <f t="shared" si="35"/>
        <v>0.06460141485182248</v>
      </c>
      <c r="L405" s="142">
        <v>4637328</v>
      </c>
    </row>
    <row r="406" spans="2:12" ht="18.75" customHeight="1">
      <c r="B406" s="151" t="s">
        <v>836</v>
      </c>
      <c r="C406" s="150">
        <v>3</v>
      </c>
      <c r="D406" s="149" t="s">
        <v>776</v>
      </c>
      <c r="E406" s="393"/>
      <c r="F406" s="155"/>
      <c r="G406" s="154">
        <f t="shared" si="33"/>
      </c>
      <c r="H406" s="72"/>
      <c r="I406" s="159">
        <v>4320801</v>
      </c>
      <c r="J406" s="152">
        <f t="shared" si="34"/>
        <v>106.21814046514922</v>
      </c>
      <c r="K406" s="52">
        <f t="shared" si="35"/>
        <v>0.05801248535672292</v>
      </c>
      <c r="L406" s="142">
        <v>4067856</v>
      </c>
    </row>
    <row r="407" spans="2:12" ht="18.75" customHeight="1">
      <c r="B407" s="158" t="s">
        <v>835</v>
      </c>
      <c r="C407" s="157">
        <v>4</v>
      </c>
      <c r="D407" s="156" t="s">
        <v>834</v>
      </c>
      <c r="E407" s="393"/>
      <c r="F407" s="155"/>
      <c r="G407" s="154">
        <f t="shared" si="33"/>
      </c>
      <c r="H407" s="90"/>
      <c r="I407" s="153">
        <v>3153513</v>
      </c>
      <c r="J407" s="152">
        <f t="shared" si="34"/>
        <v>106.04716902137379</v>
      </c>
      <c r="K407" s="52">
        <f t="shared" si="35"/>
        <v>0.042340095444047376</v>
      </c>
      <c r="L407" s="142">
        <v>2973689</v>
      </c>
    </row>
    <row r="408" spans="2:12" ht="18.75" customHeight="1">
      <c r="B408" s="151" t="s">
        <v>765</v>
      </c>
      <c r="C408" s="150">
        <v>3</v>
      </c>
      <c r="D408" s="149" t="s">
        <v>833</v>
      </c>
      <c r="E408" s="393">
        <v>11734</v>
      </c>
      <c r="F408" s="147" t="s">
        <v>32</v>
      </c>
      <c r="G408" s="154">
        <f t="shared" si="33"/>
        <v>67.14735336194563</v>
      </c>
      <c r="H408" s="90">
        <v>17475</v>
      </c>
      <c r="I408" s="153">
        <v>381964</v>
      </c>
      <c r="J408" s="152">
        <f t="shared" si="34"/>
        <v>87.2992727422326</v>
      </c>
      <c r="K408" s="52">
        <f t="shared" si="35"/>
        <v>0.00512837340965143</v>
      </c>
      <c r="L408" s="142">
        <v>437534</v>
      </c>
    </row>
    <row r="409" spans="2:19" ht="18.75" customHeight="1">
      <c r="B409" s="151" t="s">
        <v>769</v>
      </c>
      <c r="C409" s="150">
        <v>3</v>
      </c>
      <c r="D409" s="149" t="s">
        <v>832</v>
      </c>
      <c r="E409" s="393">
        <v>103</v>
      </c>
      <c r="F409" s="147" t="s">
        <v>15</v>
      </c>
      <c r="G409" s="146">
        <f t="shared" si="33"/>
        <v>128.75</v>
      </c>
      <c r="H409" s="145">
        <v>80</v>
      </c>
      <c r="I409" s="144">
        <v>113902</v>
      </c>
      <c r="J409" s="143">
        <f t="shared" si="34"/>
        <v>103.75478229185644</v>
      </c>
      <c r="K409" s="52">
        <f t="shared" si="35"/>
        <v>0.0015292854512627295</v>
      </c>
      <c r="L409" s="142">
        <v>109780</v>
      </c>
      <c r="N409" s="95"/>
      <c r="O409" s="95"/>
      <c r="P409" s="95"/>
      <c r="Q409" s="95"/>
      <c r="R409" s="95"/>
      <c r="S409" s="95"/>
    </row>
    <row r="410" spans="2:19" ht="18.75" customHeight="1">
      <c r="B410" s="141" t="s">
        <v>799</v>
      </c>
      <c r="C410" s="140">
        <v>1</v>
      </c>
      <c r="D410" s="139" t="s">
        <v>800</v>
      </c>
      <c r="E410" s="391"/>
      <c r="F410" s="137"/>
      <c r="G410" s="136">
        <f t="shared" si="33"/>
      </c>
      <c r="H410" s="135"/>
      <c r="I410" s="134">
        <v>106123926</v>
      </c>
      <c r="J410" s="133">
        <f t="shared" si="34"/>
        <v>99.4096156566638</v>
      </c>
      <c r="K410" s="50">
        <f t="shared" si="35"/>
        <v>1.4248544894969581</v>
      </c>
      <c r="L410" s="132">
        <v>106754186</v>
      </c>
      <c r="N410" s="95"/>
      <c r="O410" s="95"/>
      <c r="P410" s="95"/>
      <c r="Q410" s="95"/>
      <c r="R410" s="95"/>
      <c r="S410" s="95"/>
    </row>
    <row r="411" spans="2:19" ht="13.5">
      <c r="B411" s="131" t="s">
        <v>801</v>
      </c>
      <c r="C411" s="130">
        <v>2</v>
      </c>
      <c r="D411" s="129" t="s">
        <v>831</v>
      </c>
      <c r="E411" s="392"/>
      <c r="F411" s="127"/>
      <c r="G411" s="126"/>
      <c r="H411" s="125"/>
      <c r="I411" s="124">
        <v>105385349</v>
      </c>
      <c r="J411" s="123">
        <f t="shared" si="34"/>
        <v>99.57694513306289</v>
      </c>
      <c r="K411" s="51">
        <f t="shared" si="35"/>
        <v>1.4149381134830403</v>
      </c>
      <c r="L411" s="122">
        <v>105833081</v>
      </c>
      <c r="N411" s="95"/>
      <c r="O411" s="95"/>
      <c r="P411" s="95"/>
      <c r="Q411" s="95"/>
      <c r="R411" s="95"/>
      <c r="S411" s="95"/>
    </row>
    <row r="412" spans="2:19" ht="14.25" thickBot="1">
      <c r="B412" s="121" t="s">
        <v>803</v>
      </c>
      <c r="C412" s="118">
        <v>2</v>
      </c>
      <c r="D412" s="120" t="s">
        <v>804</v>
      </c>
      <c r="E412" s="395">
        <v>93</v>
      </c>
      <c r="F412" s="118" t="s">
        <v>32</v>
      </c>
      <c r="G412" s="117"/>
      <c r="H412" s="116">
        <v>133</v>
      </c>
      <c r="I412" s="115">
        <v>223526</v>
      </c>
      <c r="J412" s="114">
        <f t="shared" si="34"/>
        <v>36.31474970919087</v>
      </c>
      <c r="K412" s="83">
        <f t="shared" si="35"/>
        <v>0.003001133077373118</v>
      </c>
      <c r="L412" s="113">
        <v>615524</v>
      </c>
      <c r="N412" s="95"/>
      <c r="O412" s="95"/>
      <c r="P412" s="95"/>
      <c r="Q412" s="95"/>
      <c r="R412" s="95"/>
      <c r="S412" s="95"/>
    </row>
    <row r="413" spans="2:19" ht="14.25" thickBot="1">
      <c r="B413" s="413" t="s">
        <v>830</v>
      </c>
      <c r="C413" s="414"/>
      <c r="D413" s="414"/>
      <c r="E413" s="396"/>
      <c r="F413" s="112"/>
      <c r="G413" s="111"/>
      <c r="H413" s="110"/>
      <c r="I413" s="109">
        <f>I8+I82+I93+I172+I193+I200+I239+I297+I373+I410</f>
        <v>7448053593</v>
      </c>
      <c r="J413" s="108"/>
      <c r="K413" s="107"/>
      <c r="L413" s="106">
        <f>L8+L82+L93+L172+L193+L200+L239+L297+L373+L410</f>
        <v>6743140308</v>
      </c>
      <c r="N413" s="95"/>
      <c r="O413" s="95"/>
      <c r="P413" s="95"/>
      <c r="Q413" s="95"/>
      <c r="R413" s="95"/>
      <c r="S413" s="95"/>
    </row>
    <row r="414" spans="4:19" ht="13.5">
      <c r="D414" s="105"/>
      <c r="H414" s="95"/>
      <c r="I414" s="101"/>
      <c r="J414" s="98"/>
      <c r="L414" s="95"/>
      <c r="N414" s="95"/>
      <c r="O414" s="95"/>
      <c r="P414" s="95"/>
      <c r="Q414" s="95"/>
      <c r="R414" s="95"/>
      <c r="S414" s="95"/>
    </row>
    <row r="415" spans="4:19" ht="13.5">
      <c r="D415" s="105"/>
      <c r="H415" s="95"/>
      <c r="I415" s="101"/>
      <c r="J415" s="98"/>
      <c r="L415" s="95"/>
      <c r="N415" s="95"/>
      <c r="O415" s="95"/>
      <c r="P415" s="95"/>
      <c r="Q415" s="95"/>
      <c r="R415" s="95"/>
      <c r="S415" s="95"/>
    </row>
    <row r="416" spans="4:19" ht="13.5">
      <c r="D416" s="105"/>
      <c r="H416" s="95"/>
      <c r="I416" s="101"/>
      <c r="J416" s="98"/>
      <c r="L416" s="95"/>
      <c r="N416" s="95"/>
      <c r="O416" s="95"/>
      <c r="P416" s="95"/>
      <c r="Q416" s="95"/>
      <c r="R416" s="95"/>
      <c r="S416" s="95"/>
    </row>
    <row r="417" spans="4:19" ht="13.5">
      <c r="D417" s="105"/>
      <c r="H417" s="95"/>
      <c r="I417" s="101"/>
      <c r="J417" s="98"/>
      <c r="L417" s="95"/>
      <c r="N417" s="95"/>
      <c r="O417" s="95"/>
      <c r="P417" s="95"/>
      <c r="Q417" s="95"/>
      <c r="R417" s="95"/>
      <c r="S417" s="95"/>
    </row>
    <row r="418" spans="4:19" ht="13.5">
      <c r="D418" s="105"/>
      <c r="H418" s="95"/>
      <c r="I418" s="101"/>
      <c r="J418" s="98"/>
      <c r="L418" s="95"/>
      <c r="N418" s="95"/>
      <c r="O418" s="95"/>
      <c r="P418" s="95"/>
      <c r="Q418" s="95"/>
      <c r="R418" s="95"/>
      <c r="S418" s="95"/>
    </row>
    <row r="419" spans="4:19" ht="13.5">
      <c r="D419" s="105"/>
      <c r="H419" s="95"/>
      <c r="I419" s="101"/>
      <c r="J419" s="98"/>
      <c r="L419" s="95"/>
      <c r="N419" s="95"/>
      <c r="O419" s="95"/>
      <c r="P419" s="95"/>
      <c r="Q419" s="95"/>
      <c r="R419" s="95"/>
      <c r="S419" s="95"/>
    </row>
    <row r="420" spans="4:19" ht="13.5">
      <c r="D420" s="105"/>
      <c r="H420" s="95"/>
      <c r="I420" s="101"/>
      <c r="J420" s="98"/>
      <c r="L420" s="95"/>
      <c r="N420" s="95"/>
      <c r="O420" s="95"/>
      <c r="P420" s="95"/>
      <c r="Q420" s="95"/>
      <c r="R420" s="95"/>
      <c r="S420" s="95"/>
    </row>
    <row r="421" spans="4:19" ht="13.5">
      <c r="D421" s="105"/>
      <c r="H421" s="95"/>
      <c r="I421" s="101"/>
      <c r="J421" s="98"/>
      <c r="L421" s="95"/>
      <c r="N421" s="95"/>
      <c r="O421" s="95"/>
      <c r="P421" s="95"/>
      <c r="Q421" s="95"/>
      <c r="R421" s="95"/>
      <c r="S421" s="95"/>
    </row>
    <row r="422" spans="4:19" ht="13.5">
      <c r="D422" s="105"/>
      <c r="H422" s="95"/>
      <c r="I422" s="101"/>
      <c r="J422" s="98"/>
      <c r="L422" s="95"/>
      <c r="N422" s="95"/>
      <c r="O422" s="95"/>
      <c r="P422" s="95"/>
      <c r="Q422" s="95"/>
      <c r="R422" s="95"/>
      <c r="S422" s="95"/>
    </row>
    <row r="423" spans="4:19" ht="13.5">
      <c r="D423" s="105"/>
      <c r="H423" s="95"/>
      <c r="I423" s="101"/>
      <c r="J423" s="98"/>
      <c r="L423" s="95"/>
      <c r="N423" s="95"/>
      <c r="O423" s="95"/>
      <c r="P423" s="95"/>
      <c r="Q423" s="95"/>
      <c r="R423" s="95"/>
      <c r="S423" s="95"/>
    </row>
    <row r="424" spans="4:19" ht="13.5">
      <c r="D424" s="105"/>
      <c r="H424" s="95"/>
      <c r="I424" s="101"/>
      <c r="J424" s="98"/>
      <c r="L424" s="95"/>
      <c r="N424" s="95"/>
      <c r="O424" s="95"/>
      <c r="P424" s="95"/>
      <c r="Q424" s="95"/>
      <c r="R424" s="95"/>
      <c r="S424" s="95"/>
    </row>
    <row r="425" spans="4:19" ht="13.5">
      <c r="D425" s="105"/>
      <c r="H425" s="95"/>
      <c r="I425" s="101"/>
      <c r="J425" s="98"/>
      <c r="L425" s="95"/>
      <c r="N425" s="95"/>
      <c r="O425" s="95"/>
      <c r="P425" s="95"/>
      <c r="Q425" s="95"/>
      <c r="R425" s="95"/>
      <c r="S425" s="95"/>
    </row>
    <row r="426" spans="4:19" ht="13.5">
      <c r="D426" s="105"/>
      <c r="H426" s="95"/>
      <c r="I426" s="101"/>
      <c r="J426" s="98"/>
      <c r="L426" s="95"/>
      <c r="N426" s="95"/>
      <c r="O426" s="95"/>
      <c r="P426" s="95"/>
      <c r="Q426" s="95"/>
      <c r="R426" s="95"/>
      <c r="S426" s="95"/>
    </row>
    <row r="427" spans="4:19" ht="13.5">
      <c r="D427" s="105"/>
      <c r="H427" s="95"/>
      <c r="I427" s="101"/>
      <c r="J427" s="98"/>
      <c r="L427" s="95"/>
      <c r="N427" s="95"/>
      <c r="O427" s="95"/>
      <c r="P427" s="95"/>
      <c r="Q427" s="95"/>
      <c r="R427" s="95"/>
      <c r="S427" s="95"/>
    </row>
    <row r="428" spans="4:19" ht="13.5">
      <c r="D428" s="105"/>
      <c r="H428" s="95"/>
      <c r="I428" s="101"/>
      <c r="J428" s="98"/>
      <c r="L428" s="95"/>
      <c r="N428" s="95"/>
      <c r="O428" s="95"/>
      <c r="P428" s="95"/>
      <c r="Q428" s="95"/>
      <c r="R428" s="95"/>
      <c r="S428" s="95"/>
    </row>
    <row r="429" spans="4:19" ht="13.5">
      <c r="D429" s="105"/>
      <c r="H429" s="95"/>
      <c r="I429" s="101"/>
      <c r="J429" s="98"/>
      <c r="L429" s="95"/>
      <c r="N429" s="95"/>
      <c r="O429" s="95"/>
      <c r="P429" s="95"/>
      <c r="Q429" s="95"/>
      <c r="R429" s="95"/>
      <c r="S429" s="95"/>
    </row>
    <row r="430" spans="4:19" ht="13.5">
      <c r="D430" s="105"/>
      <c r="H430" s="95"/>
      <c r="I430" s="101"/>
      <c r="J430" s="98"/>
      <c r="L430" s="95"/>
      <c r="N430" s="95"/>
      <c r="O430" s="95"/>
      <c r="P430" s="95"/>
      <c r="Q430" s="95"/>
      <c r="R430" s="95"/>
      <c r="S430" s="95"/>
    </row>
    <row r="431" spans="4:19" ht="13.5">
      <c r="D431" s="105"/>
      <c r="H431" s="95"/>
      <c r="I431" s="101"/>
      <c r="J431" s="98"/>
      <c r="L431" s="95"/>
      <c r="N431" s="95"/>
      <c r="O431" s="95"/>
      <c r="P431" s="95"/>
      <c r="Q431" s="95"/>
      <c r="R431" s="95"/>
      <c r="S431" s="95"/>
    </row>
    <row r="432" spans="4:19" ht="13.5">
      <c r="D432" s="105"/>
      <c r="H432" s="95"/>
      <c r="I432" s="101"/>
      <c r="J432" s="98"/>
      <c r="L432" s="95"/>
      <c r="N432" s="95"/>
      <c r="O432" s="95"/>
      <c r="P432" s="95"/>
      <c r="Q432" s="95"/>
      <c r="R432" s="95"/>
      <c r="S432" s="95"/>
    </row>
    <row r="433" spans="4:19" ht="13.5">
      <c r="D433" s="105"/>
      <c r="H433" s="95"/>
      <c r="I433" s="101"/>
      <c r="J433" s="98"/>
      <c r="L433" s="95"/>
      <c r="N433" s="95"/>
      <c r="O433" s="95"/>
      <c r="P433" s="95"/>
      <c r="Q433" s="95"/>
      <c r="R433" s="95"/>
      <c r="S433" s="95"/>
    </row>
    <row r="434" spans="4:19" ht="13.5">
      <c r="D434" s="105"/>
      <c r="H434" s="95"/>
      <c r="I434" s="101"/>
      <c r="J434" s="98"/>
      <c r="L434" s="95"/>
      <c r="N434" s="95"/>
      <c r="O434" s="95"/>
      <c r="P434" s="95"/>
      <c r="Q434" s="95"/>
      <c r="R434" s="95"/>
      <c r="S434" s="95"/>
    </row>
    <row r="435" spans="4:19" ht="13.5">
      <c r="D435" s="105"/>
      <c r="H435" s="95"/>
      <c r="I435" s="101"/>
      <c r="J435" s="98"/>
      <c r="L435" s="95"/>
      <c r="N435" s="95"/>
      <c r="O435" s="95"/>
      <c r="P435" s="95"/>
      <c r="Q435" s="95"/>
      <c r="R435" s="95"/>
      <c r="S435" s="95"/>
    </row>
    <row r="436" spans="4:19" ht="13.5">
      <c r="D436" s="105"/>
      <c r="H436" s="95"/>
      <c r="I436" s="101"/>
      <c r="J436" s="98"/>
      <c r="L436" s="95"/>
      <c r="N436" s="95"/>
      <c r="O436" s="95"/>
      <c r="P436" s="95"/>
      <c r="Q436" s="95"/>
      <c r="R436" s="95"/>
      <c r="S436" s="95"/>
    </row>
    <row r="437" spans="4:19" ht="13.5">
      <c r="D437" s="105"/>
      <c r="H437" s="95"/>
      <c r="I437" s="101"/>
      <c r="J437" s="98"/>
      <c r="L437" s="95"/>
      <c r="N437" s="95"/>
      <c r="O437" s="95"/>
      <c r="P437" s="95"/>
      <c r="Q437" s="95"/>
      <c r="R437" s="95"/>
      <c r="S437" s="95"/>
    </row>
    <row r="438" spans="4:19" ht="13.5">
      <c r="D438" s="105"/>
      <c r="H438" s="95"/>
      <c r="I438" s="101"/>
      <c r="J438" s="98"/>
      <c r="L438" s="95"/>
      <c r="N438" s="95"/>
      <c r="O438" s="95"/>
      <c r="P438" s="95"/>
      <c r="Q438" s="95"/>
      <c r="R438" s="95"/>
      <c r="S438" s="95"/>
    </row>
    <row r="439" spans="4:19" ht="13.5">
      <c r="D439" s="105"/>
      <c r="H439" s="95"/>
      <c r="I439" s="101"/>
      <c r="J439" s="98"/>
      <c r="L439" s="95"/>
      <c r="N439" s="95"/>
      <c r="O439" s="95"/>
      <c r="P439" s="95"/>
      <c r="Q439" s="95"/>
      <c r="R439" s="95"/>
      <c r="S439" s="95"/>
    </row>
    <row r="440" spans="4:19" ht="13.5">
      <c r="D440" s="105"/>
      <c r="H440" s="95"/>
      <c r="I440" s="101"/>
      <c r="J440" s="98"/>
      <c r="L440" s="95"/>
      <c r="N440" s="95"/>
      <c r="O440" s="95"/>
      <c r="P440" s="95"/>
      <c r="Q440" s="95"/>
      <c r="R440" s="95"/>
      <c r="S440" s="95"/>
    </row>
    <row r="441" spans="4:19" ht="13.5">
      <c r="D441" s="105"/>
      <c r="H441" s="95"/>
      <c r="I441" s="101"/>
      <c r="J441" s="98"/>
      <c r="L441" s="95"/>
      <c r="N441" s="95"/>
      <c r="O441" s="95"/>
      <c r="P441" s="95"/>
      <c r="Q441" s="95"/>
      <c r="R441" s="95"/>
      <c r="S441" s="95"/>
    </row>
    <row r="442" spans="4:19" ht="13.5">
      <c r="D442" s="105"/>
      <c r="H442" s="95"/>
      <c r="I442" s="101"/>
      <c r="J442" s="98"/>
      <c r="L442" s="95"/>
      <c r="N442" s="95"/>
      <c r="O442" s="95"/>
      <c r="P442" s="95"/>
      <c r="Q442" s="95"/>
      <c r="R442" s="95"/>
      <c r="S442" s="95"/>
    </row>
    <row r="443" spans="4:19" ht="13.5">
      <c r="D443" s="105"/>
      <c r="H443" s="95"/>
      <c r="I443" s="101"/>
      <c r="J443" s="98"/>
      <c r="L443" s="95"/>
      <c r="N443" s="95"/>
      <c r="O443" s="95"/>
      <c r="P443" s="95"/>
      <c r="Q443" s="95"/>
      <c r="R443" s="95"/>
      <c r="S443" s="95"/>
    </row>
    <row r="444" spans="4:19" ht="13.5">
      <c r="D444" s="105"/>
      <c r="H444" s="95"/>
      <c r="I444" s="101"/>
      <c r="J444" s="98"/>
      <c r="L444" s="95"/>
      <c r="N444" s="95"/>
      <c r="O444" s="95"/>
      <c r="P444" s="95"/>
      <c r="Q444" s="95"/>
      <c r="R444" s="95"/>
      <c r="S444" s="95"/>
    </row>
    <row r="445" spans="4:19" ht="13.5">
      <c r="D445" s="105"/>
      <c r="H445" s="95"/>
      <c r="I445" s="101"/>
      <c r="J445" s="98"/>
      <c r="L445" s="95"/>
      <c r="N445" s="95"/>
      <c r="O445" s="95"/>
      <c r="P445" s="95"/>
      <c r="Q445" s="95"/>
      <c r="R445" s="95"/>
      <c r="S445" s="95"/>
    </row>
    <row r="446" spans="4:19" ht="13.5">
      <c r="D446" s="105"/>
      <c r="H446" s="95"/>
      <c r="I446" s="101"/>
      <c r="J446" s="98"/>
      <c r="L446" s="95"/>
      <c r="N446" s="95"/>
      <c r="O446" s="95"/>
      <c r="P446" s="95"/>
      <c r="Q446" s="95"/>
      <c r="R446" s="95"/>
      <c r="S446" s="95"/>
    </row>
    <row r="447" spans="4:19" ht="13.5">
      <c r="D447" s="105"/>
      <c r="H447" s="95"/>
      <c r="I447" s="101"/>
      <c r="J447" s="98"/>
      <c r="L447" s="95"/>
      <c r="N447" s="95"/>
      <c r="O447" s="95"/>
      <c r="P447" s="95"/>
      <c r="Q447" s="95"/>
      <c r="R447" s="95"/>
      <c r="S447" s="95"/>
    </row>
    <row r="448" spans="4:19" ht="13.5">
      <c r="D448" s="105"/>
      <c r="H448" s="95"/>
      <c r="I448" s="101"/>
      <c r="J448" s="98"/>
      <c r="L448" s="95"/>
      <c r="N448" s="95"/>
      <c r="O448" s="95"/>
      <c r="P448" s="95"/>
      <c r="Q448" s="95"/>
      <c r="R448" s="95"/>
      <c r="S448" s="95"/>
    </row>
    <row r="449" spans="4:19" ht="13.5">
      <c r="D449" s="105"/>
      <c r="H449" s="95"/>
      <c r="I449" s="101"/>
      <c r="J449" s="98"/>
      <c r="L449" s="95"/>
      <c r="N449" s="95"/>
      <c r="O449" s="95"/>
      <c r="P449" s="95"/>
      <c r="Q449" s="95"/>
      <c r="R449" s="95"/>
      <c r="S449" s="95"/>
    </row>
    <row r="450" spans="4:19" ht="13.5">
      <c r="D450" s="105"/>
      <c r="H450" s="95"/>
      <c r="I450" s="101"/>
      <c r="J450" s="98"/>
      <c r="L450" s="95"/>
      <c r="N450" s="95"/>
      <c r="O450" s="95"/>
      <c r="P450" s="95"/>
      <c r="Q450" s="95"/>
      <c r="R450" s="95"/>
      <c r="S450" s="95"/>
    </row>
    <row r="451" spans="4:19" ht="13.5">
      <c r="D451" s="105"/>
      <c r="H451" s="95"/>
      <c r="I451" s="101"/>
      <c r="J451" s="98"/>
      <c r="L451" s="95"/>
      <c r="N451" s="95"/>
      <c r="O451" s="95"/>
      <c r="P451" s="95"/>
      <c r="Q451" s="95"/>
      <c r="R451" s="95"/>
      <c r="S451" s="95"/>
    </row>
    <row r="452" spans="4:19" ht="13.5">
      <c r="D452" s="105"/>
      <c r="H452" s="95"/>
      <c r="I452" s="101"/>
      <c r="J452" s="98"/>
      <c r="L452" s="95"/>
      <c r="N452" s="95"/>
      <c r="O452" s="95"/>
      <c r="P452" s="95"/>
      <c r="Q452" s="95"/>
      <c r="R452" s="95"/>
      <c r="S452" s="95"/>
    </row>
    <row r="453" spans="4:19" ht="13.5">
      <c r="D453" s="105"/>
      <c r="H453" s="95"/>
      <c r="I453" s="101"/>
      <c r="J453" s="98"/>
      <c r="L453" s="95"/>
      <c r="N453" s="95"/>
      <c r="O453" s="95"/>
      <c r="P453" s="95"/>
      <c r="Q453" s="95"/>
      <c r="R453" s="95"/>
      <c r="S453" s="95"/>
    </row>
    <row r="454" spans="4:19" ht="13.5">
      <c r="D454" s="105"/>
      <c r="H454" s="95"/>
      <c r="I454" s="101"/>
      <c r="J454" s="98"/>
      <c r="L454" s="95"/>
      <c r="N454" s="95"/>
      <c r="O454" s="95"/>
      <c r="P454" s="95"/>
      <c r="Q454" s="95"/>
      <c r="R454" s="95"/>
      <c r="S454" s="95"/>
    </row>
    <row r="455" spans="4:19" ht="13.5">
      <c r="D455" s="105"/>
      <c r="H455" s="95"/>
      <c r="I455" s="101"/>
      <c r="J455" s="98"/>
      <c r="L455" s="95"/>
      <c r="N455" s="95"/>
      <c r="O455" s="95"/>
      <c r="P455" s="95"/>
      <c r="Q455" s="95"/>
      <c r="R455" s="95"/>
      <c r="S455" s="95"/>
    </row>
    <row r="456" spans="4:19" ht="13.5">
      <c r="D456" s="105"/>
      <c r="H456" s="95"/>
      <c r="I456" s="101"/>
      <c r="J456" s="98"/>
      <c r="L456" s="95"/>
      <c r="N456" s="95"/>
      <c r="O456" s="95"/>
      <c r="P456" s="95"/>
      <c r="Q456" s="95"/>
      <c r="R456" s="95"/>
      <c r="S456" s="95"/>
    </row>
    <row r="457" spans="4:19" ht="13.5">
      <c r="D457" s="105"/>
      <c r="H457" s="95"/>
      <c r="I457" s="101"/>
      <c r="J457" s="98"/>
      <c r="L457" s="95"/>
      <c r="N457" s="95"/>
      <c r="O457" s="95"/>
      <c r="P457" s="95"/>
      <c r="Q457" s="95"/>
      <c r="R457" s="95"/>
      <c r="S457" s="95"/>
    </row>
    <row r="458" spans="4:19" ht="13.5">
      <c r="D458" s="105"/>
      <c r="H458" s="95"/>
      <c r="I458" s="101"/>
      <c r="J458" s="98"/>
      <c r="L458" s="95"/>
      <c r="N458" s="95"/>
      <c r="O458" s="95"/>
      <c r="P458" s="95"/>
      <c r="Q458" s="95"/>
      <c r="R458" s="95"/>
      <c r="S458" s="95"/>
    </row>
    <row r="459" spans="4:19" ht="13.5">
      <c r="D459" s="105"/>
      <c r="H459" s="95"/>
      <c r="I459" s="101"/>
      <c r="J459" s="98"/>
      <c r="L459" s="95"/>
      <c r="N459" s="95"/>
      <c r="O459" s="95"/>
      <c r="P459" s="95"/>
      <c r="Q459" s="95"/>
      <c r="R459" s="95"/>
      <c r="S459" s="95"/>
    </row>
    <row r="460" spans="4:19" ht="13.5">
      <c r="D460" s="105"/>
      <c r="H460" s="95"/>
      <c r="I460" s="101"/>
      <c r="J460" s="98"/>
      <c r="L460" s="95"/>
      <c r="N460" s="95"/>
      <c r="O460" s="95"/>
      <c r="P460" s="95"/>
      <c r="Q460" s="95"/>
      <c r="R460" s="95"/>
      <c r="S460" s="95"/>
    </row>
    <row r="461" spans="4:19" ht="13.5">
      <c r="D461" s="105"/>
      <c r="H461" s="95"/>
      <c r="I461" s="101"/>
      <c r="J461" s="98"/>
      <c r="L461" s="95"/>
      <c r="N461" s="95"/>
      <c r="O461" s="95"/>
      <c r="P461" s="95"/>
      <c r="Q461" s="95"/>
      <c r="R461" s="95"/>
      <c r="S461" s="95"/>
    </row>
    <row r="462" spans="4:19" ht="13.5">
      <c r="D462" s="105"/>
      <c r="H462" s="95"/>
      <c r="I462" s="101"/>
      <c r="J462" s="98"/>
      <c r="L462" s="95"/>
      <c r="N462" s="95"/>
      <c r="O462" s="95"/>
      <c r="P462" s="95"/>
      <c r="Q462" s="95"/>
      <c r="R462" s="95"/>
      <c r="S462" s="95"/>
    </row>
    <row r="463" spans="4:19" ht="13.5">
      <c r="D463" s="105"/>
      <c r="H463" s="95"/>
      <c r="I463" s="101"/>
      <c r="J463" s="98"/>
      <c r="L463" s="95"/>
      <c r="N463" s="95"/>
      <c r="O463" s="95"/>
      <c r="P463" s="95"/>
      <c r="Q463" s="95"/>
      <c r="R463" s="95"/>
      <c r="S463" s="95"/>
    </row>
    <row r="464" spans="4:19" ht="13.5">
      <c r="D464" s="105"/>
      <c r="H464" s="95"/>
      <c r="I464" s="101"/>
      <c r="J464" s="98"/>
      <c r="L464" s="95"/>
      <c r="N464" s="95"/>
      <c r="O464" s="95"/>
      <c r="P464" s="95"/>
      <c r="Q464" s="95"/>
      <c r="R464" s="95"/>
      <c r="S464" s="95"/>
    </row>
    <row r="465" spans="4:19" ht="13.5">
      <c r="D465" s="105"/>
      <c r="H465" s="95"/>
      <c r="I465" s="101"/>
      <c r="J465" s="98"/>
      <c r="L465" s="95"/>
      <c r="N465" s="95"/>
      <c r="O465" s="95"/>
      <c r="P465" s="95"/>
      <c r="Q465" s="95"/>
      <c r="R465" s="95"/>
      <c r="S465" s="95"/>
    </row>
    <row r="466" spans="4:19" ht="13.5">
      <c r="D466" s="105"/>
      <c r="H466" s="95"/>
      <c r="I466" s="101"/>
      <c r="J466" s="98"/>
      <c r="L466" s="95"/>
      <c r="N466" s="95"/>
      <c r="O466" s="95"/>
      <c r="P466" s="95"/>
      <c r="Q466" s="95"/>
      <c r="R466" s="95"/>
      <c r="S466" s="95"/>
    </row>
    <row r="467" spans="4:19" ht="13.5">
      <c r="D467" s="105"/>
      <c r="H467" s="95"/>
      <c r="I467" s="101"/>
      <c r="J467" s="98"/>
      <c r="L467" s="95"/>
      <c r="N467" s="95"/>
      <c r="O467" s="95"/>
      <c r="P467" s="95"/>
      <c r="Q467" s="95"/>
      <c r="R467" s="95"/>
      <c r="S467" s="95"/>
    </row>
    <row r="468" spans="4:19" ht="13.5">
      <c r="D468" s="105"/>
      <c r="H468" s="95"/>
      <c r="I468" s="101"/>
      <c r="J468" s="98"/>
      <c r="L468" s="95"/>
      <c r="N468" s="95"/>
      <c r="O468" s="95"/>
      <c r="P468" s="95"/>
      <c r="Q468" s="95"/>
      <c r="R468" s="95"/>
      <c r="S468" s="95"/>
    </row>
    <row r="469" spans="4:19" ht="13.5">
      <c r="D469" s="105"/>
      <c r="H469" s="95"/>
      <c r="I469" s="101"/>
      <c r="J469" s="98"/>
      <c r="L469" s="95"/>
      <c r="N469" s="95"/>
      <c r="O469" s="95"/>
      <c r="P469" s="95"/>
      <c r="Q469" s="95"/>
      <c r="R469" s="95"/>
      <c r="S469" s="95"/>
    </row>
    <row r="470" spans="4:19" ht="13.5">
      <c r="D470" s="105"/>
      <c r="H470" s="95"/>
      <c r="I470" s="101"/>
      <c r="J470" s="98"/>
      <c r="L470" s="95"/>
      <c r="N470" s="95"/>
      <c r="O470" s="95"/>
      <c r="P470" s="95"/>
      <c r="Q470" s="95"/>
      <c r="R470" s="95"/>
      <c r="S470" s="95"/>
    </row>
    <row r="471" spans="4:19" ht="13.5">
      <c r="D471" s="105"/>
      <c r="H471" s="95"/>
      <c r="I471" s="101"/>
      <c r="J471" s="98"/>
      <c r="L471" s="95"/>
      <c r="N471" s="95"/>
      <c r="O471" s="95"/>
      <c r="P471" s="95"/>
      <c r="Q471" s="95"/>
      <c r="R471" s="95"/>
      <c r="S471" s="95"/>
    </row>
    <row r="472" spans="4:19" ht="13.5">
      <c r="D472" s="105"/>
      <c r="H472" s="95"/>
      <c r="I472" s="101"/>
      <c r="J472" s="98"/>
      <c r="L472" s="95"/>
      <c r="N472" s="95"/>
      <c r="O472" s="95"/>
      <c r="P472" s="95"/>
      <c r="Q472" s="95"/>
      <c r="R472" s="95"/>
      <c r="S472" s="95"/>
    </row>
    <row r="473" spans="4:19" ht="13.5">
      <c r="D473" s="105"/>
      <c r="H473" s="95"/>
      <c r="I473" s="101"/>
      <c r="J473" s="98"/>
      <c r="L473" s="95"/>
      <c r="N473" s="95"/>
      <c r="O473" s="95"/>
      <c r="P473" s="95"/>
      <c r="Q473" s="95"/>
      <c r="R473" s="95"/>
      <c r="S473" s="95"/>
    </row>
    <row r="474" spans="4:19" ht="13.5">
      <c r="D474" s="105"/>
      <c r="H474" s="95"/>
      <c r="I474" s="101"/>
      <c r="J474" s="98"/>
      <c r="L474" s="95"/>
      <c r="N474" s="95"/>
      <c r="O474" s="95"/>
      <c r="P474" s="95"/>
      <c r="Q474" s="95"/>
      <c r="R474" s="95"/>
      <c r="S474" s="95"/>
    </row>
    <row r="475" spans="4:19" ht="13.5">
      <c r="D475" s="105"/>
      <c r="H475" s="95"/>
      <c r="I475" s="101"/>
      <c r="J475" s="98"/>
      <c r="L475" s="95"/>
      <c r="N475" s="95"/>
      <c r="O475" s="95"/>
      <c r="P475" s="95"/>
      <c r="Q475" s="95"/>
      <c r="R475" s="95"/>
      <c r="S475" s="95"/>
    </row>
    <row r="476" spans="4:19" ht="13.5">
      <c r="D476" s="105"/>
      <c r="H476" s="95"/>
      <c r="I476" s="101"/>
      <c r="J476" s="98"/>
      <c r="L476" s="95"/>
      <c r="N476" s="95"/>
      <c r="O476" s="95"/>
      <c r="P476" s="95"/>
      <c r="Q476" s="95"/>
      <c r="R476" s="95"/>
      <c r="S476" s="95"/>
    </row>
    <row r="477" spans="4:19" ht="13.5">
      <c r="D477" s="105"/>
      <c r="H477" s="95"/>
      <c r="I477" s="101"/>
      <c r="J477" s="98"/>
      <c r="L477" s="95"/>
      <c r="N477" s="95"/>
      <c r="O477" s="95"/>
      <c r="P477" s="95"/>
      <c r="Q477" s="95"/>
      <c r="R477" s="95"/>
      <c r="S477" s="95"/>
    </row>
    <row r="478" spans="4:19" ht="13.5">
      <c r="D478" s="105"/>
      <c r="H478" s="95"/>
      <c r="I478" s="101"/>
      <c r="J478" s="98"/>
      <c r="L478" s="95"/>
      <c r="N478" s="95"/>
      <c r="O478" s="95"/>
      <c r="P478" s="95"/>
      <c r="Q478" s="95"/>
      <c r="R478" s="95"/>
      <c r="S478" s="95"/>
    </row>
    <row r="479" spans="4:19" ht="13.5">
      <c r="D479" s="105"/>
      <c r="H479" s="95"/>
      <c r="I479" s="101"/>
      <c r="J479" s="98"/>
      <c r="L479" s="95"/>
      <c r="N479" s="95"/>
      <c r="O479" s="95"/>
      <c r="P479" s="95"/>
      <c r="Q479" s="95"/>
      <c r="R479" s="95"/>
      <c r="S479" s="95"/>
    </row>
    <row r="480" spans="4:19" ht="13.5">
      <c r="D480" s="105"/>
      <c r="H480" s="95"/>
      <c r="I480" s="101"/>
      <c r="J480" s="98"/>
      <c r="L480" s="95"/>
      <c r="N480" s="95"/>
      <c r="O480" s="95"/>
      <c r="P480" s="95"/>
      <c r="Q480" s="95"/>
      <c r="R480" s="95"/>
      <c r="S480" s="95"/>
    </row>
    <row r="481" spans="4:19" ht="13.5">
      <c r="D481" s="105"/>
      <c r="H481" s="95"/>
      <c r="I481" s="101"/>
      <c r="J481" s="98"/>
      <c r="L481" s="95"/>
      <c r="N481" s="95"/>
      <c r="O481" s="95"/>
      <c r="P481" s="95"/>
      <c r="Q481" s="95"/>
      <c r="R481" s="95"/>
      <c r="S481" s="95"/>
    </row>
    <row r="482" spans="4:19" ht="13.5">
      <c r="D482" s="105"/>
      <c r="H482" s="95"/>
      <c r="I482" s="101"/>
      <c r="J482" s="98"/>
      <c r="L482" s="95"/>
      <c r="N482" s="95"/>
      <c r="O482" s="95"/>
      <c r="P482" s="95"/>
      <c r="Q482" s="95"/>
      <c r="R482" s="95"/>
      <c r="S482" s="95"/>
    </row>
    <row r="483" spans="4:19" ht="13.5">
      <c r="D483" s="105"/>
      <c r="H483" s="95"/>
      <c r="I483" s="101"/>
      <c r="J483" s="98"/>
      <c r="L483" s="95"/>
      <c r="N483" s="95"/>
      <c r="O483" s="95"/>
      <c r="P483" s="95"/>
      <c r="Q483" s="95"/>
      <c r="R483" s="95"/>
      <c r="S483" s="95"/>
    </row>
    <row r="484" spans="4:19" ht="13.5">
      <c r="D484" s="105"/>
      <c r="H484" s="95"/>
      <c r="I484" s="101"/>
      <c r="J484" s="98"/>
      <c r="L484" s="95"/>
      <c r="N484" s="95"/>
      <c r="O484" s="95"/>
      <c r="P484" s="95"/>
      <c r="Q484" s="95"/>
      <c r="R484" s="95"/>
      <c r="S484" s="95"/>
    </row>
    <row r="485" spans="4:19" ht="13.5">
      <c r="D485" s="105"/>
      <c r="H485" s="95"/>
      <c r="I485" s="101"/>
      <c r="J485" s="98"/>
      <c r="L485" s="95"/>
      <c r="N485" s="95"/>
      <c r="O485" s="95"/>
      <c r="P485" s="95"/>
      <c r="Q485" s="95"/>
      <c r="R485" s="95"/>
      <c r="S485" s="95"/>
    </row>
    <row r="486" spans="4:19" ht="13.5">
      <c r="D486" s="105"/>
      <c r="H486" s="95"/>
      <c r="I486" s="101"/>
      <c r="J486" s="98"/>
      <c r="L486" s="95"/>
      <c r="N486" s="95"/>
      <c r="O486" s="95"/>
      <c r="P486" s="95"/>
      <c r="Q486" s="95"/>
      <c r="R486" s="95"/>
      <c r="S486" s="95"/>
    </row>
    <row r="487" spans="4:19" ht="13.5">
      <c r="D487" s="105"/>
      <c r="H487" s="95"/>
      <c r="I487" s="101"/>
      <c r="J487" s="98"/>
      <c r="L487" s="95"/>
      <c r="N487" s="95"/>
      <c r="O487" s="95"/>
      <c r="P487" s="95"/>
      <c r="Q487" s="95"/>
      <c r="R487" s="95"/>
      <c r="S487" s="95"/>
    </row>
    <row r="488" spans="4:19" ht="13.5">
      <c r="D488" s="105"/>
      <c r="H488" s="95"/>
      <c r="I488" s="101"/>
      <c r="J488" s="98"/>
      <c r="L488" s="95"/>
      <c r="N488" s="95"/>
      <c r="O488" s="95"/>
      <c r="P488" s="95"/>
      <c r="Q488" s="95"/>
      <c r="R488" s="95"/>
      <c r="S488" s="95"/>
    </row>
    <row r="489" spans="4:19" ht="13.5">
      <c r="D489" s="105"/>
      <c r="H489" s="95"/>
      <c r="I489" s="101"/>
      <c r="J489" s="98"/>
      <c r="L489" s="95"/>
      <c r="N489" s="95"/>
      <c r="O489" s="95"/>
      <c r="P489" s="95"/>
      <c r="Q489" s="95"/>
      <c r="R489" s="95"/>
      <c r="S489" s="95"/>
    </row>
    <row r="490" spans="4:19" ht="13.5">
      <c r="D490" s="105"/>
      <c r="H490" s="95"/>
      <c r="I490" s="101"/>
      <c r="J490" s="98"/>
      <c r="L490" s="95"/>
      <c r="N490" s="95"/>
      <c r="O490" s="95"/>
      <c r="P490" s="95"/>
      <c r="Q490" s="95"/>
      <c r="R490" s="95"/>
      <c r="S490" s="95"/>
    </row>
    <row r="491" spans="4:19" ht="13.5">
      <c r="D491" s="105"/>
      <c r="H491" s="95"/>
      <c r="I491" s="101"/>
      <c r="J491" s="98"/>
      <c r="L491" s="95"/>
      <c r="N491" s="95"/>
      <c r="O491" s="95"/>
      <c r="P491" s="95"/>
      <c r="Q491" s="95"/>
      <c r="R491" s="95"/>
      <c r="S491" s="95"/>
    </row>
    <row r="492" spans="4:19" ht="13.5">
      <c r="D492" s="105"/>
      <c r="H492" s="95"/>
      <c r="I492" s="101"/>
      <c r="J492" s="98"/>
      <c r="L492" s="95"/>
      <c r="N492" s="95"/>
      <c r="O492" s="95"/>
      <c r="P492" s="95"/>
      <c r="Q492" s="95"/>
      <c r="R492" s="95"/>
      <c r="S492" s="95"/>
    </row>
    <row r="493" spans="4:19" ht="13.5">
      <c r="D493" s="105"/>
      <c r="H493" s="95"/>
      <c r="I493" s="101"/>
      <c r="J493" s="98"/>
      <c r="L493" s="95"/>
      <c r="N493" s="95"/>
      <c r="O493" s="95"/>
      <c r="P493" s="95"/>
      <c r="Q493" s="95"/>
      <c r="R493" s="95"/>
      <c r="S493" s="95"/>
    </row>
    <row r="494" spans="4:19" ht="13.5">
      <c r="D494" s="105"/>
      <c r="H494" s="95"/>
      <c r="I494" s="101"/>
      <c r="J494" s="98"/>
      <c r="L494" s="95"/>
      <c r="N494" s="95"/>
      <c r="O494" s="95"/>
      <c r="P494" s="95"/>
      <c r="Q494" s="95"/>
      <c r="R494" s="95"/>
      <c r="S494" s="95"/>
    </row>
    <row r="495" spans="4:19" ht="13.5">
      <c r="D495" s="105"/>
      <c r="H495" s="95"/>
      <c r="I495" s="101"/>
      <c r="J495" s="98"/>
      <c r="L495" s="95"/>
      <c r="N495" s="95"/>
      <c r="O495" s="95"/>
      <c r="P495" s="95"/>
      <c r="Q495" s="95"/>
      <c r="R495" s="95"/>
      <c r="S495" s="95"/>
    </row>
    <row r="496" spans="4:19" ht="13.5">
      <c r="D496" s="105"/>
      <c r="H496" s="95"/>
      <c r="I496" s="101"/>
      <c r="J496" s="98"/>
      <c r="L496" s="95"/>
      <c r="N496" s="95"/>
      <c r="O496" s="95"/>
      <c r="P496" s="95"/>
      <c r="Q496" s="95"/>
      <c r="R496" s="95"/>
      <c r="S496" s="95"/>
    </row>
    <row r="497" spans="4:19" ht="13.5">
      <c r="D497" s="105"/>
      <c r="H497" s="95"/>
      <c r="I497" s="101"/>
      <c r="J497" s="98"/>
      <c r="L497" s="95"/>
      <c r="N497" s="95"/>
      <c r="O497" s="95"/>
      <c r="P497" s="95"/>
      <c r="Q497" s="95"/>
      <c r="R497" s="95"/>
      <c r="S497" s="95"/>
    </row>
    <row r="498" spans="4:19" ht="13.5">
      <c r="D498" s="105"/>
      <c r="H498" s="95"/>
      <c r="I498" s="101"/>
      <c r="J498" s="98"/>
      <c r="L498" s="95"/>
      <c r="N498" s="95"/>
      <c r="O498" s="95"/>
      <c r="P498" s="95"/>
      <c r="Q498" s="95"/>
      <c r="R498" s="95"/>
      <c r="S498" s="95"/>
    </row>
    <row r="499" spans="4:19" ht="13.5">
      <c r="D499" s="105"/>
      <c r="H499" s="95"/>
      <c r="I499" s="101"/>
      <c r="J499" s="98"/>
      <c r="L499" s="95"/>
      <c r="N499" s="95"/>
      <c r="O499" s="95"/>
      <c r="P499" s="95"/>
      <c r="Q499" s="95"/>
      <c r="R499" s="95"/>
      <c r="S499" s="95"/>
    </row>
    <row r="500" spans="4:19" ht="13.5">
      <c r="D500" s="105"/>
      <c r="H500" s="95"/>
      <c r="I500" s="101"/>
      <c r="J500" s="98"/>
      <c r="L500" s="95"/>
      <c r="N500" s="95"/>
      <c r="O500" s="95"/>
      <c r="P500" s="95"/>
      <c r="Q500" s="95"/>
      <c r="R500" s="95"/>
      <c r="S500" s="95"/>
    </row>
    <row r="501" spans="4:19" ht="13.5">
      <c r="D501" s="105"/>
      <c r="H501" s="95"/>
      <c r="I501" s="101"/>
      <c r="J501" s="98"/>
      <c r="L501" s="95"/>
      <c r="N501" s="95"/>
      <c r="O501" s="95"/>
      <c r="P501" s="95"/>
      <c r="Q501" s="95"/>
      <c r="R501" s="95"/>
      <c r="S501" s="95"/>
    </row>
    <row r="502" spans="4:19" ht="13.5">
      <c r="D502" s="105"/>
      <c r="H502" s="95"/>
      <c r="I502" s="101"/>
      <c r="J502" s="98"/>
      <c r="L502" s="95"/>
      <c r="N502" s="95"/>
      <c r="O502" s="95"/>
      <c r="P502" s="95"/>
      <c r="Q502" s="95"/>
      <c r="R502" s="95"/>
      <c r="S502" s="95"/>
    </row>
    <row r="503" spans="4:19" ht="13.5">
      <c r="D503" s="105"/>
      <c r="H503" s="95"/>
      <c r="I503" s="101"/>
      <c r="J503" s="98"/>
      <c r="L503" s="95"/>
      <c r="N503" s="95"/>
      <c r="O503" s="95"/>
      <c r="P503" s="95"/>
      <c r="Q503" s="95"/>
      <c r="R503" s="95"/>
      <c r="S503" s="95"/>
    </row>
    <row r="504" spans="4:19" ht="13.5">
      <c r="D504" s="105"/>
      <c r="H504" s="95"/>
      <c r="I504" s="101"/>
      <c r="J504" s="98"/>
      <c r="L504" s="95"/>
      <c r="N504" s="95"/>
      <c r="O504" s="95"/>
      <c r="P504" s="95"/>
      <c r="Q504" s="95"/>
      <c r="R504" s="95"/>
      <c r="S504" s="95"/>
    </row>
    <row r="505" spans="4:19" ht="13.5">
      <c r="D505" s="105"/>
      <c r="H505" s="95"/>
      <c r="I505" s="101"/>
      <c r="J505" s="98"/>
      <c r="L505" s="95"/>
      <c r="N505" s="95"/>
      <c r="O505" s="95"/>
      <c r="P505" s="95"/>
      <c r="Q505" s="95"/>
      <c r="R505" s="95"/>
      <c r="S505" s="95"/>
    </row>
    <row r="506" spans="4:19" ht="13.5">
      <c r="D506" s="105"/>
      <c r="H506" s="95"/>
      <c r="I506" s="101"/>
      <c r="J506" s="98"/>
      <c r="L506" s="95"/>
      <c r="N506" s="95"/>
      <c r="O506" s="95"/>
      <c r="P506" s="95"/>
      <c r="Q506" s="95"/>
      <c r="R506" s="95"/>
      <c r="S506" s="95"/>
    </row>
    <row r="507" spans="4:19" ht="13.5">
      <c r="D507" s="105"/>
      <c r="H507" s="95"/>
      <c r="I507" s="101"/>
      <c r="J507" s="98"/>
      <c r="L507" s="95"/>
      <c r="N507" s="95"/>
      <c r="O507" s="95"/>
      <c r="P507" s="95"/>
      <c r="Q507" s="95"/>
      <c r="R507" s="95"/>
      <c r="S507" s="95"/>
    </row>
    <row r="508" spans="4:19" ht="13.5">
      <c r="D508" s="105"/>
      <c r="H508" s="95"/>
      <c r="I508" s="101"/>
      <c r="J508" s="98"/>
      <c r="L508" s="95"/>
      <c r="N508" s="95"/>
      <c r="O508" s="95"/>
      <c r="P508" s="95"/>
      <c r="Q508" s="95"/>
      <c r="R508" s="95"/>
      <c r="S508" s="95"/>
    </row>
    <row r="509" spans="4:19" ht="13.5">
      <c r="D509" s="105"/>
      <c r="H509" s="95"/>
      <c r="I509" s="101"/>
      <c r="J509" s="98"/>
      <c r="L509" s="95"/>
      <c r="N509" s="95"/>
      <c r="O509" s="95"/>
      <c r="P509" s="95"/>
      <c r="Q509" s="95"/>
      <c r="R509" s="95"/>
      <c r="S509" s="95"/>
    </row>
    <row r="510" spans="4:19" ht="13.5">
      <c r="D510" s="105"/>
      <c r="H510" s="95"/>
      <c r="I510" s="101"/>
      <c r="J510" s="98"/>
      <c r="L510" s="95"/>
      <c r="N510" s="95"/>
      <c r="O510" s="95"/>
      <c r="P510" s="95"/>
      <c r="Q510" s="95"/>
      <c r="R510" s="95"/>
      <c r="S510" s="95"/>
    </row>
    <row r="511" spans="4:19" ht="13.5">
      <c r="D511" s="105"/>
      <c r="H511" s="95"/>
      <c r="I511" s="101"/>
      <c r="J511" s="98"/>
      <c r="L511" s="95"/>
      <c r="N511" s="95"/>
      <c r="O511" s="95"/>
      <c r="P511" s="95"/>
      <c r="Q511" s="95"/>
      <c r="R511" s="95"/>
      <c r="S511" s="95"/>
    </row>
    <row r="512" spans="4:19" ht="13.5">
      <c r="D512" s="105"/>
      <c r="H512" s="95"/>
      <c r="I512" s="101"/>
      <c r="J512" s="98"/>
      <c r="L512" s="95"/>
      <c r="N512" s="95"/>
      <c r="O512" s="95"/>
      <c r="P512" s="95"/>
      <c r="Q512" s="95"/>
      <c r="R512" s="95"/>
      <c r="S512" s="95"/>
    </row>
    <row r="513" spans="4:19" ht="13.5">
      <c r="D513" s="105"/>
      <c r="H513" s="95"/>
      <c r="I513" s="101"/>
      <c r="J513" s="98"/>
      <c r="L513" s="95"/>
      <c r="N513" s="95"/>
      <c r="O513" s="95"/>
      <c r="P513" s="95"/>
      <c r="Q513" s="95"/>
      <c r="R513" s="95"/>
      <c r="S513" s="95"/>
    </row>
    <row r="514" spans="4:19" ht="13.5">
      <c r="D514" s="105"/>
      <c r="H514" s="95"/>
      <c r="I514" s="101"/>
      <c r="J514" s="98"/>
      <c r="L514" s="95"/>
      <c r="N514" s="95"/>
      <c r="O514" s="95"/>
      <c r="P514" s="95"/>
      <c r="Q514" s="95"/>
      <c r="R514" s="95"/>
      <c r="S514" s="95"/>
    </row>
    <row r="515" spans="4:19" ht="13.5">
      <c r="D515" s="105"/>
      <c r="H515" s="95"/>
      <c r="I515" s="101"/>
      <c r="J515" s="98"/>
      <c r="L515" s="95"/>
      <c r="N515" s="95"/>
      <c r="O515" s="95"/>
      <c r="P515" s="95"/>
      <c r="Q515" s="95"/>
      <c r="R515" s="95"/>
      <c r="S515" s="95"/>
    </row>
    <row r="516" spans="4:19" ht="13.5">
      <c r="D516" s="105"/>
      <c r="H516" s="95"/>
      <c r="I516" s="101"/>
      <c r="J516" s="98"/>
      <c r="L516" s="95"/>
      <c r="N516" s="95"/>
      <c r="O516" s="95"/>
      <c r="P516" s="95"/>
      <c r="Q516" s="95"/>
      <c r="R516" s="95"/>
      <c r="S516" s="95"/>
    </row>
    <row r="517" spans="4:19" ht="13.5">
      <c r="D517" s="105"/>
      <c r="H517" s="95"/>
      <c r="I517" s="101"/>
      <c r="J517" s="98"/>
      <c r="L517" s="95"/>
      <c r="N517" s="95"/>
      <c r="O517" s="95"/>
      <c r="P517" s="95"/>
      <c r="Q517" s="95"/>
      <c r="R517" s="95"/>
      <c r="S517" s="95"/>
    </row>
    <row r="518" spans="4:19" ht="13.5">
      <c r="D518" s="105"/>
      <c r="H518" s="95"/>
      <c r="I518" s="101"/>
      <c r="J518" s="98"/>
      <c r="L518" s="95"/>
      <c r="N518" s="95"/>
      <c r="O518" s="95"/>
      <c r="P518" s="95"/>
      <c r="Q518" s="95"/>
      <c r="R518" s="95"/>
      <c r="S518" s="95"/>
    </row>
    <row r="519" spans="4:19" ht="13.5">
      <c r="D519" s="105"/>
      <c r="H519" s="95"/>
      <c r="I519" s="101"/>
      <c r="J519" s="98"/>
      <c r="L519" s="95"/>
      <c r="N519" s="95"/>
      <c r="O519" s="95"/>
      <c r="P519" s="95"/>
      <c r="Q519" s="95"/>
      <c r="R519" s="95"/>
      <c r="S519" s="95"/>
    </row>
    <row r="520" spans="4:19" ht="13.5">
      <c r="D520" s="105"/>
      <c r="H520" s="95"/>
      <c r="I520" s="101"/>
      <c r="J520" s="98"/>
      <c r="L520" s="95"/>
      <c r="N520" s="95"/>
      <c r="O520" s="95"/>
      <c r="P520" s="95"/>
      <c r="Q520" s="95"/>
      <c r="R520" s="95"/>
      <c r="S520" s="95"/>
    </row>
    <row r="521" spans="4:19" ht="13.5">
      <c r="D521" s="105"/>
      <c r="H521" s="95"/>
      <c r="I521" s="101"/>
      <c r="J521" s="98"/>
      <c r="L521" s="95"/>
      <c r="N521" s="95"/>
      <c r="O521" s="95"/>
      <c r="P521" s="95"/>
      <c r="Q521" s="95"/>
      <c r="R521" s="95"/>
      <c r="S521" s="95"/>
    </row>
    <row r="522" spans="4:19" ht="13.5">
      <c r="D522" s="105"/>
      <c r="H522" s="95"/>
      <c r="I522" s="101"/>
      <c r="J522" s="98"/>
      <c r="L522" s="95"/>
      <c r="N522" s="95"/>
      <c r="O522" s="95"/>
      <c r="P522" s="95"/>
      <c r="Q522" s="95"/>
      <c r="R522" s="95"/>
      <c r="S522" s="95"/>
    </row>
    <row r="523" spans="4:19" ht="13.5">
      <c r="D523" s="105"/>
      <c r="H523" s="95"/>
      <c r="I523" s="101"/>
      <c r="J523" s="98"/>
      <c r="L523" s="95"/>
      <c r="N523" s="95"/>
      <c r="O523" s="95"/>
      <c r="P523" s="95"/>
      <c r="Q523" s="95"/>
      <c r="R523" s="95"/>
      <c r="S523" s="95"/>
    </row>
    <row r="524" spans="4:19" ht="13.5">
      <c r="D524" s="105"/>
      <c r="H524" s="95"/>
      <c r="I524" s="101"/>
      <c r="J524" s="98"/>
      <c r="L524" s="95"/>
      <c r="N524" s="95"/>
      <c r="O524" s="95"/>
      <c r="P524" s="95"/>
      <c r="Q524" s="95"/>
      <c r="R524" s="95"/>
      <c r="S524" s="95"/>
    </row>
    <row r="525" spans="4:19" ht="13.5">
      <c r="D525" s="105"/>
      <c r="H525" s="95"/>
      <c r="I525" s="101"/>
      <c r="J525" s="98"/>
      <c r="L525" s="95"/>
      <c r="N525" s="95"/>
      <c r="O525" s="95"/>
      <c r="P525" s="95"/>
      <c r="Q525" s="95"/>
      <c r="R525" s="95"/>
      <c r="S525" s="95"/>
    </row>
    <row r="526" spans="4:19" ht="13.5">
      <c r="D526" s="105"/>
      <c r="H526" s="95"/>
      <c r="I526" s="101"/>
      <c r="J526" s="98"/>
      <c r="L526" s="95"/>
      <c r="N526" s="95"/>
      <c r="O526" s="95"/>
      <c r="P526" s="95"/>
      <c r="Q526" s="95"/>
      <c r="R526" s="95"/>
      <c r="S526" s="95"/>
    </row>
    <row r="527" spans="4:19" ht="13.5">
      <c r="D527" s="105"/>
      <c r="H527" s="95"/>
      <c r="I527" s="101"/>
      <c r="J527" s="98"/>
      <c r="L527" s="95"/>
      <c r="N527" s="95"/>
      <c r="O527" s="95"/>
      <c r="P527" s="95"/>
      <c r="Q527" s="95"/>
      <c r="R527" s="95"/>
      <c r="S527" s="95"/>
    </row>
    <row r="528" spans="4:19" ht="13.5">
      <c r="D528" s="105"/>
      <c r="H528" s="95"/>
      <c r="I528" s="101"/>
      <c r="J528" s="98"/>
      <c r="L528" s="95"/>
      <c r="N528" s="95"/>
      <c r="O528" s="95"/>
      <c r="P528" s="95"/>
      <c r="Q528" s="95"/>
      <c r="R528" s="95"/>
      <c r="S528" s="95"/>
    </row>
    <row r="529" spans="4:19" ht="13.5">
      <c r="D529" s="105"/>
      <c r="H529" s="95"/>
      <c r="I529" s="101"/>
      <c r="J529" s="98"/>
      <c r="L529" s="95"/>
      <c r="N529" s="95"/>
      <c r="O529" s="95"/>
      <c r="P529" s="95"/>
      <c r="Q529" s="95"/>
      <c r="R529" s="95"/>
      <c r="S529" s="95"/>
    </row>
    <row r="530" spans="4:19" ht="13.5">
      <c r="D530" s="105"/>
      <c r="H530" s="95"/>
      <c r="I530" s="101"/>
      <c r="J530" s="98"/>
      <c r="L530" s="95"/>
      <c r="N530" s="95"/>
      <c r="O530" s="95"/>
      <c r="P530" s="95"/>
      <c r="Q530" s="95"/>
      <c r="R530" s="95"/>
      <c r="S530" s="95"/>
    </row>
    <row r="531" spans="4:19" ht="13.5">
      <c r="D531" s="105"/>
      <c r="H531" s="95"/>
      <c r="I531" s="101"/>
      <c r="J531" s="98"/>
      <c r="L531" s="95"/>
      <c r="N531" s="95"/>
      <c r="O531" s="95"/>
      <c r="P531" s="95"/>
      <c r="Q531" s="95"/>
      <c r="R531" s="95"/>
      <c r="S531" s="95"/>
    </row>
    <row r="532" spans="4:19" ht="13.5">
      <c r="D532" s="105"/>
      <c r="H532" s="95"/>
      <c r="I532" s="101"/>
      <c r="J532" s="98"/>
      <c r="L532" s="95"/>
      <c r="N532" s="95"/>
      <c r="O532" s="95"/>
      <c r="P532" s="95"/>
      <c r="Q532" s="95"/>
      <c r="R532" s="95"/>
      <c r="S532" s="95"/>
    </row>
    <row r="533" spans="4:19" ht="13.5">
      <c r="D533" s="105"/>
      <c r="H533" s="95"/>
      <c r="I533" s="101"/>
      <c r="J533" s="98"/>
      <c r="L533" s="95"/>
      <c r="N533" s="95"/>
      <c r="O533" s="95"/>
      <c r="P533" s="95"/>
      <c r="Q533" s="95"/>
      <c r="R533" s="95"/>
      <c r="S533" s="95"/>
    </row>
    <row r="534" spans="4:19" ht="13.5">
      <c r="D534" s="105"/>
      <c r="H534" s="95"/>
      <c r="I534" s="101"/>
      <c r="J534" s="98"/>
      <c r="L534" s="95"/>
      <c r="N534" s="95"/>
      <c r="O534" s="95"/>
      <c r="P534" s="95"/>
      <c r="Q534" s="95"/>
      <c r="R534" s="95"/>
      <c r="S534" s="95"/>
    </row>
    <row r="535" spans="4:19" ht="13.5">
      <c r="D535" s="105"/>
      <c r="H535" s="95"/>
      <c r="I535" s="101"/>
      <c r="J535" s="98"/>
      <c r="L535" s="95"/>
      <c r="N535" s="95"/>
      <c r="O535" s="95"/>
      <c r="P535" s="95"/>
      <c r="Q535" s="95"/>
      <c r="R535" s="95"/>
      <c r="S535" s="95"/>
    </row>
    <row r="536" spans="4:19" ht="13.5">
      <c r="D536" s="105"/>
      <c r="H536" s="95"/>
      <c r="I536" s="101"/>
      <c r="J536" s="98"/>
      <c r="L536" s="95"/>
      <c r="N536" s="95"/>
      <c r="O536" s="95"/>
      <c r="P536" s="95"/>
      <c r="Q536" s="95"/>
      <c r="R536" s="95"/>
      <c r="S536" s="95"/>
    </row>
    <row r="537" spans="4:19" ht="13.5">
      <c r="D537" s="105"/>
      <c r="H537" s="95"/>
      <c r="I537" s="101"/>
      <c r="J537" s="98"/>
      <c r="L537" s="95"/>
      <c r="N537" s="95"/>
      <c r="O537" s="95"/>
      <c r="P537" s="95"/>
      <c r="Q537" s="95"/>
      <c r="R537" s="95"/>
      <c r="S537" s="95"/>
    </row>
    <row r="538" spans="4:19" ht="13.5">
      <c r="D538" s="105"/>
      <c r="H538" s="95"/>
      <c r="I538" s="101"/>
      <c r="J538" s="98"/>
      <c r="L538" s="95"/>
      <c r="N538" s="95"/>
      <c r="O538" s="95"/>
      <c r="P538" s="95"/>
      <c r="Q538" s="95"/>
      <c r="R538" s="95"/>
      <c r="S538" s="95"/>
    </row>
    <row r="539" spans="4:19" ht="13.5">
      <c r="D539" s="105"/>
      <c r="H539" s="95"/>
      <c r="I539" s="101"/>
      <c r="J539" s="98"/>
      <c r="L539" s="95"/>
      <c r="N539" s="95"/>
      <c r="O539" s="95"/>
      <c r="P539" s="95"/>
      <c r="Q539" s="95"/>
      <c r="R539" s="95"/>
      <c r="S539" s="95"/>
    </row>
    <row r="540" spans="4:19" ht="13.5">
      <c r="D540" s="105"/>
      <c r="H540" s="95"/>
      <c r="I540" s="101"/>
      <c r="J540" s="98"/>
      <c r="L540" s="95"/>
      <c r="N540" s="95"/>
      <c r="O540" s="95"/>
      <c r="P540" s="95"/>
      <c r="Q540" s="95"/>
      <c r="R540" s="95"/>
      <c r="S540" s="95"/>
    </row>
    <row r="541" spans="4:19" ht="13.5">
      <c r="D541" s="105"/>
      <c r="H541" s="95"/>
      <c r="I541" s="101"/>
      <c r="J541" s="98"/>
      <c r="L541" s="95"/>
      <c r="N541" s="95"/>
      <c r="O541" s="95"/>
      <c r="P541" s="95"/>
      <c r="Q541" s="95"/>
      <c r="R541" s="95"/>
      <c r="S541" s="95"/>
    </row>
    <row r="542" spans="4:19" ht="13.5">
      <c r="D542" s="105"/>
      <c r="H542" s="95"/>
      <c r="I542" s="101"/>
      <c r="J542" s="98"/>
      <c r="L542" s="95"/>
      <c r="N542" s="95"/>
      <c r="O542" s="95"/>
      <c r="P542" s="95"/>
      <c r="Q542" s="95"/>
      <c r="R542" s="95"/>
      <c r="S542" s="95"/>
    </row>
    <row r="543" spans="4:19" ht="13.5">
      <c r="D543" s="105"/>
      <c r="H543" s="95"/>
      <c r="I543" s="101"/>
      <c r="J543" s="98"/>
      <c r="L543" s="95"/>
      <c r="N543" s="95"/>
      <c r="O543" s="95"/>
      <c r="P543" s="95"/>
      <c r="Q543" s="95"/>
      <c r="R543" s="95"/>
      <c r="S543" s="95"/>
    </row>
    <row r="544" spans="4:19" ht="13.5">
      <c r="D544" s="105"/>
      <c r="H544" s="95"/>
      <c r="I544" s="101"/>
      <c r="J544" s="98"/>
      <c r="L544" s="95"/>
      <c r="N544" s="95"/>
      <c r="O544" s="95"/>
      <c r="P544" s="95"/>
      <c r="Q544" s="95"/>
      <c r="R544" s="95"/>
      <c r="S544" s="95"/>
    </row>
    <row r="545" spans="4:19" ht="13.5">
      <c r="D545" s="105"/>
      <c r="H545" s="95"/>
      <c r="I545" s="101"/>
      <c r="J545" s="98"/>
      <c r="L545" s="95"/>
      <c r="N545" s="95"/>
      <c r="O545" s="95"/>
      <c r="P545" s="95"/>
      <c r="Q545" s="95"/>
      <c r="R545" s="95"/>
      <c r="S545" s="95"/>
    </row>
    <row r="546" spans="4:19" ht="13.5">
      <c r="D546" s="105"/>
      <c r="H546" s="95"/>
      <c r="I546" s="101"/>
      <c r="J546" s="98"/>
      <c r="L546" s="95"/>
      <c r="N546" s="95"/>
      <c r="O546" s="95"/>
      <c r="P546" s="95"/>
      <c r="Q546" s="95"/>
      <c r="R546" s="95"/>
      <c r="S546" s="95"/>
    </row>
    <row r="547" spans="4:19" ht="13.5">
      <c r="D547" s="105"/>
      <c r="H547" s="95"/>
      <c r="I547" s="101"/>
      <c r="J547" s="98"/>
      <c r="L547" s="95"/>
      <c r="N547" s="95"/>
      <c r="O547" s="95"/>
      <c r="P547" s="95"/>
      <c r="Q547" s="95"/>
      <c r="R547" s="95"/>
      <c r="S547" s="95"/>
    </row>
    <row r="548" spans="4:19" ht="13.5">
      <c r="D548" s="105"/>
      <c r="H548" s="95"/>
      <c r="I548" s="101"/>
      <c r="J548" s="98"/>
      <c r="L548" s="95"/>
      <c r="N548" s="95"/>
      <c r="O548" s="95"/>
      <c r="P548" s="95"/>
      <c r="Q548" s="95"/>
      <c r="R548" s="95"/>
      <c r="S548" s="95"/>
    </row>
    <row r="549" spans="4:19" ht="13.5">
      <c r="D549" s="105"/>
      <c r="H549" s="95"/>
      <c r="I549" s="101"/>
      <c r="J549" s="98"/>
      <c r="L549" s="95"/>
      <c r="N549" s="95"/>
      <c r="O549" s="95"/>
      <c r="P549" s="95"/>
      <c r="Q549" s="95"/>
      <c r="R549" s="95"/>
      <c r="S549" s="95"/>
    </row>
    <row r="550" spans="4:19" ht="13.5">
      <c r="D550" s="105"/>
      <c r="H550" s="95"/>
      <c r="I550" s="101"/>
      <c r="J550" s="98"/>
      <c r="L550" s="95"/>
      <c r="N550" s="95"/>
      <c r="O550" s="95"/>
      <c r="P550" s="95"/>
      <c r="Q550" s="95"/>
      <c r="R550" s="95"/>
      <c r="S550" s="95"/>
    </row>
    <row r="551" spans="4:19" ht="13.5">
      <c r="D551" s="105"/>
      <c r="H551" s="95"/>
      <c r="I551" s="101"/>
      <c r="J551" s="98"/>
      <c r="L551" s="95"/>
      <c r="N551" s="95"/>
      <c r="O551" s="95"/>
      <c r="P551" s="95"/>
      <c r="Q551" s="95"/>
      <c r="R551" s="95"/>
      <c r="S551" s="95"/>
    </row>
    <row r="552" spans="4:19" ht="13.5">
      <c r="D552" s="105"/>
      <c r="H552" s="95"/>
      <c r="I552" s="101"/>
      <c r="J552" s="98"/>
      <c r="L552" s="95"/>
      <c r="N552" s="95"/>
      <c r="O552" s="95"/>
      <c r="P552" s="95"/>
      <c r="Q552" s="95"/>
      <c r="R552" s="95"/>
      <c r="S552" s="95"/>
    </row>
    <row r="553" spans="4:19" ht="13.5">
      <c r="D553" s="105"/>
      <c r="H553" s="95"/>
      <c r="I553" s="101"/>
      <c r="J553" s="98"/>
      <c r="L553" s="95"/>
      <c r="N553" s="95"/>
      <c r="O553" s="95"/>
      <c r="P553" s="95"/>
      <c r="Q553" s="95"/>
      <c r="R553" s="95"/>
      <c r="S553" s="95"/>
    </row>
    <row r="554" spans="4:19" ht="13.5">
      <c r="D554" s="105"/>
      <c r="H554" s="95"/>
      <c r="I554" s="101"/>
      <c r="J554" s="98"/>
      <c r="L554" s="95"/>
      <c r="N554" s="95"/>
      <c r="O554" s="95"/>
      <c r="P554" s="95"/>
      <c r="Q554" s="95"/>
      <c r="R554" s="95"/>
      <c r="S554" s="95"/>
    </row>
    <row r="555" spans="4:19" ht="13.5">
      <c r="D555" s="105"/>
      <c r="H555" s="95"/>
      <c r="I555" s="101"/>
      <c r="J555" s="98"/>
      <c r="L555" s="95"/>
      <c r="N555" s="95"/>
      <c r="O555" s="95"/>
      <c r="P555" s="95"/>
      <c r="Q555" s="95"/>
      <c r="R555" s="95"/>
      <c r="S555" s="95"/>
    </row>
    <row r="556" spans="4:19" ht="13.5">
      <c r="D556" s="105"/>
      <c r="H556" s="95"/>
      <c r="I556" s="101"/>
      <c r="J556" s="98"/>
      <c r="L556" s="95"/>
      <c r="N556" s="95"/>
      <c r="O556" s="95"/>
      <c r="P556" s="95"/>
      <c r="Q556" s="95"/>
      <c r="R556" s="95"/>
      <c r="S556" s="95"/>
    </row>
    <row r="557" spans="4:19" ht="13.5">
      <c r="D557" s="105"/>
      <c r="H557" s="95"/>
      <c r="I557" s="101"/>
      <c r="J557" s="98"/>
      <c r="L557" s="95"/>
      <c r="N557" s="95"/>
      <c r="O557" s="95"/>
      <c r="P557" s="95"/>
      <c r="Q557" s="95"/>
      <c r="R557" s="95"/>
      <c r="S557" s="95"/>
    </row>
    <row r="558" spans="4:19" ht="13.5">
      <c r="D558" s="105"/>
      <c r="H558" s="95"/>
      <c r="I558" s="101"/>
      <c r="J558" s="98"/>
      <c r="L558" s="95"/>
      <c r="N558" s="95"/>
      <c r="O558" s="95"/>
      <c r="P558" s="95"/>
      <c r="Q558" s="95"/>
      <c r="R558" s="95"/>
      <c r="S558" s="95"/>
    </row>
    <row r="559" spans="4:19" ht="13.5">
      <c r="D559" s="105"/>
      <c r="H559" s="95"/>
      <c r="I559" s="101"/>
      <c r="J559" s="98"/>
      <c r="L559" s="95"/>
      <c r="N559" s="95"/>
      <c r="O559" s="95"/>
      <c r="P559" s="95"/>
      <c r="Q559" s="95"/>
      <c r="R559" s="95"/>
      <c r="S559" s="95"/>
    </row>
    <row r="560" spans="4:19" ht="13.5">
      <c r="D560" s="105"/>
      <c r="H560" s="95"/>
      <c r="I560" s="101"/>
      <c r="J560" s="98"/>
      <c r="L560" s="95"/>
      <c r="N560" s="95"/>
      <c r="O560" s="95"/>
      <c r="P560" s="95"/>
      <c r="Q560" s="95"/>
      <c r="R560" s="95"/>
      <c r="S560" s="95"/>
    </row>
    <row r="561" spans="4:19" ht="13.5">
      <c r="D561" s="105"/>
      <c r="H561" s="95"/>
      <c r="I561" s="101"/>
      <c r="J561" s="98"/>
      <c r="L561" s="95"/>
      <c r="N561" s="95"/>
      <c r="O561" s="95"/>
      <c r="P561" s="95"/>
      <c r="Q561" s="95"/>
      <c r="R561" s="95"/>
      <c r="S561" s="95"/>
    </row>
    <row r="562" spans="4:19" ht="13.5">
      <c r="D562" s="105"/>
      <c r="H562" s="95"/>
      <c r="I562" s="101"/>
      <c r="J562" s="98"/>
      <c r="L562" s="95"/>
      <c r="N562" s="95"/>
      <c r="O562" s="95"/>
      <c r="P562" s="95"/>
      <c r="Q562" s="95"/>
      <c r="R562" s="95"/>
      <c r="S562" s="95"/>
    </row>
    <row r="563" spans="4:19" ht="13.5">
      <c r="D563" s="105"/>
      <c r="H563" s="95"/>
      <c r="I563" s="101"/>
      <c r="J563" s="98"/>
      <c r="L563" s="95"/>
      <c r="N563" s="95"/>
      <c r="O563" s="95"/>
      <c r="P563" s="95"/>
      <c r="Q563" s="95"/>
      <c r="R563" s="95"/>
      <c r="S563" s="95"/>
    </row>
    <row r="564" spans="4:19" ht="13.5">
      <c r="D564" s="105"/>
      <c r="H564" s="95"/>
      <c r="I564" s="101"/>
      <c r="J564" s="98"/>
      <c r="L564" s="95"/>
      <c r="N564" s="95"/>
      <c r="O564" s="95"/>
      <c r="P564" s="95"/>
      <c r="Q564" s="95"/>
      <c r="R564" s="95"/>
      <c r="S564" s="95"/>
    </row>
    <row r="565" spans="4:19" ht="13.5">
      <c r="D565" s="105"/>
      <c r="H565" s="95"/>
      <c r="I565" s="101"/>
      <c r="J565" s="98"/>
      <c r="L565" s="95"/>
      <c r="N565" s="95"/>
      <c r="O565" s="95"/>
      <c r="P565" s="95"/>
      <c r="Q565" s="95"/>
      <c r="R565" s="95"/>
      <c r="S565" s="95"/>
    </row>
    <row r="566" spans="4:19" ht="13.5">
      <c r="D566" s="105"/>
      <c r="H566" s="95"/>
      <c r="I566" s="101"/>
      <c r="J566" s="98"/>
      <c r="L566" s="95"/>
      <c r="N566" s="95"/>
      <c r="O566" s="95"/>
      <c r="P566" s="95"/>
      <c r="Q566" s="95"/>
      <c r="R566" s="95"/>
      <c r="S566" s="95"/>
    </row>
    <row r="567" spans="4:19" ht="13.5">
      <c r="D567" s="105"/>
      <c r="H567" s="95"/>
      <c r="I567" s="101"/>
      <c r="J567" s="98"/>
      <c r="L567" s="95"/>
      <c r="N567" s="95"/>
      <c r="O567" s="95"/>
      <c r="P567" s="95"/>
      <c r="Q567" s="95"/>
      <c r="R567" s="95"/>
      <c r="S567" s="95"/>
    </row>
    <row r="568" spans="4:19" ht="13.5">
      <c r="D568" s="105"/>
      <c r="H568" s="95"/>
      <c r="I568" s="101"/>
      <c r="J568" s="98"/>
      <c r="L568" s="95"/>
      <c r="N568" s="95"/>
      <c r="O568" s="95"/>
      <c r="P568" s="95"/>
      <c r="Q568" s="95"/>
      <c r="R568" s="95"/>
      <c r="S568" s="95"/>
    </row>
    <row r="569" spans="4:19" ht="13.5">
      <c r="D569" s="105"/>
      <c r="H569" s="95"/>
      <c r="I569" s="101"/>
      <c r="J569" s="98"/>
      <c r="L569" s="95"/>
      <c r="N569" s="95"/>
      <c r="O569" s="95"/>
      <c r="P569" s="95"/>
      <c r="Q569" s="95"/>
      <c r="R569" s="95"/>
      <c r="S569" s="95"/>
    </row>
    <row r="570" spans="4:19" ht="13.5">
      <c r="D570" s="105"/>
      <c r="H570" s="95"/>
      <c r="I570" s="101"/>
      <c r="J570" s="98"/>
      <c r="L570" s="95"/>
      <c r="N570" s="95"/>
      <c r="O570" s="95"/>
      <c r="P570" s="95"/>
      <c r="Q570" s="95"/>
      <c r="R570" s="95"/>
      <c r="S570" s="95"/>
    </row>
    <row r="571" spans="4:19" ht="13.5">
      <c r="D571" s="105"/>
      <c r="H571" s="95"/>
      <c r="I571" s="101"/>
      <c r="J571" s="98"/>
      <c r="L571" s="95"/>
      <c r="N571" s="95"/>
      <c r="O571" s="95"/>
      <c r="P571" s="95"/>
      <c r="Q571" s="95"/>
      <c r="R571" s="95"/>
      <c r="S571" s="95"/>
    </row>
    <row r="572" spans="4:19" ht="13.5">
      <c r="D572" s="105"/>
      <c r="H572" s="95"/>
      <c r="I572" s="101"/>
      <c r="J572" s="98"/>
      <c r="L572" s="95"/>
      <c r="N572" s="95"/>
      <c r="O572" s="95"/>
      <c r="P572" s="95"/>
      <c r="Q572" s="95"/>
      <c r="R572" s="95"/>
      <c r="S572" s="95"/>
    </row>
    <row r="573" spans="4:19" ht="13.5">
      <c r="D573" s="105"/>
      <c r="H573" s="95"/>
      <c r="I573" s="101"/>
      <c r="J573" s="98"/>
      <c r="L573" s="95"/>
      <c r="N573" s="95"/>
      <c r="O573" s="95"/>
      <c r="P573" s="95"/>
      <c r="Q573" s="95"/>
      <c r="R573" s="95"/>
      <c r="S573" s="95"/>
    </row>
    <row r="574" spans="4:19" ht="13.5">
      <c r="D574" s="105"/>
      <c r="H574" s="95"/>
      <c r="I574" s="101"/>
      <c r="J574" s="98"/>
      <c r="L574" s="95"/>
      <c r="N574" s="95"/>
      <c r="O574" s="95"/>
      <c r="P574" s="95"/>
      <c r="Q574" s="95"/>
      <c r="R574" s="95"/>
      <c r="S574" s="95"/>
    </row>
    <row r="575" spans="4:19" ht="13.5">
      <c r="D575" s="105"/>
      <c r="H575" s="95"/>
      <c r="I575" s="101"/>
      <c r="J575" s="98"/>
      <c r="L575" s="95"/>
      <c r="N575" s="95"/>
      <c r="O575" s="95"/>
      <c r="P575" s="95"/>
      <c r="Q575" s="95"/>
      <c r="R575" s="95"/>
      <c r="S575" s="95"/>
    </row>
    <row r="576" spans="4:19" ht="13.5">
      <c r="D576" s="105"/>
      <c r="H576" s="95"/>
      <c r="I576" s="101"/>
      <c r="J576" s="98"/>
      <c r="L576" s="95"/>
      <c r="N576" s="95"/>
      <c r="O576" s="95"/>
      <c r="P576" s="95"/>
      <c r="Q576" s="95"/>
      <c r="R576" s="95"/>
      <c r="S576" s="95"/>
    </row>
    <row r="577" spans="4:19" ht="13.5">
      <c r="D577" s="105"/>
      <c r="H577" s="95"/>
      <c r="I577" s="101"/>
      <c r="J577" s="98"/>
      <c r="L577" s="95"/>
      <c r="N577" s="95"/>
      <c r="O577" s="95"/>
      <c r="P577" s="95"/>
      <c r="Q577" s="95"/>
      <c r="R577" s="95"/>
      <c r="S577" s="95"/>
    </row>
    <row r="578" spans="4:19" ht="13.5">
      <c r="D578" s="105"/>
      <c r="H578" s="95"/>
      <c r="I578" s="101"/>
      <c r="J578" s="98"/>
      <c r="L578" s="95"/>
      <c r="N578" s="95"/>
      <c r="O578" s="95"/>
      <c r="P578" s="95"/>
      <c r="Q578" s="95"/>
      <c r="R578" s="95"/>
      <c r="S578" s="95"/>
    </row>
    <row r="579" spans="4:19" ht="13.5">
      <c r="D579" s="105"/>
      <c r="H579" s="95"/>
      <c r="I579" s="101"/>
      <c r="J579" s="98"/>
      <c r="L579" s="95"/>
      <c r="N579" s="95"/>
      <c r="O579" s="95"/>
      <c r="P579" s="95"/>
      <c r="Q579" s="95"/>
      <c r="R579" s="95"/>
      <c r="S579" s="95"/>
    </row>
    <row r="580" spans="4:19" ht="13.5">
      <c r="D580" s="105"/>
      <c r="H580" s="95"/>
      <c r="I580" s="101"/>
      <c r="J580" s="98"/>
      <c r="L580" s="95"/>
      <c r="N580" s="95"/>
      <c r="O580" s="95"/>
      <c r="P580" s="95"/>
      <c r="Q580" s="95"/>
      <c r="R580" s="95"/>
      <c r="S580" s="95"/>
    </row>
    <row r="581" spans="4:19" ht="13.5">
      <c r="D581" s="105"/>
      <c r="H581" s="95"/>
      <c r="I581" s="101"/>
      <c r="J581" s="98"/>
      <c r="L581" s="95"/>
      <c r="N581" s="95"/>
      <c r="O581" s="95"/>
      <c r="P581" s="95"/>
      <c r="Q581" s="95"/>
      <c r="R581" s="95"/>
      <c r="S581" s="95"/>
    </row>
    <row r="582" spans="4:19" ht="13.5">
      <c r="D582" s="105"/>
      <c r="H582" s="95"/>
      <c r="I582" s="101"/>
      <c r="J582" s="98"/>
      <c r="L582" s="95"/>
      <c r="N582" s="95"/>
      <c r="O582" s="95"/>
      <c r="P582" s="95"/>
      <c r="Q582" s="95"/>
      <c r="R582" s="95"/>
      <c r="S582" s="95"/>
    </row>
    <row r="583" spans="4:19" ht="13.5">
      <c r="D583" s="105"/>
      <c r="H583" s="95"/>
      <c r="I583" s="101"/>
      <c r="J583" s="98"/>
      <c r="L583" s="95"/>
      <c r="N583" s="95"/>
      <c r="O583" s="95"/>
      <c r="P583" s="95"/>
      <c r="Q583" s="95"/>
      <c r="R583" s="95"/>
      <c r="S583" s="95"/>
    </row>
    <row r="584" spans="4:19" ht="13.5">
      <c r="D584" s="105"/>
      <c r="H584" s="95"/>
      <c r="I584" s="101"/>
      <c r="J584" s="98"/>
      <c r="L584" s="95"/>
      <c r="N584" s="95"/>
      <c r="O584" s="95"/>
      <c r="P584" s="95"/>
      <c r="Q584" s="95"/>
      <c r="R584" s="95"/>
      <c r="S584" s="95"/>
    </row>
    <row r="585" spans="4:19" ht="13.5">
      <c r="D585" s="105"/>
      <c r="H585" s="95"/>
      <c r="I585" s="101"/>
      <c r="J585" s="98"/>
      <c r="L585" s="95"/>
      <c r="N585" s="95"/>
      <c r="O585" s="95"/>
      <c r="P585" s="95"/>
      <c r="Q585" s="95"/>
      <c r="R585" s="95"/>
      <c r="S585" s="95"/>
    </row>
    <row r="586" spans="4:19" ht="13.5">
      <c r="D586" s="105"/>
      <c r="H586" s="95"/>
      <c r="I586" s="101"/>
      <c r="J586" s="98"/>
      <c r="L586" s="95"/>
      <c r="N586" s="95"/>
      <c r="O586" s="95"/>
      <c r="P586" s="95"/>
      <c r="Q586" s="95"/>
      <c r="R586" s="95"/>
      <c r="S586" s="95"/>
    </row>
    <row r="587" spans="4:19" ht="13.5">
      <c r="D587" s="105"/>
      <c r="H587" s="95"/>
      <c r="I587" s="101"/>
      <c r="J587" s="98"/>
      <c r="L587" s="95"/>
      <c r="N587" s="95"/>
      <c r="O587" s="95"/>
      <c r="P587" s="95"/>
      <c r="Q587" s="95"/>
      <c r="R587" s="95"/>
      <c r="S587" s="95"/>
    </row>
    <row r="588" spans="4:19" ht="13.5">
      <c r="D588" s="105"/>
      <c r="H588" s="95"/>
      <c r="I588" s="101"/>
      <c r="J588" s="98"/>
      <c r="L588" s="95"/>
      <c r="N588" s="95"/>
      <c r="O588" s="95"/>
      <c r="P588" s="95"/>
      <c r="Q588" s="95"/>
      <c r="R588" s="95"/>
      <c r="S588" s="95"/>
    </row>
    <row r="589" spans="4:19" ht="13.5">
      <c r="D589" s="105"/>
      <c r="H589" s="95"/>
      <c r="I589" s="101"/>
      <c r="J589" s="98"/>
      <c r="L589" s="95"/>
      <c r="N589" s="95"/>
      <c r="O589" s="95"/>
      <c r="P589" s="95"/>
      <c r="Q589" s="95"/>
      <c r="R589" s="95"/>
      <c r="S589" s="95"/>
    </row>
    <row r="590" spans="4:19" ht="13.5">
      <c r="D590" s="105"/>
      <c r="H590" s="95"/>
      <c r="I590" s="101"/>
      <c r="J590" s="98"/>
      <c r="L590" s="95"/>
      <c r="N590" s="95"/>
      <c r="O590" s="95"/>
      <c r="P590" s="95"/>
      <c r="Q590" s="95"/>
      <c r="R590" s="95"/>
      <c r="S590" s="95"/>
    </row>
    <row r="591" spans="4:19" ht="13.5">
      <c r="D591" s="105"/>
      <c r="H591" s="95"/>
      <c r="I591" s="101"/>
      <c r="J591" s="98"/>
      <c r="L591" s="95"/>
      <c r="N591" s="95"/>
      <c r="O591" s="95"/>
      <c r="P591" s="95"/>
      <c r="Q591" s="95"/>
      <c r="R591" s="95"/>
      <c r="S591" s="95"/>
    </row>
    <row r="592" spans="4:19" ht="13.5">
      <c r="D592" s="105"/>
      <c r="H592" s="95"/>
      <c r="I592" s="101"/>
      <c r="J592" s="98"/>
      <c r="L592" s="95"/>
      <c r="N592" s="95"/>
      <c r="O592" s="95"/>
      <c r="P592" s="95"/>
      <c r="Q592" s="95"/>
      <c r="R592" s="95"/>
      <c r="S592" s="95"/>
    </row>
    <row r="593" spans="4:19" ht="13.5">
      <c r="D593" s="105"/>
      <c r="H593" s="95"/>
      <c r="I593" s="101"/>
      <c r="J593" s="98"/>
      <c r="L593" s="95"/>
      <c r="N593" s="95"/>
      <c r="O593" s="95"/>
      <c r="P593" s="95"/>
      <c r="Q593" s="95"/>
      <c r="R593" s="95"/>
      <c r="S593" s="95"/>
    </row>
    <row r="594" spans="4:19" ht="13.5">
      <c r="D594" s="105"/>
      <c r="H594" s="95"/>
      <c r="I594" s="101"/>
      <c r="J594" s="98"/>
      <c r="L594" s="95"/>
      <c r="N594" s="95"/>
      <c r="O594" s="95"/>
      <c r="P594" s="95"/>
      <c r="Q594" s="95"/>
      <c r="R594" s="95"/>
      <c r="S594" s="95"/>
    </row>
    <row r="595" spans="4:19" ht="13.5">
      <c r="D595" s="105"/>
      <c r="H595" s="95"/>
      <c r="I595" s="101"/>
      <c r="J595" s="98"/>
      <c r="L595" s="95"/>
      <c r="N595" s="95"/>
      <c r="O595" s="95"/>
      <c r="P595" s="95"/>
      <c r="Q595" s="95"/>
      <c r="R595" s="95"/>
      <c r="S595" s="95"/>
    </row>
    <row r="596" spans="4:19" ht="13.5">
      <c r="D596" s="105"/>
      <c r="H596" s="95"/>
      <c r="I596" s="101"/>
      <c r="J596" s="98"/>
      <c r="L596" s="95"/>
      <c r="N596" s="95"/>
      <c r="O596" s="95"/>
      <c r="P596" s="95"/>
      <c r="Q596" s="95"/>
      <c r="R596" s="95"/>
      <c r="S596" s="95"/>
    </row>
    <row r="597" spans="4:19" ht="13.5">
      <c r="D597" s="105"/>
      <c r="H597" s="95"/>
      <c r="I597" s="101"/>
      <c r="J597" s="98"/>
      <c r="L597" s="95"/>
      <c r="N597" s="95"/>
      <c r="O597" s="95"/>
      <c r="P597" s="95"/>
      <c r="Q597" s="95"/>
      <c r="R597" s="95"/>
      <c r="S597" s="95"/>
    </row>
    <row r="598" spans="4:19" ht="13.5">
      <c r="D598" s="105"/>
      <c r="H598" s="95"/>
      <c r="I598" s="101"/>
      <c r="J598" s="98"/>
      <c r="L598" s="95"/>
      <c r="N598" s="95"/>
      <c r="O598" s="95"/>
      <c r="P598" s="95"/>
      <c r="Q598" s="95"/>
      <c r="R598" s="95"/>
      <c r="S598" s="95"/>
    </row>
    <row r="599" spans="4:19" ht="13.5">
      <c r="D599" s="105"/>
      <c r="H599" s="95"/>
      <c r="I599" s="101"/>
      <c r="J599" s="98"/>
      <c r="L599" s="95"/>
      <c r="N599" s="95"/>
      <c r="O599" s="95"/>
      <c r="P599" s="95"/>
      <c r="Q599" s="95"/>
      <c r="R599" s="95"/>
      <c r="S599" s="95"/>
    </row>
    <row r="600" spans="4:19" ht="13.5">
      <c r="D600" s="105"/>
      <c r="H600" s="95"/>
      <c r="I600" s="101"/>
      <c r="J600" s="98"/>
      <c r="L600" s="95"/>
      <c r="N600" s="95"/>
      <c r="O600" s="95"/>
      <c r="P600" s="95"/>
      <c r="Q600" s="95"/>
      <c r="R600" s="95"/>
      <c r="S600" s="95"/>
    </row>
    <row r="601" spans="4:19" ht="13.5">
      <c r="D601" s="105"/>
      <c r="H601" s="95"/>
      <c r="I601" s="101"/>
      <c r="J601" s="98"/>
      <c r="L601" s="95"/>
      <c r="N601" s="95"/>
      <c r="O601" s="95"/>
      <c r="P601" s="95"/>
      <c r="Q601" s="95"/>
      <c r="R601" s="95"/>
      <c r="S601" s="95"/>
    </row>
    <row r="602" spans="4:19" ht="13.5">
      <c r="D602" s="105"/>
      <c r="H602" s="95"/>
      <c r="I602" s="101"/>
      <c r="J602" s="98"/>
      <c r="L602" s="95"/>
      <c r="N602" s="95"/>
      <c r="O602" s="95"/>
      <c r="P602" s="95"/>
      <c r="Q602" s="95"/>
      <c r="R602" s="95"/>
      <c r="S602" s="95"/>
    </row>
    <row r="603" spans="4:19" ht="13.5">
      <c r="D603" s="105"/>
      <c r="H603" s="95"/>
      <c r="I603" s="101"/>
      <c r="J603" s="98"/>
      <c r="L603" s="95"/>
      <c r="N603" s="95"/>
      <c r="O603" s="95"/>
      <c r="P603" s="95"/>
      <c r="Q603" s="95"/>
      <c r="R603" s="95"/>
      <c r="S603" s="95"/>
    </row>
    <row r="604" spans="4:19" ht="13.5">
      <c r="D604" s="105"/>
      <c r="H604" s="95"/>
      <c r="I604" s="101"/>
      <c r="J604" s="98"/>
      <c r="L604" s="95"/>
      <c r="N604" s="95"/>
      <c r="O604" s="95"/>
      <c r="P604" s="95"/>
      <c r="Q604" s="95"/>
      <c r="R604" s="95"/>
      <c r="S604" s="95"/>
    </row>
    <row r="605" spans="4:19" ht="13.5">
      <c r="D605" s="105"/>
      <c r="H605" s="95"/>
      <c r="I605" s="101"/>
      <c r="J605" s="98"/>
      <c r="L605" s="95"/>
      <c r="N605" s="95"/>
      <c r="O605" s="95"/>
      <c r="P605" s="95"/>
      <c r="Q605" s="95"/>
      <c r="R605" s="95"/>
      <c r="S605" s="95"/>
    </row>
    <row r="606" spans="4:19" ht="13.5">
      <c r="D606" s="105"/>
      <c r="H606" s="95"/>
      <c r="I606" s="101"/>
      <c r="J606" s="98"/>
      <c r="L606" s="95"/>
      <c r="N606" s="95"/>
      <c r="O606" s="95"/>
      <c r="P606" s="95"/>
      <c r="Q606" s="95"/>
      <c r="R606" s="95"/>
      <c r="S606" s="95"/>
    </row>
    <row r="607" spans="4:19" ht="13.5">
      <c r="D607" s="105"/>
      <c r="H607" s="95"/>
      <c r="I607" s="101"/>
      <c r="J607" s="98"/>
      <c r="L607" s="95"/>
      <c r="N607" s="95"/>
      <c r="O607" s="95"/>
      <c r="P607" s="95"/>
      <c r="Q607" s="95"/>
      <c r="R607" s="95"/>
      <c r="S607" s="95"/>
    </row>
    <row r="608" spans="4:19" ht="13.5">
      <c r="D608" s="105"/>
      <c r="H608" s="95"/>
      <c r="I608" s="101"/>
      <c r="J608" s="98"/>
      <c r="L608" s="95"/>
      <c r="N608" s="95"/>
      <c r="O608" s="95"/>
      <c r="P608" s="95"/>
      <c r="Q608" s="95"/>
      <c r="R608" s="95"/>
      <c r="S608" s="95"/>
    </row>
    <row r="609" spans="4:19" ht="13.5">
      <c r="D609" s="105"/>
      <c r="H609" s="95"/>
      <c r="I609" s="101"/>
      <c r="J609" s="98"/>
      <c r="L609" s="95"/>
      <c r="N609" s="95"/>
      <c r="O609" s="95"/>
      <c r="P609" s="95"/>
      <c r="Q609" s="95"/>
      <c r="R609" s="95"/>
      <c r="S609" s="95"/>
    </row>
    <row r="610" spans="4:19" ht="13.5">
      <c r="D610" s="105"/>
      <c r="H610" s="95"/>
      <c r="I610" s="101"/>
      <c r="J610" s="98"/>
      <c r="L610" s="95"/>
      <c r="N610" s="95"/>
      <c r="O610" s="95"/>
      <c r="P610" s="95"/>
      <c r="Q610" s="95"/>
      <c r="R610" s="95"/>
      <c r="S610" s="95"/>
    </row>
    <row r="611" spans="4:19" ht="13.5">
      <c r="D611" s="105"/>
      <c r="H611" s="95"/>
      <c r="I611" s="101"/>
      <c r="J611" s="98"/>
      <c r="L611" s="95"/>
      <c r="N611" s="95"/>
      <c r="O611" s="95"/>
      <c r="P611" s="95"/>
      <c r="Q611" s="95"/>
      <c r="R611" s="95"/>
      <c r="S611" s="95"/>
    </row>
    <row r="612" spans="4:19" ht="13.5">
      <c r="D612" s="105"/>
      <c r="H612" s="95"/>
      <c r="I612" s="101"/>
      <c r="J612" s="98"/>
      <c r="L612" s="95"/>
      <c r="N612" s="95"/>
      <c r="O612" s="95"/>
      <c r="P612" s="95"/>
      <c r="Q612" s="95"/>
      <c r="R612" s="95"/>
      <c r="S612" s="95"/>
    </row>
    <row r="613" spans="4:19" ht="13.5">
      <c r="D613" s="105"/>
      <c r="H613" s="95"/>
      <c r="I613" s="101"/>
      <c r="J613" s="98"/>
      <c r="L613" s="95"/>
      <c r="N613" s="95"/>
      <c r="O613" s="95"/>
      <c r="P613" s="95"/>
      <c r="Q613" s="95"/>
      <c r="R613" s="95"/>
      <c r="S613" s="95"/>
    </row>
    <row r="614" spans="4:19" ht="13.5">
      <c r="D614" s="105"/>
      <c r="H614" s="95"/>
      <c r="I614" s="101"/>
      <c r="J614" s="98"/>
      <c r="L614" s="95"/>
      <c r="N614" s="95"/>
      <c r="O614" s="95"/>
      <c r="P614" s="95"/>
      <c r="Q614" s="95"/>
      <c r="R614" s="95"/>
      <c r="S614" s="95"/>
    </row>
    <row r="615" spans="4:19" ht="13.5">
      <c r="D615" s="105"/>
      <c r="H615" s="95"/>
      <c r="I615" s="101"/>
      <c r="J615" s="98"/>
      <c r="L615" s="95"/>
      <c r="N615" s="95"/>
      <c r="O615" s="95"/>
      <c r="P615" s="95"/>
      <c r="Q615" s="95"/>
      <c r="R615" s="95"/>
      <c r="S615" s="95"/>
    </row>
    <row r="616" spans="4:19" ht="13.5">
      <c r="D616" s="105"/>
      <c r="H616" s="95"/>
      <c r="I616" s="101"/>
      <c r="J616" s="98"/>
      <c r="L616" s="95"/>
      <c r="N616" s="95"/>
      <c r="O616" s="95"/>
      <c r="P616" s="95"/>
      <c r="Q616" s="95"/>
      <c r="R616" s="95"/>
      <c r="S616" s="95"/>
    </row>
    <row r="617" spans="4:19" ht="13.5">
      <c r="D617" s="105"/>
      <c r="H617" s="95"/>
      <c r="I617" s="101"/>
      <c r="J617" s="98"/>
      <c r="L617" s="95"/>
      <c r="N617" s="95"/>
      <c r="O617" s="95"/>
      <c r="P617" s="95"/>
      <c r="Q617" s="95"/>
      <c r="R617" s="95"/>
      <c r="S617" s="95"/>
    </row>
    <row r="618" spans="4:19" ht="13.5">
      <c r="D618" s="105"/>
      <c r="H618" s="95"/>
      <c r="I618" s="101"/>
      <c r="J618" s="98"/>
      <c r="L618" s="95"/>
      <c r="N618" s="95"/>
      <c r="O618" s="95"/>
      <c r="P618" s="95"/>
      <c r="Q618" s="95"/>
      <c r="R618" s="95"/>
      <c r="S618" s="95"/>
    </row>
    <row r="619" spans="4:19" ht="13.5">
      <c r="D619" s="105"/>
      <c r="H619" s="95"/>
      <c r="I619" s="101"/>
      <c r="J619" s="98"/>
      <c r="L619" s="95"/>
      <c r="N619" s="95"/>
      <c r="O619" s="95"/>
      <c r="P619" s="95"/>
      <c r="Q619" s="95"/>
      <c r="R619" s="95"/>
      <c r="S619" s="95"/>
    </row>
    <row r="620" spans="4:19" ht="13.5">
      <c r="D620" s="105"/>
      <c r="H620" s="95"/>
      <c r="I620" s="101"/>
      <c r="J620" s="98"/>
      <c r="L620" s="95"/>
      <c r="N620" s="95"/>
      <c r="O620" s="95"/>
      <c r="P620" s="95"/>
      <c r="Q620" s="95"/>
      <c r="R620" s="95"/>
      <c r="S620" s="95"/>
    </row>
    <row r="621" spans="4:19" ht="13.5">
      <c r="D621" s="105"/>
      <c r="H621" s="95"/>
      <c r="I621" s="101"/>
      <c r="J621" s="98"/>
      <c r="L621" s="95"/>
      <c r="N621" s="95"/>
      <c r="O621" s="95"/>
      <c r="P621" s="95"/>
      <c r="Q621" s="95"/>
      <c r="R621" s="95"/>
      <c r="S621" s="95"/>
    </row>
    <row r="622" spans="4:19" ht="13.5">
      <c r="D622" s="105"/>
      <c r="H622" s="95"/>
      <c r="I622" s="101"/>
      <c r="J622" s="98"/>
      <c r="L622" s="95"/>
      <c r="N622" s="95"/>
      <c r="O622" s="95"/>
      <c r="P622" s="95"/>
      <c r="Q622" s="95"/>
      <c r="R622" s="95"/>
      <c r="S622" s="95"/>
    </row>
    <row r="623" spans="4:19" ht="13.5">
      <c r="D623" s="105"/>
      <c r="H623" s="95"/>
      <c r="I623" s="101"/>
      <c r="J623" s="98"/>
      <c r="L623" s="95"/>
      <c r="N623" s="95"/>
      <c r="O623" s="95"/>
      <c r="P623" s="95"/>
      <c r="Q623" s="95"/>
      <c r="R623" s="95"/>
      <c r="S623" s="95"/>
    </row>
    <row r="624" spans="4:19" ht="13.5">
      <c r="D624" s="105"/>
      <c r="H624" s="95"/>
      <c r="I624" s="101"/>
      <c r="J624" s="98"/>
      <c r="L624" s="95"/>
      <c r="N624" s="95"/>
      <c r="O624" s="95"/>
      <c r="P624" s="95"/>
      <c r="Q624" s="95"/>
      <c r="R624" s="95"/>
      <c r="S624" s="95"/>
    </row>
    <row r="625" spans="4:19" ht="13.5">
      <c r="D625" s="105"/>
      <c r="H625" s="95"/>
      <c r="I625" s="101"/>
      <c r="J625" s="98"/>
      <c r="L625" s="95"/>
      <c r="N625" s="95"/>
      <c r="O625" s="95"/>
      <c r="P625" s="95"/>
      <c r="Q625" s="95"/>
      <c r="R625" s="95"/>
      <c r="S625" s="95"/>
    </row>
    <row r="626" spans="4:19" ht="13.5">
      <c r="D626" s="105"/>
      <c r="H626" s="95"/>
      <c r="I626" s="101"/>
      <c r="J626" s="98"/>
      <c r="L626" s="95"/>
      <c r="N626" s="95"/>
      <c r="O626" s="95"/>
      <c r="P626" s="95"/>
      <c r="Q626" s="95"/>
      <c r="R626" s="95"/>
      <c r="S626" s="95"/>
    </row>
    <row r="627" spans="4:19" ht="13.5">
      <c r="D627" s="105"/>
      <c r="H627" s="95"/>
      <c r="I627" s="101"/>
      <c r="J627" s="98"/>
      <c r="L627" s="95"/>
      <c r="N627" s="95"/>
      <c r="O627" s="95"/>
      <c r="P627" s="95"/>
      <c r="Q627" s="95"/>
      <c r="R627" s="95"/>
      <c r="S627" s="95"/>
    </row>
    <row r="628" spans="4:19" ht="13.5">
      <c r="D628" s="105"/>
      <c r="H628" s="95"/>
      <c r="I628" s="101"/>
      <c r="J628" s="98"/>
      <c r="L628" s="95"/>
      <c r="N628" s="95"/>
      <c r="O628" s="95"/>
      <c r="P628" s="95"/>
      <c r="Q628" s="95"/>
      <c r="R628" s="95"/>
      <c r="S628" s="95"/>
    </row>
    <row r="629" spans="4:19" ht="13.5">
      <c r="D629" s="105"/>
      <c r="H629" s="95"/>
      <c r="I629" s="101"/>
      <c r="J629" s="98"/>
      <c r="L629" s="95"/>
      <c r="N629" s="95"/>
      <c r="O629" s="95"/>
      <c r="P629" s="95"/>
      <c r="Q629" s="95"/>
      <c r="R629" s="95"/>
      <c r="S629" s="95"/>
    </row>
    <row r="630" spans="4:19" ht="13.5">
      <c r="D630" s="105"/>
      <c r="H630" s="95"/>
      <c r="I630" s="101"/>
      <c r="J630" s="98"/>
      <c r="L630" s="95"/>
      <c r="N630" s="95"/>
      <c r="O630" s="95"/>
      <c r="P630" s="95"/>
      <c r="Q630" s="95"/>
      <c r="R630" s="95"/>
      <c r="S630" s="95"/>
    </row>
    <row r="631" spans="4:19" ht="13.5">
      <c r="D631" s="105"/>
      <c r="H631" s="95"/>
      <c r="I631" s="101"/>
      <c r="J631" s="98"/>
      <c r="L631" s="95"/>
      <c r="N631" s="95"/>
      <c r="O631" s="95"/>
      <c r="P631" s="95"/>
      <c r="Q631" s="95"/>
      <c r="R631" s="95"/>
      <c r="S631" s="95"/>
    </row>
    <row r="632" spans="4:19" ht="13.5">
      <c r="D632" s="105"/>
      <c r="H632" s="95"/>
      <c r="I632" s="101"/>
      <c r="J632" s="98"/>
      <c r="L632" s="95"/>
      <c r="N632" s="95"/>
      <c r="O632" s="95"/>
      <c r="P632" s="95"/>
      <c r="Q632" s="95"/>
      <c r="R632" s="95"/>
      <c r="S632" s="95"/>
    </row>
    <row r="633" spans="4:19" ht="13.5">
      <c r="D633" s="105"/>
      <c r="H633" s="95"/>
      <c r="I633" s="101"/>
      <c r="J633" s="98"/>
      <c r="L633" s="95"/>
      <c r="N633" s="95"/>
      <c r="O633" s="95"/>
      <c r="P633" s="95"/>
      <c r="Q633" s="95"/>
      <c r="R633" s="95"/>
      <c r="S633" s="95"/>
    </row>
    <row r="634" spans="4:19" ht="13.5">
      <c r="D634" s="105"/>
      <c r="H634" s="95"/>
      <c r="I634" s="101"/>
      <c r="J634" s="98"/>
      <c r="L634" s="95"/>
      <c r="N634" s="95"/>
      <c r="O634" s="95"/>
      <c r="P634" s="95"/>
      <c r="Q634" s="95"/>
      <c r="R634" s="95"/>
      <c r="S634" s="95"/>
    </row>
    <row r="635" spans="4:19" ht="13.5">
      <c r="D635" s="105"/>
      <c r="H635" s="95"/>
      <c r="I635" s="101"/>
      <c r="J635" s="98"/>
      <c r="L635" s="95"/>
      <c r="N635" s="95"/>
      <c r="O635" s="95"/>
      <c r="P635" s="95"/>
      <c r="Q635" s="95"/>
      <c r="R635" s="95"/>
      <c r="S635" s="95"/>
    </row>
    <row r="636" spans="4:19" ht="13.5">
      <c r="D636" s="105"/>
      <c r="H636" s="95"/>
      <c r="I636" s="101"/>
      <c r="J636" s="98"/>
      <c r="L636" s="95"/>
      <c r="N636" s="95"/>
      <c r="O636" s="95"/>
      <c r="P636" s="95"/>
      <c r="Q636" s="95"/>
      <c r="R636" s="95"/>
      <c r="S636" s="95"/>
    </row>
    <row r="637" spans="4:19" ht="13.5">
      <c r="D637" s="105"/>
      <c r="H637" s="95"/>
      <c r="I637" s="101"/>
      <c r="J637" s="98"/>
      <c r="L637" s="95"/>
      <c r="N637" s="95"/>
      <c r="O637" s="95"/>
      <c r="P637" s="95"/>
      <c r="Q637" s="95"/>
      <c r="R637" s="95"/>
      <c r="S637" s="95"/>
    </row>
    <row r="638" spans="4:19" ht="13.5">
      <c r="D638" s="105"/>
      <c r="H638" s="95"/>
      <c r="I638" s="101"/>
      <c r="J638" s="98"/>
      <c r="L638" s="95"/>
      <c r="N638" s="95"/>
      <c r="O638" s="95"/>
      <c r="P638" s="95"/>
      <c r="Q638" s="95"/>
      <c r="R638" s="95"/>
      <c r="S638" s="95"/>
    </row>
    <row r="639" spans="4:19" ht="13.5">
      <c r="D639" s="105"/>
      <c r="H639" s="95"/>
      <c r="I639" s="101"/>
      <c r="J639" s="98"/>
      <c r="L639" s="95"/>
      <c r="N639" s="95"/>
      <c r="O639" s="95"/>
      <c r="P639" s="95"/>
      <c r="Q639" s="95"/>
      <c r="R639" s="95"/>
      <c r="S639" s="95"/>
    </row>
    <row r="640" spans="4:19" ht="13.5">
      <c r="D640" s="105"/>
      <c r="H640" s="95"/>
      <c r="I640" s="101"/>
      <c r="J640" s="98"/>
      <c r="L640" s="95"/>
      <c r="N640" s="95"/>
      <c r="O640" s="95"/>
      <c r="P640" s="95"/>
      <c r="Q640" s="95"/>
      <c r="R640" s="95"/>
      <c r="S640" s="95"/>
    </row>
    <row r="641" spans="4:19" ht="13.5">
      <c r="D641" s="105"/>
      <c r="H641" s="95"/>
      <c r="I641" s="101"/>
      <c r="J641" s="98"/>
      <c r="L641" s="95"/>
      <c r="N641" s="95"/>
      <c r="O641" s="95"/>
      <c r="P641" s="95"/>
      <c r="Q641" s="95"/>
      <c r="R641" s="95"/>
      <c r="S641" s="95"/>
    </row>
    <row r="642" spans="4:19" ht="13.5">
      <c r="D642" s="105"/>
      <c r="H642" s="95"/>
      <c r="I642" s="101"/>
      <c r="J642" s="98"/>
      <c r="L642" s="95"/>
      <c r="N642" s="95"/>
      <c r="O642" s="95"/>
      <c r="P642" s="95"/>
      <c r="Q642" s="95"/>
      <c r="R642" s="95"/>
      <c r="S642" s="95"/>
    </row>
    <row r="643" spans="4:19" ht="13.5">
      <c r="D643" s="105"/>
      <c r="H643" s="95"/>
      <c r="I643" s="101"/>
      <c r="J643" s="98"/>
      <c r="L643" s="95"/>
      <c r="N643" s="95"/>
      <c r="O643" s="95"/>
      <c r="P643" s="95"/>
      <c r="Q643" s="95"/>
      <c r="R643" s="95"/>
      <c r="S643" s="95"/>
    </row>
    <row r="644" spans="4:19" ht="13.5">
      <c r="D644" s="105"/>
      <c r="H644" s="95"/>
      <c r="I644" s="101"/>
      <c r="J644" s="98"/>
      <c r="L644" s="95"/>
      <c r="N644" s="95"/>
      <c r="O644" s="95"/>
      <c r="P644" s="95"/>
      <c r="Q644" s="95"/>
      <c r="R644" s="95"/>
      <c r="S644" s="95"/>
    </row>
    <row r="645" spans="4:19" ht="13.5">
      <c r="D645" s="105"/>
      <c r="H645" s="95"/>
      <c r="I645" s="101"/>
      <c r="J645" s="98"/>
      <c r="L645" s="95"/>
      <c r="N645" s="95"/>
      <c r="O645" s="95"/>
      <c r="P645" s="95"/>
      <c r="Q645" s="95"/>
      <c r="R645" s="95"/>
      <c r="S645" s="95"/>
    </row>
    <row r="646" spans="4:19" ht="13.5">
      <c r="D646" s="105"/>
      <c r="H646" s="95"/>
      <c r="I646" s="101"/>
      <c r="J646" s="98"/>
      <c r="L646" s="95"/>
      <c r="N646" s="95"/>
      <c r="O646" s="95"/>
      <c r="P646" s="95"/>
      <c r="Q646" s="95"/>
      <c r="R646" s="95"/>
      <c r="S646" s="95"/>
    </row>
    <row r="647" spans="4:19" ht="13.5">
      <c r="D647" s="105"/>
      <c r="H647" s="95"/>
      <c r="I647" s="101"/>
      <c r="J647" s="98"/>
      <c r="L647" s="95"/>
      <c r="N647" s="95"/>
      <c r="O647" s="95"/>
      <c r="P647" s="95"/>
      <c r="Q647" s="95"/>
      <c r="R647" s="95"/>
      <c r="S647" s="95"/>
    </row>
    <row r="648" spans="4:19" ht="13.5">
      <c r="D648" s="105"/>
      <c r="H648" s="95"/>
      <c r="I648" s="101"/>
      <c r="J648" s="98"/>
      <c r="L648" s="95"/>
      <c r="N648" s="95"/>
      <c r="O648" s="95"/>
      <c r="P648" s="95"/>
      <c r="Q648" s="95"/>
      <c r="R648" s="95"/>
      <c r="S648" s="95"/>
    </row>
    <row r="649" spans="4:19" ht="13.5">
      <c r="D649" s="105"/>
      <c r="H649" s="95"/>
      <c r="I649" s="101"/>
      <c r="J649" s="98"/>
      <c r="L649" s="95"/>
      <c r="N649" s="95"/>
      <c r="O649" s="95"/>
      <c r="P649" s="95"/>
      <c r="Q649" s="95"/>
      <c r="R649" s="95"/>
      <c r="S649" s="95"/>
    </row>
    <row r="650" spans="4:19" ht="13.5">
      <c r="D650" s="105"/>
      <c r="H650" s="95"/>
      <c r="I650" s="101"/>
      <c r="J650" s="98"/>
      <c r="L650" s="95"/>
      <c r="N650" s="95"/>
      <c r="O650" s="95"/>
      <c r="P650" s="95"/>
      <c r="Q650" s="95"/>
      <c r="R650" s="95"/>
      <c r="S650" s="95"/>
    </row>
    <row r="651" spans="4:19" ht="13.5">
      <c r="D651" s="105"/>
      <c r="H651" s="95"/>
      <c r="I651" s="101"/>
      <c r="J651" s="98"/>
      <c r="L651" s="95"/>
      <c r="N651" s="95"/>
      <c r="O651" s="95"/>
      <c r="P651" s="95"/>
      <c r="Q651" s="95"/>
      <c r="R651" s="95"/>
      <c r="S651" s="95"/>
    </row>
    <row r="652" spans="4:19" ht="13.5">
      <c r="D652" s="105"/>
      <c r="H652" s="95"/>
      <c r="I652" s="101"/>
      <c r="J652" s="98"/>
      <c r="L652" s="95"/>
      <c r="N652" s="95"/>
      <c r="O652" s="95"/>
      <c r="P652" s="95"/>
      <c r="Q652" s="95"/>
      <c r="R652" s="95"/>
      <c r="S652" s="95"/>
    </row>
    <row r="653" spans="4:19" ht="13.5">
      <c r="D653" s="105"/>
      <c r="H653" s="95"/>
      <c r="I653" s="101"/>
      <c r="J653" s="98"/>
      <c r="L653" s="95"/>
      <c r="N653" s="95"/>
      <c r="O653" s="95"/>
      <c r="P653" s="95"/>
      <c r="Q653" s="95"/>
      <c r="R653" s="95"/>
      <c r="S653" s="95"/>
    </row>
    <row r="654" spans="4:19" ht="13.5">
      <c r="D654" s="105"/>
      <c r="H654" s="95"/>
      <c r="I654" s="101"/>
      <c r="J654" s="98"/>
      <c r="L654" s="95"/>
      <c r="N654" s="95"/>
      <c r="O654" s="95"/>
      <c r="P654" s="95"/>
      <c r="Q654" s="95"/>
      <c r="R654" s="95"/>
      <c r="S654" s="95"/>
    </row>
    <row r="655" spans="4:19" ht="13.5">
      <c r="D655" s="105"/>
      <c r="H655" s="95"/>
      <c r="I655" s="101"/>
      <c r="J655" s="98"/>
      <c r="L655" s="95"/>
      <c r="N655" s="95"/>
      <c r="O655" s="95"/>
      <c r="P655" s="95"/>
      <c r="Q655" s="95"/>
      <c r="R655" s="95"/>
      <c r="S655" s="95"/>
    </row>
    <row r="656" spans="4:19" ht="13.5">
      <c r="D656" s="105"/>
      <c r="H656" s="95"/>
      <c r="I656" s="101"/>
      <c r="J656" s="98"/>
      <c r="L656" s="95"/>
      <c r="N656" s="95"/>
      <c r="O656" s="95"/>
      <c r="P656" s="95"/>
      <c r="Q656" s="95"/>
      <c r="R656" s="95"/>
      <c r="S656" s="95"/>
    </row>
    <row r="657" spans="4:19" ht="13.5">
      <c r="D657" s="105"/>
      <c r="H657" s="95"/>
      <c r="I657" s="101"/>
      <c r="J657" s="98"/>
      <c r="L657" s="95"/>
      <c r="N657" s="95"/>
      <c r="O657" s="95"/>
      <c r="P657" s="95"/>
      <c r="Q657" s="95"/>
      <c r="R657" s="95"/>
      <c r="S657" s="95"/>
    </row>
    <row r="658" spans="4:19" ht="13.5">
      <c r="D658" s="105"/>
      <c r="H658" s="95"/>
      <c r="I658" s="101"/>
      <c r="J658" s="98"/>
      <c r="L658" s="95"/>
      <c r="N658" s="95"/>
      <c r="O658" s="95"/>
      <c r="P658" s="95"/>
      <c r="Q658" s="95"/>
      <c r="R658" s="95"/>
      <c r="S658" s="95"/>
    </row>
    <row r="659" spans="4:19" ht="13.5">
      <c r="D659" s="105"/>
      <c r="H659" s="95"/>
      <c r="I659" s="101"/>
      <c r="J659" s="98"/>
      <c r="L659" s="95"/>
      <c r="N659" s="95"/>
      <c r="O659" s="95"/>
      <c r="P659" s="95"/>
      <c r="Q659" s="95"/>
      <c r="R659" s="95"/>
      <c r="S659" s="95"/>
    </row>
    <row r="660" spans="4:19" ht="13.5">
      <c r="D660" s="105"/>
      <c r="H660" s="95"/>
      <c r="I660" s="101"/>
      <c r="J660" s="98"/>
      <c r="L660" s="95"/>
      <c r="N660" s="95"/>
      <c r="O660" s="95"/>
      <c r="P660" s="95"/>
      <c r="Q660" s="95"/>
      <c r="R660" s="95"/>
      <c r="S660" s="95"/>
    </row>
    <row r="661" spans="4:19" ht="13.5">
      <c r="D661" s="105"/>
      <c r="H661" s="95"/>
      <c r="I661" s="101"/>
      <c r="J661" s="98"/>
      <c r="L661" s="95"/>
      <c r="N661" s="95"/>
      <c r="O661" s="95"/>
      <c r="P661" s="95"/>
      <c r="Q661" s="95"/>
      <c r="R661" s="95"/>
      <c r="S661" s="95"/>
    </row>
    <row r="662" spans="4:19" ht="13.5">
      <c r="D662" s="105"/>
      <c r="H662" s="95"/>
      <c r="I662" s="101"/>
      <c r="J662" s="98"/>
      <c r="L662" s="95"/>
      <c r="N662" s="95"/>
      <c r="O662" s="95"/>
      <c r="P662" s="95"/>
      <c r="Q662" s="95"/>
      <c r="R662" s="95"/>
      <c r="S662" s="95"/>
    </row>
    <row r="663" spans="4:19" ht="13.5">
      <c r="D663" s="105"/>
      <c r="H663" s="95"/>
      <c r="I663" s="101"/>
      <c r="J663" s="98"/>
      <c r="L663" s="95"/>
      <c r="N663" s="95"/>
      <c r="O663" s="95"/>
      <c r="P663" s="95"/>
      <c r="Q663" s="95"/>
      <c r="R663" s="95"/>
      <c r="S663" s="95"/>
    </row>
    <row r="664" spans="4:19" ht="13.5">
      <c r="D664" s="105"/>
      <c r="H664" s="95"/>
      <c r="I664" s="101"/>
      <c r="J664" s="98"/>
      <c r="L664" s="95"/>
      <c r="N664" s="95"/>
      <c r="O664" s="95"/>
      <c r="P664" s="95"/>
      <c r="Q664" s="95"/>
      <c r="R664" s="95"/>
      <c r="S664" s="95"/>
    </row>
    <row r="665" spans="4:19" ht="13.5">
      <c r="D665" s="105"/>
      <c r="H665" s="95"/>
      <c r="I665" s="101"/>
      <c r="J665" s="98"/>
      <c r="L665" s="95"/>
      <c r="N665" s="95"/>
      <c r="O665" s="95"/>
      <c r="P665" s="95"/>
      <c r="Q665" s="95"/>
      <c r="R665" s="95"/>
      <c r="S665" s="95"/>
    </row>
    <row r="666" spans="4:19" ht="13.5">
      <c r="D666" s="105"/>
      <c r="H666" s="95"/>
      <c r="I666" s="101"/>
      <c r="J666" s="98"/>
      <c r="L666" s="95"/>
      <c r="N666" s="95"/>
      <c r="O666" s="95"/>
      <c r="P666" s="95"/>
      <c r="Q666" s="95"/>
      <c r="R666" s="95"/>
      <c r="S666" s="95"/>
    </row>
    <row r="667" spans="4:19" ht="13.5">
      <c r="D667" s="105"/>
      <c r="H667" s="95"/>
      <c r="I667" s="101"/>
      <c r="J667" s="98"/>
      <c r="L667" s="95"/>
      <c r="N667" s="95"/>
      <c r="O667" s="95"/>
      <c r="P667" s="95"/>
      <c r="Q667" s="95"/>
      <c r="R667" s="95"/>
      <c r="S667" s="95"/>
    </row>
    <row r="668" spans="4:19" ht="13.5">
      <c r="D668" s="105"/>
      <c r="H668" s="95"/>
      <c r="I668" s="101"/>
      <c r="J668" s="98"/>
      <c r="L668" s="95"/>
      <c r="N668" s="95"/>
      <c r="O668" s="95"/>
      <c r="P668" s="95"/>
      <c r="Q668" s="95"/>
      <c r="R668" s="95"/>
      <c r="S668" s="95"/>
    </row>
    <row r="669" spans="4:19" ht="13.5">
      <c r="D669" s="105"/>
      <c r="H669" s="95"/>
      <c r="I669" s="101"/>
      <c r="J669" s="98"/>
      <c r="L669" s="95"/>
      <c r="N669" s="95"/>
      <c r="O669" s="95"/>
      <c r="P669" s="95"/>
      <c r="Q669" s="95"/>
      <c r="R669" s="95"/>
      <c r="S669" s="95"/>
    </row>
    <row r="670" spans="4:19" ht="13.5">
      <c r="D670" s="105"/>
      <c r="H670" s="95"/>
      <c r="I670" s="101"/>
      <c r="J670" s="98"/>
      <c r="L670" s="95"/>
      <c r="N670" s="95"/>
      <c r="O670" s="95"/>
      <c r="P670" s="95"/>
      <c r="Q670" s="95"/>
      <c r="R670" s="95"/>
      <c r="S670" s="95"/>
    </row>
    <row r="671" spans="4:19" ht="13.5">
      <c r="D671" s="105"/>
      <c r="H671" s="95"/>
      <c r="I671" s="101"/>
      <c r="J671" s="98"/>
      <c r="L671" s="95"/>
      <c r="N671" s="95"/>
      <c r="O671" s="95"/>
      <c r="P671" s="95"/>
      <c r="Q671" s="95"/>
      <c r="R671" s="95"/>
      <c r="S671" s="95"/>
    </row>
    <row r="672" spans="4:19" ht="13.5">
      <c r="D672" s="105"/>
      <c r="H672" s="95"/>
      <c r="I672" s="101"/>
      <c r="J672" s="98"/>
      <c r="L672" s="95"/>
      <c r="N672" s="95"/>
      <c r="O672" s="95"/>
      <c r="P672" s="95"/>
      <c r="Q672" s="95"/>
      <c r="R672" s="95"/>
      <c r="S672" s="95"/>
    </row>
    <row r="673" spans="4:19" ht="13.5">
      <c r="D673" s="105"/>
      <c r="H673" s="95"/>
      <c r="I673" s="101"/>
      <c r="J673" s="98"/>
      <c r="L673" s="95"/>
      <c r="N673" s="95"/>
      <c r="O673" s="95"/>
      <c r="P673" s="95"/>
      <c r="Q673" s="95"/>
      <c r="R673" s="95"/>
      <c r="S673" s="95"/>
    </row>
    <row r="674" spans="4:19" ht="13.5">
      <c r="D674" s="105"/>
      <c r="H674" s="95"/>
      <c r="I674" s="101"/>
      <c r="J674" s="98"/>
      <c r="L674" s="95"/>
      <c r="N674" s="95"/>
      <c r="O674" s="95"/>
      <c r="P674" s="95"/>
      <c r="Q674" s="95"/>
      <c r="R674" s="95"/>
      <c r="S674" s="95"/>
    </row>
    <row r="675" spans="4:19" ht="13.5">
      <c r="D675" s="105"/>
      <c r="H675" s="95"/>
      <c r="I675" s="101"/>
      <c r="J675" s="98"/>
      <c r="L675" s="95"/>
      <c r="N675" s="95"/>
      <c r="O675" s="95"/>
      <c r="P675" s="95"/>
      <c r="Q675" s="95"/>
      <c r="R675" s="95"/>
      <c r="S675" s="95"/>
    </row>
    <row r="676" spans="4:19" ht="13.5">
      <c r="D676" s="105"/>
      <c r="H676" s="95"/>
      <c r="I676" s="101"/>
      <c r="J676" s="98"/>
      <c r="L676" s="95"/>
      <c r="N676" s="95"/>
      <c r="O676" s="95"/>
      <c r="P676" s="95"/>
      <c r="Q676" s="95"/>
      <c r="R676" s="95"/>
      <c r="S676" s="95"/>
    </row>
    <row r="677" spans="4:19" ht="13.5">
      <c r="D677" s="105"/>
      <c r="H677" s="95"/>
      <c r="I677" s="101"/>
      <c r="J677" s="98"/>
      <c r="L677" s="95"/>
      <c r="N677" s="95"/>
      <c r="O677" s="95"/>
      <c r="P677" s="95"/>
      <c r="Q677" s="95"/>
      <c r="R677" s="95"/>
      <c r="S677" s="95"/>
    </row>
    <row r="678" spans="4:19" ht="13.5">
      <c r="D678" s="105"/>
      <c r="H678" s="95"/>
      <c r="I678" s="101"/>
      <c r="J678" s="98"/>
      <c r="L678" s="95"/>
      <c r="N678" s="95"/>
      <c r="O678" s="95"/>
      <c r="P678" s="95"/>
      <c r="Q678" s="95"/>
      <c r="R678" s="95"/>
      <c r="S678" s="95"/>
    </row>
    <row r="679" spans="4:19" ht="13.5">
      <c r="D679" s="105"/>
      <c r="H679" s="95"/>
      <c r="I679" s="101"/>
      <c r="J679" s="98"/>
      <c r="L679" s="95"/>
      <c r="N679" s="95"/>
      <c r="O679" s="95"/>
      <c r="P679" s="95"/>
      <c r="Q679" s="95"/>
      <c r="R679" s="95"/>
      <c r="S679" s="95"/>
    </row>
    <row r="680" spans="4:19" ht="13.5">
      <c r="D680" s="105"/>
      <c r="H680" s="95"/>
      <c r="I680" s="101"/>
      <c r="J680" s="98"/>
      <c r="L680" s="95"/>
      <c r="N680" s="95"/>
      <c r="O680" s="95"/>
      <c r="P680" s="95"/>
      <c r="Q680" s="95"/>
      <c r="R680" s="95"/>
      <c r="S680" s="95"/>
    </row>
    <row r="681" spans="4:19" ht="13.5">
      <c r="D681" s="105"/>
      <c r="H681" s="95"/>
      <c r="I681" s="101"/>
      <c r="J681" s="98"/>
      <c r="L681" s="95"/>
      <c r="N681" s="95"/>
      <c r="O681" s="95"/>
      <c r="P681" s="95"/>
      <c r="Q681" s="95"/>
      <c r="R681" s="95"/>
      <c r="S681" s="95"/>
    </row>
    <row r="682" spans="4:19" ht="13.5">
      <c r="D682" s="105"/>
      <c r="H682" s="95"/>
      <c r="I682" s="101"/>
      <c r="J682" s="98"/>
      <c r="L682" s="95"/>
      <c r="N682" s="95"/>
      <c r="O682" s="95"/>
      <c r="P682" s="95"/>
      <c r="Q682" s="95"/>
      <c r="R682" s="95"/>
      <c r="S682" s="95"/>
    </row>
    <row r="683" spans="4:19" ht="13.5">
      <c r="D683" s="105"/>
      <c r="H683" s="95"/>
      <c r="I683" s="101"/>
      <c r="J683" s="98"/>
      <c r="L683" s="95"/>
      <c r="N683" s="95"/>
      <c r="O683" s="95"/>
      <c r="P683" s="95"/>
      <c r="Q683" s="95"/>
      <c r="R683" s="95"/>
      <c r="S683" s="95"/>
    </row>
    <row r="684" spans="4:19" ht="13.5">
      <c r="D684" s="105"/>
      <c r="H684" s="95"/>
      <c r="I684" s="101"/>
      <c r="J684" s="98"/>
      <c r="L684" s="95"/>
      <c r="N684" s="95"/>
      <c r="O684" s="95"/>
      <c r="P684" s="95"/>
      <c r="Q684" s="95"/>
      <c r="R684" s="95"/>
      <c r="S684" s="95"/>
    </row>
    <row r="685" spans="4:19" ht="13.5">
      <c r="D685" s="105"/>
      <c r="H685" s="95"/>
      <c r="I685" s="101"/>
      <c r="J685" s="98"/>
      <c r="L685" s="95"/>
      <c r="N685" s="95"/>
      <c r="O685" s="95"/>
      <c r="P685" s="95"/>
      <c r="Q685" s="95"/>
      <c r="R685" s="95"/>
      <c r="S685" s="95"/>
    </row>
    <row r="686" spans="4:19" ht="13.5">
      <c r="D686" s="105"/>
      <c r="H686" s="95"/>
      <c r="I686" s="101"/>
      <c r="J686" s="98"/>
      <c r="L686" s="95"/>
      <c r="N686" s="95"/>
      <c r="O686" s="95"/>
      <c r="P686" s="95"/>
      <c r="Q686" s="95"/>
      <c r="R686" s="95"/>
      <c r="S686" s="95"/>
    </row>
    <row r="687" spans="4:19" ht="13.5">
      <c r="D687" s="105"/>
      <c r="H687" s="95"/>
      <c r="I687" s="101"/>
      <c r="J687" s="98"/>
      <c r="L687" s="95"/>
      <c r="N687" s="95"/>
      <c r="O687" s="95"/>
      <c r="P687" s="95"/>
      <c r="Q687" s="95"/>
      <c r="R687" s="95"/>
      <c r="S687" s="95"/>
    </row>
    <row r="688" spans="4:19" ht="13.5">
      <c r="D688" s="105"/>
      <c r="H688" s="95"/>
      <c r="I688" s="101"/>
      <c r="J688" s="98"/>
      <c r="L688" s="95"/>
      <c r="N688" s="95"/>
      <c r="O688" s="95"/>
      <c r="P688" s="95"/>
      <c r="Q688" s="95"/>
      <c r="R688" s="95"/>
      <c r="S688" s="95"/>
    </row>
    <row r="689" spans="4:19" ht="13.5">
      <c r="D689" s="105"/>
      <c r="H689" s="95"/>
      <c r="I689" s="101"/>
      <c r="J689" s="98"/>
      <c r="L689" s="95"/>
      <c r="N689" s="95"/>
      <c r="O689" s="95"/>
      <c r="P689" s="95"/>
      <c r="Q689" s="95"/>
      <c r="R689" s="95"/>
      <c r="S689" s="95"/>
    </row>
    <row r="690" spans="4:19" ht="13.5">
      <c r="D690" s="105"/>
      <c r="H690" s="95"/>
      <c r="I690" s="101"/>
      <c r="J690" s="98"/>
      <c r="L690" s="95"/>
      <c r="N690" s="95"/>
      <c r="O690" s="95"/>
      <c r="P690" s="95"/>
      <c r="Q690" s="95"/>
      <c r="R690" s="95"/>
      <c r="S690" s="95"/>
    </row>
    <row r="691" spans="4:19" ht="13.5">
      <c r="D691" s="105"/>
      <c r="H691" s="95"/>
      <c r="I691" s="101"/>
      <c r="J691" s="98"/>
      <c r="L691" s="95"/>
      <c r="N691" s="95"/>
      <c r="O691" s="95"/>
      <c r="P691" s="95"/>
      <c r="Q691" s="95"/>
      <c r="R691" s="95"/>
      <c r="S691" s="95"/>
    </row>
    <row r="692" spans="4:19" ht="13.5">
      <c r="D692" s="105"/>
      <c r="H692" s="95"/>
      <c r="I692" s="101"/>
      <c r="J692" s="98"/>
      <c r="L692" s="95"/>
      <c r="N692" s="95"/>
      <c r="O692" s="95"/>
      <c r="P692" s="95"/>
      <c r="Q692" s="95"/>
      <c r="R692" s="95"/>
      <c r="S692" s="95"/>
    </row>
    <row r="693" spans="4:19" ht="13.5">
      <c r="D693" s="105"/>
      <c r="H693" s="95"/>
      <c r="I693" s="101"/>
      <c r="J693" s="98"/>
      <c r="L693" s="95"/>
      <c r="N693" s="95"/>
      <c r="O693" s="95"/>
      <c r="P693" s="95"/>
      <c r="Q693" s="95"/>
      <c r="R693" s="95"/>
      <c r="S693" s="95"/>
    </row>
    <row r="694" spans="4:19" ht="13.5">
      <c r="D694" s="105"/>
      <c r="H694" s="95"/>
      <c r="I694" s="101"/>
      <c r="J694" s="98"/>
      <c r="L694" s="95"/>
      <c r="N694" s="95"/>
      <c r="O694" s="95"/>
      <c r="P694" s="95"/>
      <c r="Q694" s="95"/>
      <c r="R694" s="95"/>
      <c r="S694" s="95"/>
    </row>
    <row r="695" spans="4:19" ht="13.5">
      <c r="D695" s="105"/>
      <c r="H695" s="95"/>
      <c r="I695" s="101"/>
      <c r="J695" s="98"/>
      <c r="L695" s="95"/>
      <c r="N695" s="95"/>
      <c r="O695" s="95"/>
      <c r="P695" s="95"/>
      <c r="Q695" s="95"/>
      <c r="R695" s="95"/>
      <c r="S695" s="95"/>
    </row>
    <row r="696" spans="4:19" ht="13.5">
      <c r="D696" s="105"/>
      <c r="H696" s="95"/>
      <c r="I696" s="101"/>
      <c r="J696" s="98"/>
      <c r="L696" s="95"/>
      <c r="N696" s="95"/>
      <c r="O696" s="95"/>
      <c r="P696" s="95"/>
      <c r="Q696" s="95"/>
      <c r="R696" s="95"/>
      <c r="S696" s="95"/>
    </row>
    <row r="697" spans="4:19" ht="13.5">
      <c r="D697" s="105"/>
      <c r="H697" s="95"/>
      <c r="I697" s="101"/>
      <c r="J697" s="98"/>
      <c r="L697" s="95"/>
      <c r="N697" s="95"/>
      <c r="O697" s="95"/>
      <c r="P697" s="95"/>
      <c r="Q697" s="95"/>
      <c r="R697" s="95"/>
      <c r="S697" s="95"/>
    </row>
    <row r="698" spans="4:19" ht="13.5">
      <c r="D698" s="105"/>
      <c r="H698" s="95"/>
      <c r="I698" s="101"/>
      <c r="J698" s="98"/>
      <c r="L698" s="95"/>
      <c r="N698" s="95"/>
      <c r="O698" s="95"/>
      <c r="P698" s="95"/>
      <c r="Q698" s="95"/>
      <c r="R698" s="95"/>
      <c r="S698" s="95"/>
    </row>
    <row r="699" spans="4:19" ht="13.5">
      <c r="D699" s="105"/>
      <c r="H699" s="95"/>
      <c r="I699" s="101"/>
      <c r="J699" s="98"/>
      <c r="L699" s="95"/>
      <c r="N699" s="95"/>
      <c r="O699" s="95"/>
      <c r="P699" s="95"/>
      <c r="Q699" s="95"/>
      <c r="R699" s="95"/>
      <c r="S699" s="95"/>
    </row>
    <row r="700" spans="4:19" ht="13.5">
      <c r="D700" s="105"/>
      <c r="H700" s="95"/>
      <c r="I700" s="101"/>
      <c r="J700" s="98"/>
      <c r="L700" s="95"/>
      <c r="N700" s="95"/>
      <c r="O700" s="95"/>
      <c r="P700" s="95"/>
      <c r="Q700" s="95"/>
      <c r="R700" s="95"/>
      <c r="S700" s="95"/>
    </row>
    <row r="701" spans="4:19" ht="13.5">
      <c r="D701" s="105"/>
      <c r="H701" s="95"/>
      <c r="I701" s="101"/>
      <c r="J701" s="98"/>
      <c r="L701" s="95"/>
      <c r="N701" s="95"/>
      <c r="O701" s="95"/>
      <c r="P701" s="95"/>
      <c r="Q701" s="95"/>
      <c r="R701" s="95"/>
      <c r="S701" s="95"/>
    </row>
    <row r="702" spans="4:19" ht="13.5">
      <c r="D702" s="105"/>
      <c r="H702" s="95"/>
      <c r="I702" s="101"/>
      <c r="J702" s="98"/>
      <c r="L702" s="95"/>
      <c r="N702" s="95"/>
      <c r="O702" s="95"/>
      <c r="P702" s="95"/>
      <c r="Q702" s="95"/>
      <c r="R702" s="95"/>
      <c r="S702" s="95"/>
    </row>
    <row r="703" spans="4:19" ht="13.5">
      <c r="D703" s="105"/>
      <c r="H703" s="95"/>
      <c r="I703" s="101"/>
      <c r="J703" s="98"/>
      <c r="L703" s="95"/>
      <c r="N703" s="95"/>
      <c r="O703" s="95"/>
      <c r="P703" s="95"/>
      <c r="Q703" s="95"/>
      <c r="R703" s="95"/>
      <c r="S703" s="95"/>
    </row>
    <row r="704" spans="4:19" ht="13.5">
      <c r="D704" s="105"/>
      <c r="H704" s="95"/>
      <c r="I704" s="101"/>
      <c r="J704" s="98"/>
      <c r="L704" s="95"/>
      <c r="N704" s="95"/>
      <c r="O704" s="95"/>
      <c r="P704" s="95"/>
      <c r="Q704" s="95"/>
      <c r="R704" s="95"/>
      <c r="S704" s="95"/>
    </row>
    <row r="705" spans="4:19" ht="13.5">
      <c r="D705" s="105"/>
      <c r="H705" s="95"/>
      <c r="I705" s="101"/>
      <c r="J705" s="98"/>
      <c r="L705" s="95"/>
      <c r="N705" s="95"/>
      <c r="O705" s="95"/>
      <c r="P705" s="95"/>
      <c r="Q705" s="95"/>
      <c r="R705" s="95"/>
      <c r="S705" s="95"/>
    </row>
    <row r="706" spans="4:19" ht="13.5">
      <c r="D706" s="105"/>
      <c r="H706" s="95"/>
      <c r="I706" s="101"/>
      <c r="J706" s="98"/>
      <c r="L706" s="95"/>
      <c r="N706" s="95"/>
      <c r="O706" s="95"/>
      <c r="P706" s="95"/>
      <c r="Q706" s="95"/>
      <c r="R706" s="95"/>
      <c r="S706" s="95"/>
    </row>
    <row r="707" spans="4:19" ht="13.5">
      <c r="D707" s="105"/>
      <c r="H707" s="95"/>
      <c r="I707" s="101"/>
      <c r="J707" s="98"/>
      <c r="L707" s="95"/>
      <c r="N707" s="95"/>
      <c r="O707" s="95"/>
      <c r="P707" s="95"/>
      <c r="Q707" s="95"/>
      <c r="R707" s="95"/>
      <c r="S707" s="95"/>
    </row>
    <row r="708" spans="4:19" ht="13.5">
      <c r="D708" s="105"/>
      <c r="H708" s="95"/>
      <c r="I708" s="101"/>
      <c r="J708" s="98"/>
      <c r="L708" s="95"/>
      <c r="N708" s="95"/>
      <c r="O708" s="95"/>
      <c r="P708" s="95"/>
      <c r="Q708" s="95"/>
      <c r="R708" s="95"/>
      <c r="S708" s="95"/>
    </row>
    <row r="709" spans="4:19" ht="13.5">
      <c r="D709" s="105"/>
      <c r="H709" s="95"/>
      <c r="I709" s="101"/>
      <c r="J709" s="98"/>
      <c r="L709" s="95"/>
      <c r="N709" s="95"/>
      <c r="O709" s="95"/>
      <c r="P709" s="95"/>
      <c r="Q709" s="95"/>
      <c r="R709" s="95"/>
      <c r="S709" s="95"/>
    </row>
    <row r="710" spans="4:19" ht="13.5">
      <c r="D710" s="105"/>
      <c r="H710" s="95"/>
      <c r="I710" s="101"/>
      <c r="J710" s="98"/>
      <c r="L710" s="95"/>
      <c r="N710" s="95"/>
      <c r="O710" s="95"/>
      <c r="P710" s="95"/>
      <c r="Q710" s="95"/>
      <c r="R710" s="95"/>
      <c r="S710" s="95"/>
    </row>
    <row r="711" spans="4:19" ht="13.5">
      <c r="D711" s="105"/>
      <c r="H711" s="95"/>
      <c r="I711" s="101"/>
      <c r="J711" s="98"/>
      <c r="L711" s="95"/>
      <c r="N711" s="95"/>
      <c r="O711" s="95"/>
      <c r="P711" s="95"/>
      <c r="Q711" s="95"/>
      <c r="R711" s="95"/>
      <c r="S711" s="95"/>
    </row>
    <row r="712" spans="4:19" ht="13.5">
      <c r="D712" s="105"/>
      <c r="H712" s="95"/>
      <c r="I712" s="101"/>
      <c r="J712" s="98"/>
      <c r="L712" s="95"/>
      <c r="N712" s="95"/>
      <c r="O712" s="95"/>
      <c r="P712" s="95"/>
      <c r="Q712" s="95"/>
      <c r="R712" s="95"/>
      <c r="S712" s="95"/>
    </row>
    <row r="713" spans="4:19" ht="13.5">
      <c r="D713" s="105"/>
      <c r="H713" s="95"/>
      <c r="I713" s="101"/>
      <c r="J713" s="98"/>
      <c r="L713" s="95"/>
      <c r="N713" s="95"/>
      <c r="O713" s="95"/>
      <c r="P713" s="95"/>
      <c r="Q713" s="95"/>
      <c r="R713" s="95"/>
      <c r="S713" s="95"/>
    </row>
    <row r="714" spans="4:19" ht="13.5">
      <c r="D714" s="105"/>
      <c r="H714" s="95"/>
      <c r="I714" s="101"/>
      <c r="J714" s="98"/>
      <c r="L714" s="95"/>
      <c r="N714" s="95"/>
      <c r="O714" s="95"/>
      <c r="P714" s="95"/>
      <c r="Q714" s="95"/>
      <c r="R714" s="95"/>
      <c r="S714" s="95"/>
    </row>
    <row r="715" spans="4:19" ht="13.5">
      <c r="D715" s="105"/>
      <c r="H715" s="95"/>
      <c r="I715" s="101"/>
      <c r="J715" s="98"/>
      <c r="L715" s="95"/>
      <c r="N715" s="95"/>
      <c r="O715" s="95"/>
      <c r="P715" s="95"/>
      <c r="Q715" s="95"/>
      <c r="R715" s="95"/>
      <c r="S715" s="95"/>
    </row>
    <row r="716" spans="4:19" ht="13.5">
      <c r="D716" s="105"/>
      <c r="H716" s="95"/>
      <c r="I716" s="101"/>
      <c r="J716" s="98"/>
      <c r="L716" s="95"/>
      <c r="N716" s="95"/>
      <c r="O716" s="95"/>
      <c r="P716" s="95"/>
      <c r="Q716" s="95"/>
      <c r="R716" s="95"/>
      <c r="S716" s="95"/>
    </row>
    <row r="717" spans="4:19" ht="13.5">
      <c r="D717" s="105"/>
      <c r="H717" s="95"/>
      <c r="I717" s="101"/>
      <c r="J717" s="98"/>
      <c r="L717" s="95"/>
      <c r="N717" s="95"/>
      <c r="O717" s="95"/>
      <c r="P717" s="95"/>
      <c r="Q717" s="95"/>
      <c r="R717" s="95"/>
      <c r="S717" s="95"/>
    </row>
    <row r="718" spans="4:19" ht="13.5">
      <c r="D718" s="105"/>
      <c r="H718" s="95"/>
      <c r="I718" s="101"/>
      <c r="J718" s="98"/>
      <c r="L718" s="95"/>
      <c r="N718" s="95"/>
      <c r="O718" s="95"/>
      <c r="P718" s="95"/>
      <c r="Q718" s="95"/>
      <c r="R718" s="95"/>
      <c r="S718" s="95"/>
    </row>
    <row r="719" spans="4:19" ht="13.5">
      <c r="D719" s="105"/>
      <c r="H719" s="95"/>
      <c r="I719" s="101"/>
      <c r="J719" s="98"/>
      <c r="L719" s="95"/>
      <c r="N719" s="95"/>
      <c r="O719" s="95"/>
      <c r="P719" s="95"/>
      <c r="Q719" s="95"/>
      <c r="R719" s="95"/>
      <c r="S719" s="95"/>
    </row>
    <row r="720" spans="4:19" ht="13.5">
      <c r="D720" s="105"/>
      <c r="H720" s="95"/>
      <c r="I720" s="101"/>
      <c r="J720" s="98"/>
      <c r="L720" s="95"/>
      <c r="N720" s="95"/>
      <c r="O720" s="95"/>
      <c r="P720" s="95"/>
      <c r="Q720" s="95"/>
      <c r="R720" s="95"/>
      <c r="S720" s="95"/>
    </row>
    <row r="721" spans="4:19" ht="13.5">
      <c r="D721" s="105"/>
      <c r="H721" s="95"/>
      <c r="I721" s="101"/>
      <c r="J721" s="98"/>
      <c r="L721" s="95"/>
      <c r="N721" s="95"/>
      <c r="O721" s="95"/>
      <c r="P721" s="95"/>
      <c r="Q721" s="95"/>
      <c r="R721" s="95"/>
      <c r="S721" s="95"/>
    </row>
    <row r="722" spans="4:19" ht="13.5">
      <c r="D722" s="105"/>
      <c r="H722" s="95"/>
      <c r="I722" s="101"/>
      <c r="J722" s="98"/>
      <c r="L722" s="95"/>
      <c r="N722" s="95"/>
      <c r="O722" s="95"/>
      <c r="P722" s="95"/>
      <c r="Q722" s="95"/>
      <c r="R722" s="95"/>
      <c r="S722" s="95"/>
    </row>
    <row r="723" spans="4:19" ht="13.5">
      <c r="D723" s="105"/>
      <c r="H723" s="95"/>
      <c r="I723" s="101"/>
      <c r="J723" s="98"/>
      <c r="L723" s="95"/>
      <c r="N723" s="95"/>
      <c r="O723" s="95"/>
      <c r="P723" s="95"/>
      <c r="Q723" s="95"/>
      <c r="R723" s="95"/>
      <c r="S723" s="95"/>
    </row>
    <row r="724" spans="4:19" ht="13.5">
      <c r="D724" s="105"/>
      <c r="H724" s="95"/>
      <c r="I724" s="101"/>
      <c r="J724" s="98"/>
      <c r="L724" s="95"/>
      <c r="N724" s="95"/>
      <c r="O724" s="95"/>
      <c r="P724" s="95"/>
      <c r="Q724" s="95"/>
      <c r="R724" s="95"/>
      <c r="S724" s="95"/>
    </row>
    <row r="725" spans="4:19" ht="13.5">
      <c r="D725" s="105"/>
      <c r="H725" s="95"/>
      <c r="I725" s="101"/>
      <c r="J725" s="98"/>
      <c r="L725" s="95"/>
      <c r="N725" s="95"/>
      <c r="O725" s="95"/>
      <c r="P725" s="95"/>
      <c r="Q725" s="95"/>
      <c r="R725" s="95"/>
      <c r="S725" s="95"/>
    </row>
    <row r="726" spans="4:19" ht="13.5">
      <c r="D726" s="105"/>
      <c r="H726" s="95"/>
      <c r="I726" s="101"/>
      <c r="J726" s="98"/>
      <c r="L726" s="95"/>
      <c r="N726" s="95"/>
      <c r="O726" s="95"/>
      <c r="P726" s="95"/>
      <c r="Q726" s="95"/>
      <c r="R726" s="95"/>
      <c r="S726" s="95"/>
    </row>
    <row r="727" spans="4:19" ht="13.5">
      <c r="D727" s="105"/>
      <c r="H727" s="95"/>
      <c r="I727" s="101"/>
      <c r="J727" s="98"/>
      <c r="L727" s="95"/>
      <c r="N727" s="95"/>
      <c r="O727" s="95"/>
      <c r="P727" s="95"/>
      <c r="Q727" s="95"/>
      <c r="R727" s="95"/>
      <c r="S727" s="95"/>
    </row>
    <row r="728" spans="4:19" ht="13.5">
      <c r="D728" s="105"/>
      <c r="H728" s="95"/>
      <c r="I728" s="101"/>
      <c r="J728" s="98"/>
      <c r="L728" s="95"/>
      <c r="N728" s="95"/>
      <c r="O728" s="95"/>
      <c r="P728" s="95"/>
      <c r="Q728" s="95"/>
      <c r="R728" s="95"/>
      <c r="S728" s="95"/>
    </row>
    <row r="729" spans="4:19" ht="13.5">
      <c r="D729" s="105"/>
      <c r="H729" s="95"/>
      <c r="I729" s="101"/>
      <c r="J729" s="98"/>
      <c r="L729" s="95"/>
      <c r="N729" s="95"/>
      <c r="O729" s="95"/>
      <c r="P729" s="95"/>
      <c r="Q729" s="95"/>
      <c r="R729" s="95"/>
      <c r="S729" s="95"/>
    </row>
    <row r="730" spans="4:19" ht="13.5">
      <c r="D730" s="105"/>
      <c r="H730" s="95"/>
      <c r="I730" s="101"/>
      <c r="J730" s="98"/>
      <c r="L730" s="95"/>
      <c r="N730" s="95"/>
      <c r="O730" s="95"/>
      <c r="P730" s="95"/>
      <c r="Q730" s="95"/>
      <c r="R730" s="95"/>
      <c r="S730" s="95"/>
    </row>
    <row r="731" spans="4:19" ht="13.5">
      <c r="D731" s="105"/>
      <c r="H731" s="95"/>
      <c r="I731" s="101"/>
      <c r="J731" s="98"/>
      <c r="L731" s="95"/>
      <c r="N731" s="95"/>
      <c r="O731" s="95"/>
      <c r="P731" s="95"/>
      <c r="Q731" s="95"/>
      <c r="R731" s="95"/>
      <c r="S731" s="95"/>
    </row>
    <row r="732" spans="4:19" ht="13.5">
      <c r="D732" s="105"/>
      <c r="H732" s="95"/>
      <c r="I732" s="101"/>
      <c r="J732" s="98"/>
      <c r="L732" s="95"/>
      <c r="N732" s="95"/>
      <c r="O732" s="95"/>
      <c r="P732" s="95"/>
      <c r="Q732" s="95"/>
      <c r="R732" s="95"/>
      <c r="S732" s="95"/>
    </row>
    <row r="733" spans="4:19" ht="13.5">
      <c r="D733" s="105"/>
      <c r="H733" s="95"/>
      <c r="I733" s="101"/>
      <c r="J733" s="98"/>
      <c r="L733" s="95"/>
      <c r="N733" s="95"/>
      <c r="O733" s="95"/>
      <c r="P733" s="95"/>
      <c r="Q733" s="95"/>
      <c r="R733" s="95"/>
      <c r="S733" s="95"/>
    </row>
    <row r="734" spans="4:19" ht="13.5">
      <c r="D734" s="105"/>
      <c r="H734" s="95"/>
      <c r="I734" s="101"/>
      <c r="J734" s="98"/>
      <c r="L734" s="95"/>
      <c r="N734" s="95"/>
      <c r="O734" s="95"/>
      <c r="P734" s="95"/>
      <c r="Q734" s="95"/>
      <c r="R734" s="95"/>
      <c r="S734" s="95"/>
    </row>
    <row r="735" spans="4:19" ht="13.5">
      <c r="D735" s="105"/>
      <c r="H735" s="95"/>
      <c r="I735" s="101"/>
      <c r="J735" s="98"/>
      <c r="L735" s="95"/>
      <c r="N735" s="95"/>
      <c r="O735" s="95"/>
      <c r="P735" s="95"/>
      <c r="Q735" s="95"/>
      <c r="R735" s="95"/>
      <c r="S735" s="95"/>
    </row>
    <row r="736" spans="4:19" ht="13.5">
      <c r="D736" s="105"/>
      <c r="H736" s="95"/>
      <c r="I736" s="101"/>
      <c r="J736" s="98"/>
      <c r="L736" s="95"/>
      <c r="N736" s="95"/>
      <c r="O736" s="95"/>
      <c r="P736" s="95"/>
      <c r="Q736" s="95"/>
      <c r="R736" s="95"/>
      <c r="S736" s="95"/>
    </row>
    <row r="737" spans="4:19" ht="13.5">
      <c r="D737" s="105"/>
      <c r="H737" s="95"/>
      <c r="I737" s="101"/>
      <c r="J737" s="98"/>
      <c r="L737" s="95"/>
      <c r="N737" s="95"/>
      <c r="O737" s="95"/>
      <c r="P737" s="95"/>
      <c r="Q737" s="95"/>
      <c r="R737" s="95"/>
      <c r="S737" s="95"/>
    </row>
    <row r="738" spans="4:19" ht="13.5">
      <c r="D738" s="105"/>
      <c r="H738" s="95"/>
      <c r="I738" s="101"/>
      <c r="J738" s="98"/>
      <c r="L738" s="95"/>
      <c r="N738" s="95"/>
      <c r="O738" s="95"/>
      <c r="P738" s="95"/>
      <c r="Q738" s="95"/>
      <c r="R738" s="95"/>
      <c r="S738" s="95"/>
    </row>
    <row r="739" spans="4:19" ht="13.5">
      <c r="D739" s="105"/>
      <c r="H739" s="95"/>
      <c r="I739" s="101"/>
      <c r="J739" s="98"/>
      <c r="L739" s="95"/>
      <c r="N739" s="95"/>
      <c r="O739" s="95"/>
      <c r="P739" s="95"/>
      <c r="Q739" s="95"/>
      <c r="R739" s="95"/>
      <c r="S739" s="95"/>
    </row>
    <row r="740" spans="4:19" ht="13.5">
      <c r="D740" s="105"/>
      <c r="H740" s="95"/>
      <c r="I740" s="101"/>
      <c r="J740" s="98"/>
      <c r="L740" s="95"/>
      <c r="N740" s="95"/>
      <c r="O740" s="95"/>
      <c r="P740" s="95"/>
      <c r="Q740" s="95"/>
      <c r="R740" s="95"/>
      <c r="S740" s="95"/>
    </row>
    <row r="741" spans="4:19" ht="13.5">
      <c r="D741" s="105"/>
      <c r="H741" s="95"/>
      <c r="I741" s="101"/>
      <c r="J741" s="98"/>
      <c r="L741" s="95"/>
      <c r="N741" s="95"/>
      <c r="O741" s="95"/>
      <c r="P741" s="95"/>
      <c r="Q741" s="95"/>
      <c r="R741" s="95"/>
      <c r="S741" s="95"/>
    </row>
    <row r="742" spans="4:19" ht="13.5">
      <c r="D742" s="105"/>
      <c r="H742" s="95"/>
      <c r="I742" s="101"/>
      <c r="J742" s="98"/>
      <c r="L742" s="95"/>
      <c r="N742" s="95"/>
      <c r="O742" s="95"/>
      <c r="P742" s="95"/>
      <c r="Q742" s="95"/>
      <c r="R742" s="95"/>
      <c r="S742" s="95"/>
    </row>
    <row r="743" spans="4:19" ht="13.5">
      <c r="D743" s="105"/>
      <c r="H743" s="95"/>
      <c r="I743" s="101"/>
      <c r="J743" s="98"/>
      <c r="L743" s="95"/>
      <c r="N743" s="95"/>
      <c r="O743" s="95"/>
      <c r="P743" s="95"/>
      <c r="Q743" s="95"/>
      <c r="R743" s="95"/>
      <c r="S743" s="95"/>
    </row>
    <row r="744" spans="4:19" ht="13.5">
      <c r="D744" s="105"/>
      <c r="H744" s="95"/>
      <c r="I744" s="101"/>
      <c r="J744" s="98"/>
      <c r="L744" s="95"/>
      <c r="N744" s="95"/>
      <c r="O744" s="95"/>
      <c r="P744" s="95"/>
      <c r="Q744" s="95"/>
      <c r="R744" s="95"/>
      <c r="S744" s="95"/>
    </row>
    <row r="745" spans="4:19" ht="13.5">
      <c r="D745" s="105"/>
      <c r="H745" s="95"/>
      <c r="I745" s="101"/>
      <c r="J745" s="98"/>
      <c r="L745" s="95"/>
      <c r="N745" s="95"/>
      <c r="O745" s="95"/>
      <c r="P745" s="95"/>
      <c r="Q745" s="95"/>
      <c r="R745" s="95"/>
      <c r="S745" s="95"/>
    </row>
    <row r="746" spans="4:19" ht="13.5">
      <c r="D746" s="105"/>
      <c r="H746" s="95"/>
      <c r="I746" s="101"/>
      <c r="J746" s="98"/>
      <c r="L746" s="95"/>
      <c r="N746" s="95"/>
      <c r="O746" s="95"/>
      <c r="P746" s="95"/>
      <c r="Q746" s="95"/>
      <c r="R746" s="95"/>
      <c r="S746" s="95"/>
    </row>
    <row r="747" spans="4:19" ht="13.5">
      <c r="D747" s="105"/>
      <c r="H747" s="95"/>
      <c r="I747" s="101"/>
      <c r="J747" s="98"/>
      <c r="L747" s="95"/>
      <c r="N747" s="95"/>
      <c r="O747" s="95"/>
      <c r="P747" s="95"/>
      <c r="Q747" s="95"/>
      <c r="R747" s="95"/>
      <c r="S747" s="95"/>
    </row>
    <row r="748" spans="4:19" ht="13.5">
      <c r="D748" s="105"/>
      <c r="H748" s="95"/>
      <c r="I748" s="101"/>
      <c r="J748" s="98"/>
      <c r="L748" s="95"/>
      <c r="N748" s="95"/>
      <c r="O748" s="95"/>
      <c r="P748" s="95"/>
      <c r="Q748" s="95"/>
      <c r="R748" s="95"/>
      <c r="S748" s="95"/>
    </row>
    <row r="749" spans="4:19" ht="13.5">
      <c r="D749" s="105"/>
      <c r="H749" s="95"/>
      <c r="I749" s="101"/>
      <c r="J749" s="98"/>
      <c r="L749" s="95"/>
      <c r="N749" s="95"/>
      <c r="O749" s="95"/>
      <c r="P749" s="95"/>
      <c r="Q749" s="95"/>
      <c r="R749" s="95"/>
      <c r="S749" s="95"/>
    </row>
    <row r="750" spans="4:19" ht="13.5">
      <c r="D750" s="105"/>
      <c r="H750" s="95"/>
      <c r="I750" s="101"/>
      <c r="J750" s="98"/>
      <c r="L750" s="95"/>
      <c r="N750" s="95"/>
      <c r="O750" s="95"/>
      <c r="P750" s="95"/>
      <c r="Q750" s="95"/>
      <c r="R750" s="95"/>
      <c r="S750" s="95"/>
    </row>
    <row r="751" spans="4:19" ht="13.5">
      <c r="D751" s="105"/>
      <c r="H751" s="95"/>
      <c r="I751" s="101"/>
      <c r="J751" s="98"/>
      <c r="L751" s="95"/>
      <c r="N751" s="95"/>
      <c r="O751" s="95"/>
      <c r="P751" s="95"/>
      <c r="Q751" s="95"/>
      <c r="R751" s="95"/>
      <c r="S751" s="95"/>
    </row>
    <row r="752" spans="4:19" ht="13.5">
      <c r="D752" s="105"/>
      <c r="H752" s="95"/>
      <c r="I752" s="101"/>
      <c r="J752" s="98"/>
      <c r="L752" s="95"/>
      <c r="N752" s="95"/>
      <c r="O752" s="95"/>
      <c r="P752" s="95"/>
      <c r="Q752" s="95"/>
      <c r="R752" s="95"/>
      <c r="S752" s="95"/>
    </row>
    <row r="753" spans="4:19" ht="13.5">
      <c r="D753" s="105"/>
      <c r="H753" s="95"/>
      <c r="I753" s="101"/>
      <c r="J753" s="98"/>
      <c r="L753" s="95"/>
      <c r="N753" s="95"/>
      <c r="O753" s="95"/>
      <c r="P753" s="95"/>
      <c r="Q753" s="95"/>
      <c r="R753" s="95"/>
      <c r="S753" s="95"/>
    </row>
    <row r="754" spans="4:19" ht="13.5">
      <c r="D754" s="105"/>
      <c r="H754" s="95"/>
      <c r="I754" s="101"/>
      <c r="J754" s="98"/>
      <c r="L754" s="95"/>
      <c r="N754" s="95"/>
      <c r="O754" s="95"/>
      <c r="P754" s="95"/>
      <c r="Q754" s="95"/>
      <c r="R754" s="95"/>
      <c r="S754" s="95"/>
    </row>
    <row r="755" spans="4:19" ht="13.5">
      <c r="D755" s="105"/>
      <c r="H755" s="95"/>
      <c r="I755" s="101"/>
      <c r="J755" s="98"/>
      <c r="L755" s="95"/>
      <c r="N755" s="95"/>
      <c r="O755" s="95"/>
      <c r="P755" s="95"/>
      <c r="Q755" s="95"/>
      <c r="R755" s="95"/>
      <c r="S755" s="95"/>
    </row>
    <row r="756" spans="4:19" ht="13.5">
      <c r="D756" s="105"/>
      <c r="H756" s="95"/>
      <c r="I756" s="101"/>
      <c r="J756" s="98"/>
      <c r="L756" s="95"/>
      <c r="N756" s="95"/>
      <c r="O756" s="95"/>
      <c r="P756" s="95"/>
      <c r="Q756" s="95"/>
      <c r="R756" s="95"/>
      <c r="S756" s="95"/>
    </row>
    <row r="757" spans="4:19" ht="13.5">
      <c r="D757" s="105"/>
      <c r="H757" s="95"/>
      <c r="I757" s="101"/>
      <c r="J757" s="98"/>
      <c r="L757" s="95"/>
      <c r="N757" s="95"/>
      <c r="O757" s="95"/>
      <c r="P757" s="95"/>
      <c r="Q757" s="95"/>
      <c r="R757" s="95"/>
      <c r="S757" s="95"/>
    </row>
    <row r="758" spans="4:19" ht="13.5">
      <c r="D758" s="105"/>
      <c r="H758" s="95"/>
      <c r="I758" s="101"/>
      <c r="J758" s="98"/>
      <c r="L758" s="95"/>
      <c r="N758" s="95"/>
      <c r="O758" s="95"/>
      <c r="P758" s="95"/>
      <c r="Q758" s="95"/>
      <c r="R758" s="95"/>
      <c r="S758" s="95"/>
    </row>
    <row r="759" spans="4:19" ht="13.5">
      <c r="D759" s="105"/>
      <c r="H759" s="95"/>
      <c r="I759" s="101"/>
      <c r="J759" s="98"/>
      <c r="L759" s="95"/>
      <c r="N759" s="95"/>
      <c r="O759" s="95"/>
      <c r="P759" s="95"/>
      <c r="Q759" s="95"/>
      <c r="R759" s="95"/>
      <c r="S759" s="95"/>
    </row>
    <row r="760" spans="4:19" ht="13.5">
      <c r="D760" s="105"/>
      <c r="H760" s="95"/>
      <c r="I760" s="101"/>
      <c r="J760" s="98"/>
      <c r="L760" s="95"/>
      <c r="N760" s="95"/>
      <c r="O760" s="95"/>
      <c r="P760" s="95"/>
      <c r="Q760" s="95"/>
      <c r="R760" s="95"/>
      <c r="S760" s="95"/>
    </row>
    <row r="761" spans="4:19" ht="13.5">
      <c r="D761" s="105"/>
      <c r="H761" s="95"/>
      <c r="I761" s="101"/>
      <c r="J761" s="98"/>
      <c r="L761" s="95"/>
      <c r="N761" s="95"/>
      <c r="O761" s="95"/>
      <c r="P761" s="95"/>
      <c r="Q761" s="95"/>
      <c r="R761" s="95"/>
      <c r="S761" s="95"/>
    </row>
    <row r="762" spans="4:19" ht="13.5">
      <c r="D762" s="105"/>
      <c r="H762" s="95"/>
      <c r="I762" s="101"/>
      <c r="J762" s="98"/>
      <c r="L762" s="95"/>
      <c r="N762" s="95"/>
      <c r="O762" s="95"/>
      <c r="P762" s="95"/>
      <c r="Q762" s="95"/>
      <c r="R762" s="95"/>
      <c r="S762" s="95"/>
    </row>
    <row r="763" spans="4:19" ht="13.5">
      <c r="D763" s="105"/>
      <c r="H763" s="95"/>
      <c r="I763" s="101"/>
      <c r="J763" s="98"/>
      <c r="L763" s="95"/>
      <c r="N763" s="95"/>
      <c r="O763" s="95"/>
      <c r="P763" s="95"/>
      <c r="Q763" s="95"/>
      <c r="R763" s="95"/>
      <c r="S763" s="95"/>
    </row>
    <row r="764" spans="4:19" ht="13.5">
      <c r="D764" s="105"/>
      <c r="H764" s="95"/>
      <c r="I764" s="101"/>
      <c r="J764" s="98"/>
      <c r="L764" s="95"/>
      <c r="N764" s="95"/>
      <c r="O764" s="95"/>
      <c r="P764" s="95"/>
      <c r="Q764" s="95"/>
      <c r="R764" s="95"/>
      <c r="S764" s="95"/>
    </row>
    <row r="765" spans="4:19" ht="13.5">
      <c r="D765" s="105"/>
      <c r="H765" s="95"/>
      <c r="I765" s="101"/>
      <c r="J765" s="98"/>
      <c r="L765" s="95"/>
      <c r="N765" s="95"/>
      <c r="O765" s="95"/>
      <c r="P765" s="95"/>
      <c r="Q765" s="95"/>
      <c r="R765" s="95"/>
      <c r="S765" s="95"/>
    </row>
    <row r="766" spans="4:19" ht="13.5">
      <c r="D766" s="105"/>
      <c r="H766" s="95"/>
      <c r="I766" s="101"/>
      <c r="J766" s="98"/>
      <c r="L766" s="95"/>
      <c r="N766" s="95"/>
      <c r="O766" s="95"/>
      <c r="P766" s="95"/>
      <c r="Q766" s="95"/>
      <c r="R766" s="95"/>
      <c r="S766" s="95"/>
    </row>
    <row r="767" spans="4:19" ht="13.5">
      <c r="D767" s="105"/>
      <c r="H767" s="95"/>
      <c r="I767" s="101"/>
      <c r="J767" s="98"/>
      <c r="L767" s="95"/>
      <c r="N767" s="95"/>
      <c r="O767" s="95"/>
      <c r="P767" s="95"/>
      <c r="Q767" s="95"/>
      <c r="R767" s="95"/>
      <c r="S767" s="95"/>
    </row>
    <row r="768" spans="4:19" ht="13.5">
      <c r="D768" s="105"/>
      <c r="H768" s="95"/>
      <c r="I768" s="101"/>
      <c r="J768" s="98"/>
      <c r="L768" s="95"/>
      <c r="N768" s="95"/>
      <c r="O768" s="95"/>
      <c r="P768" s="95"/>
      <c r="Q768" s="95"/>
      <c r="R768" s="95"/>
      <c r="S768" s="95"/>
    </row>
    <row r="769" spans="4:19" ht="13.5">
      <c r="D769" s="105"/>
      <c r="H769" s="95"/>
      <c r="I769" s="101"/>
      <c r="J769" s="98"/>
      <c r="L769" s="95"/>
      <c r="N769" s="95"/>
      <c r="O769" s="95"/>
      <c r="P769" s="95"/>
      <c r="Q769" s="95"/>
      <c r="R769" s="95"/>
      <c r="S769" s="95"/>
    </row>
    <row r="770" spans="4:19" ht="13.5">
      <c r="D770" s="105"/>
      <c r="H770" s="95"/>
      <c r="I770" s="101"/>
      <c r="J770" s="98"/>
      <c r="L770" s="95"/>
      <c r="N770" s="95"/>
      <c r="O770" s="95"/>
      <c r="P770" s="95"/>
      <c r="Q770" s="95"/>
      <c r="R770" s="95"/>
      <c r="S770" s="95"/>
    </row>
    <row r="771" spans="4:19" ht="13.5">
      <c r="D771" s="105"/>
      <c r="H771" s="95"/>
      <c r="I771" s="101"/>
      <c r="J771" s="98"/>
      <c r="L771" s="95"/>
      <c r="N771" s="95"/>
      <c r="O771" s="95"/>
      <c r="P771" s="95"/>
      <c r="Q771" s="95"/>
      <c r="R771" s="95"/>
      <c r="S771" s="95"/>
    </row>
    <row r="772" spans="4:19" ht="13.5">
      <c r="D772" s="105"/>
      <c r="H772" s="95"/>
      <c r="I772" s="101"/>
      <c r="J772" s="98"/>
      <c r="L772" s="95"/>
      <c r="N772" s="95"/>
      <c r="O772" s="95"/>
      <c r="P772" s="95"/>
      <c r="Q772" s="95"/>
      <c r="R772" s="95"/>
      <c r="S772" s="95"/>
    </row>
    <row r="773" spans="4:19" ht="13.5">
      <c r="D773" s="105"/>
      <c r="H773" s="95"/>
      <c r="I773" s="101"/>
      <c r="J773" s="98"/>
      <c r="L773" s="95"/>
      <c r="N773" s="95"/>
      <c r="O773" s="95"/>
      <c r="P773" s="95"/>
      <c r="Q773" s="95"/>
      <c r="R773" s="95"/>
      <c r="S773" s="95"/>
    </row>
    <row r="774" spans="4:19" ht="13.5">
      <c r="D774" s="105"/>
      <c r="H774" s="95"/>
      <c r="I774" s="101"/>
      <c r="J774" s="98"/>
      <c r="L774" s="95"/>
      <c r="N774" s="95"/>
      <c r="O774" s="95"/>
      <c r="P774" s="95"/>
      <c r="Q774" s="95"/>
      <c r="R774" s="95"/>
      <c r="S774" s="95"/>
    </row>
    <row r="775" spans="4:19" ht="13.5">
      <c r="D775" s="105"/>
      <c r="H775" s="95"/>
      <c r="I775" s="101"/>
      <c r="J775" s="98"/>
      <c r="L775" s="95"/>
      <c r="N775" s="95"/>
      <c r="O775" s="95"/>
      <c r="P775" s="95"/>
      <c r="Q775" s="95"/>
      <c r="R775" s="95"/>
      <c r="S775" s="95"/>
    </row>
    <row r="776" spans="4:19" ht="13.5">
      <c r="D776" s="105"/>
      <c r="H776" s="95"/>
      <c r="I776" s="101"/>
      <c r="J776" s="98"/>
      <c r="L776" s="95"/>
      <c r="N776" s="95"/>
      <c r="O776" s="95"/>
      <c r="P776" s="95"/>
      <c r="Q776" s="95"/>
      <c r="R776" s="95"/>
      <c r="S776" s="95"/>
    </row>
    <row r="777" spans="4:19" ht="13.5">
      <c r="D777" s="105"/>
      <c r="H777" s="95"/>
      <c r="I777" s="101"/>
      <c r="J777" s="98"/>
      <c r="L777" s="95"/>
      <c r="N777" s="95"/>
      <c r="O777" s="95"/>
      <c r="P777" s="95"/>
      <c r="Q777" s="95"/>
      <c r="R777" s="95"/>
      <c r="S777" s="95"/>
    </row>
    <row r="778" spans="4:19" ht="13.5">
      <c r="D778" s="105"/>
      <c r="H778" s="95"/>
      <c r="I778" s="101"/>
      <c r="J778" s="98"/>
      <c r="L778" s="95"/>
      <c r="N778" s="95"/>
      <c r="O778" s="95"/>
      <c r="P778" s="95"/>
      <c r="Q778" s="95"/>
      <c r="R778" s="95"/>
      <c r="S778" s="95"/>
    </row>
    <row r="779" spans="4:19" ht="13.5">
      <c r="D779" s="105"/>
      <c r="H779" s="95"/>
      <c r="I779" s="101"/>
      <c r="J779" s="98"/>
      <c r="L779" s="95"/>
      <c r="N779" s="95"/>
      <c r="O779" s="95"/>
      <c r="P779" s="95"/>
      <c r="Q779" s="95"/>
      <c r="R779" s="95"/>
      <c r="S779" s="95"/>
    </row>
    <row r="780" spans="4:19" ht="13.5">
      <c r="D780" s="105"/>
      <c r="H780" s="95"/>
      <c r="I780" s="101"/>
      <c r="J780" s="98"/>
      <c r="L780" s="95"/>
      <c r="N780" s="95"/>
      <c r="O780" s="95"/>
      <c r="P780" s="95"/>
      <c r="Q780" s="95"/>
      <c r="R780" s="95"/>
      <c r="S780" s="95"/>
    </row>
    <row r="781" spans="4:19" ht="13.5">
      <c r="D781" s="105"/>
      <c r="H781" s="95"/>
      <c r="I781" s="101"/>
      <c r="J781" s="98"/>
      <c r="L781" s="95"/>
      <c r="N781" s="95"/>
      <c r="O781" s="95"/>
      <c r="P781" s="95"/>
      <c r="Q781" s="95"/>
      <c r="R781" s="95"/>
      <c r="S781" s="95"/>
    </row>
    <row r="782" spans="4:19" ht="13.5">
      <c r="D782" s="105"/>
      <c r="H782" s="95"/>
      <c r="I782" s="101"/>
      <c r="J782" s="98"/>
      <c r="L782" s="95"/>
      <c r="N782" s="95"/>
      <c r="O782" s="95"/>
      <c r="P782" s="95"/>
      <c r="Q782" s="95"/>
      <c r="R782" s="95"/>
      <c r="S782" s="95"/>
    </row>
    <row r="783" spans="4:19" ht="13.5">
      <c r="D783" s="105"/>
      <c r="H783" s="95"/>
      <c r="I783" s="101"/>
      <c r="J783" s="98"/>
      <c r="L783" s="95"/>
      <c r="N783" s="95"/>
      <c r="O783" s="95"/>
      <c r="P783" s="95"/>
      <c r="Q783" s="95"/>
      <c r="R783" s="95"/>
      <c r="S783" s="95"/>
    </row>
    <row r="784" spans="4:19" ht="13.5">
      <c r="D784" s="105"/>
      <c r="H784" s="95"/>
      <c r="I784" s="101"/>
      <c r="J784" s="98"/>
      <c r="L784" s="95"/>
      <c r="N784" s="95"/>
      <c r="O784" s="95"/>
      <c r="P784" s="95"/>
      <c r="Q784" s="95"/>
      <c r="R784" s="95"/>
      <c r="S784" s="95"/>
    </row>
    <row r="785" spans="4:19" ht="13.5">
      <c r="D785" s="105"/>
      <c r="H785" s="95"/>
      <c r="I785" s="101"/>
      <c r="J785" s="98"/>
      <c r="L785" s="95"/>
      <c r="N785" s="95"/>
      <c r="O785" s="95"/>
      <c r="P785" s="95"/>
      <c r="Q785" s="95"/>
      <c r="R785" s="95"/>
      <c r="S785" s="95"/>
    </row>
    <row r="786" spans="4:19" ht="13.5">
      <c r="D786" s="105"/>
      <c r="H786" s="95"/>
      <c r="I786" s="101"/>
      <c r="J786" s="98"/>
      <c r="L786" s="95"/>
      <c r="N786" s="95"/>
      <c r="O786" s="95"/>
      <c r="P786" s="95"/>
      <c r="Q786" s="95"/>
      <c r="R786" s="95"/>
      <c r="S786" s="95"/>
    </row>
    <row r="787" spans="4:19" ht="13.5">
      <c r="D787" s="105"/>
      <c r="H787" s="95"/>
      <c r="I787" s="101"/>
      <c r="J787" s="98"/>
      <c r="L787" s="95"/>
      <c r="N787" s="95"/>
      <c r="O787" s="95"/>
      <c r="P787" s="95"/>
      <c r="Q787" s="95"/>
      <c r="R787" s="95"/>
      <c r="S787" s="95"/>
    </row>
    <row r="788" spans="4:19" ht="13.5">
      <c r="D788" s="105"/>
      <c r="H788" s="95"/>
      <c r="I788" s="101"/>
      <c r="J788" s="98"/>
      <c r="L788" s="95"/>
      <c r="N788" s="95"/>
      <c r="O788" s="95"/>
      <c r="P788" s="95"/>
      <c r="Q788" s="95"/>
      <c r="R788" s="95"/>
      <c r="S788" s="95"/>
    </row>
    <row r="789" spans="4:19" ht="13.5">
      <c r="D789" s="105"/>
      <c r="H789" s="95"/>
      <c r="I789" s="101"/>
      <c r="J789" s="98"/>
      <c r="L789" s="95"/>
      <c r="N789" s="95"/>
      <c r="O789" s="95"/>
      <c r="P789" s="95"/>
      <c r="Q789" s="95"/>
      <c r="R789" s="95"/>
      <c r="S789" s="95"/>
    </row>
    <row r="790" spans="4:19" ht="13.5">
      <c r="D790" s="105"/>
      <c r="H790" s="95"/>
      <c r="I790" s="101"/>
      <c r="J790" s="98"/>
      <c r="L790" s="95"/>
      <c r="N790" s="95"/>
      <c r="O790" s="95"/>
      <c r="P790" s="95"/>
      <c r="Q790" s="95"/>
      <c r="R790" s="95"/>
      <c r="S790" s="95"/>
    </row>
    <row r="791" spans="4:19" ht="13.5">
      <c r="D791" s="105"/>
      <c r="H791" s="95"/>
      <c r="I791" s="101"/>
      <c r="J791" s="98"/>
      <c r="L791" s="95"/>
      <c r="N791" s="95"/>
      <c r="O791" s="95"/>
      <c r="P791" s="95"/>
      <c r="Q791" s="95"/>
      <c r="R791" s="95"/>
      <c r="S791" s="95"/>
    </row>
    <row r="792" spans="4:19" ht="13.5">
      <c r="D792" s="105"/>
      <c r="H792" s="95"/>
      <c r="I792" s="101"/>
      <c r="J792" s="98"/>
      <c r="L792" s="95"/>
      <c r="N792" s="95"/>
      <c r="O792" s="95"/>
      <c r="P792" s="95"/>
      <c r="Q792" s="95"/>
      <c r="R792" s="95"/>
      <c r="S792" s="95"/>
    </row>
    <row r="793" spans="4:19" ht="13.5">
      <c r="D793" s="105"/>
      <c r="H793" s="95"/>
      <c r="I793" s="101"/>
      <c r="J793" s="98"/>
      <c r="L793" s="95"/>
      <c r="N793" s="95"/>
      <c r="O793" s="95"/>
      <c r="P793" s="95"/>
      <c r="Q793" s="95"/>
      <c r="R793" s="95"/>
      <c r="S793" s="95"/>
    </row>
    <row r="794" spans="4:19" ht="13.5">
      <c r="D794" s="105"/>
      <c r="H794" s="95"/>
      <c r="I794" s="101"/>
      <c r="J794" s="98"/>
      <c r="L794" s="95"/>
      <c r="N794" s="95"/>
      <c r="O794" s="95"/>
      <c r="P794" s="95"/>
      <c r="Q794" s="95"/>
      <c r="R794" s="95"/>
      <c r="S794" s="95"/>
    </row>
    <row r="795" spans="4:19" ht="13.5">
      <c r="D795" s="105"/>
      <c r="H795" s="95"/>
      <c r="I795" s="101"/>
      <c r="J795" s="98"/>
      <c r="L795" s="95"/>
      <c r="N795" s="95"/>
      <c r="O795" s="95"/>
      <c r="P795" s="95"/>
      <c r="Q795" s="95"/>
      <c r="R795" s="95"/>
      <c r="S795" s="95"/>
    </row>
    <row r="796" spans="4:19" ht="13.5">
      <c r="D796" s="105"/>
      <c r="H796" s="95"/>
      <c r="I796" s="101"/>
      <c r="J796" s="98"/>
      <c r="L796" s="95"/>
      <c r="N796" s="95"/>
      <c r="O796" s="95"/>
      <c r="P796" s="95"/>
      <c r="Q796" s="95"/>
      <c r="R796" s="95"/>
      <c r="S796" s="95"/>
    </row>
    <row r="797" spans="4:19" ht="13.5">
      <c r="D797" s="105"/>
      <c r="H797" s="95"/>
      <c r="I797" s="101"/>
      <c r="J797" s="98"/>
      <c r="L797" s="95"/>
      <c r="N797" s="95"/>
      <c r="O797" s="95"/>
      <c r="P797" s="95"/>
      <c r="Q797" s="95"/>
      <c r="R797" s="95"/>
      <c r="S797" s="95"/>
    </row>
    <row r="798" spans="4:19" ht="13.5">
      <c r="D798" s="105"/>
      <c r="H798" s="95"/>
      <c r="I798" s="101"/>
      <c r="J798" s="98"/>
      <c r="L798" s="95"/>
      <c r="N798" s="95"/>
      <c r="O798" s="95"/>
      <c r="P798" s="95"/>
      <c r="Q798" s="95"/>
      <c r="R798" s="95"/>
      <c r="S798" s="95"/>
    </row>
    <row r="799" spans="4:19" ht="13.5">
      <c r="D799" s="105"/>
      <c r="H799" s="95"/>
      <c r="I799" s="101"/>
      <c r="J799" s="98"/>
      <c r="L799" s="95"/>
      <c r="N799" s="95"/>
      <c r="O799" s="95"/>
      <c r="P799" s="95"/>
      <c r="Q799" s="95"/>
      <c r="R799" s="95"/>
      <c r="S799" s="95"/>
    </row>
    <row r="800" spans="4:19" ht="13.5">
      <c r="D800" s="105"/>
      <c r="H800" s="95"/>
      <c r="I800" s="101"/>
      <c r="J800" s="98"/>
      <c r="L800" s="95"/>
      <c r="N800" s="95"/>
      <c r="O800" s="95"/>
      <c r="P800" s="95"/>
      <c r="Q800" s="95"/>
      <c r="R800" s="95"/>
      <c r="S800" s="95"/>
    </row>
    <row r="801" spans="4:19" ht="13.5">
      <c r="D801" s="105"/>
      <c r="H801" s="95"/>
      <c r="I801" s="101"/>
      <c r="J801" s="98"/>
      <c r="L801" s="95"/>
      <c r="N801" s="95"/>
      <c r="O801" s="95"/>
      <c r="P801" s="95"/>
      <c r="Q801" s="95"/>
      <c r="R801" s="95"/>
      <c r="S801" s="95"/>
    </row>
    <row r="802" spans="4:19" ht="13.5">
      <c r="D802" s="105"/>
      <c r="H802" s="95"/>
      <c r="I802" s="101"/>
      <c r="J802" s="98"/>
      <c r="L802" s="95"/>
      <c r="N802" s="95"/>
      <c r="O802" s="95"/>
      <c r="P802" s="95"/>
      <c r="Q802" s="95"/>
      <c r="R802" s="95"/>
      <c r="S802" s="95"/>
    </row>
    <row r="803" ht="13.5">
      <c r="D803" s="105"/>
    </row>
    <row r="804" ht="13.5">
      <c r="D804" s="105"/>
    </row>
    <row r="805" ht="13.5">
      <c r="D805" s="105"/>
    </row>
    <row r="806" ht="13.5">
      <c r="D806" s="105"/>
    </row>
  </sheetData>
  <sheetProtection/>
  <mergeCells count="6">
    <mergeCell ref="I6:L6"/>
    <mergeCell ref="B413:D413"/>
    <mergeCell ref="B6:B7"/>
    <mergeCell ref="C6:C7"/>
    <mergeCell ref="D6:D7"/>
    <mergeCell ref="E6:H6"/>
  </mergeCells>
  <printOptions horizont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W463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.1484375" style="247" customWidth="1"/>
    <col min="2" max="2" width="11.57421875" style="322" customWidth="1"/>
    <col min="3" max="3" width="4.7109375" style="308" customWidth="1"/>
    <col min="4" max="4" width="32.7109375" style="247" customWidth="1"/>
    <col min="5" max="5" width="5.7109375" style="308" customWidth="1"/>
    <col min="6" max="6" width="14.57421875" style="248" customWidth="1"/>
    <col min="7" max="7" width="15.57421875" style="248" customWidth="1"/>
    <col min="8" max="9" width="6.7109375" style="247" customWidth="1"/>
    <col min="10" max="10" width="12.00390625" style="247" bestFit="1" customWidth="1"/>
    <col min="11" max="11" width="5.28125" style="247" bestFit="1" customWidth="1"/>
    <col min="12" max="12" width="35.421875" style="247" bestFit="1" customWidth="1"/>
    <col min="13" max="13" width="5.28125" style="308" bestFit="1" customWidth="1"/>
    <col min="14" max="14" width="12.421875" style="247" bestFit="1" customWidth="1"/>
    <col min="15" max="15" width="15.00390625" style="247" bestFit="1" customWidth="1"/>
    <col min="16" max="16" width="7.421875" style="247" customWidth="1"/>
    <col min="17" max="17" width="2.421875" style="247" bestFit="1" customWidth="1"/>
    <col min="18" max="18" width="10.421875" style="247" bestFit="1" customWidth="1"/>
    <col min="19" max="19" width="2.421875" style="247" bestFit="1" customWidth="1"/>
    <col min="20" max="20" width="35.421875" style="247" bestFit="1" customWidth="1"/>
    <col min="21" max="21" width="6.421875" style="247" bestFit="1" customWidth="1"/>
    <col min="22" max="22" width="11.421875" style="248" bestFit="1" customWidth="1"/>
    <col min="23" max="23" width="12.8515625" style="248" bestFit="1" customWidth="1"/>
    <col min="24" max="24" width="2.421875" style="247" bestFit="1" customWidth="1"/>
    <col min="25" max="16384" width="9.00390625" style="247" customWidth="1"/>
  </cols>
  <sheetData>
    <row r="1" spans="2:23" s="230" customFormat="1" ht="17.25">
      <c r="B1" s="228" t="s">
        <v>1280</v>
      </c>
      <c r="C1" s="229"/>
      <c r="E1" s="229"/>
      <c r="F1" s="231"/>
      <c r="G1" s="231"/>
      <c r="M1" s="229"/>
      <c r="V1" s="231"/>
      <c r="W1" s="231"/>
    </row>
    <row r="2" spans="2:23" s="234" customFormat="1" ht="7.5" customHeight="1">
      <c r="B2" s="232"/>
      <c r="C2" s="233"/>
      <c r="E2" s="233"/>
      <c r="F2" s="235"/>
      <c r="G2" s="235"/>
      <c r="H2" s="233"/>
      <c r="I2" s="236"/>
      <c r="M2" s="233"/>
      <c r="V2" s="235"/>
      <c r="W2" s="235"/>
    </row>
    <row r="3" spans="2:23" s="239" customFormat="1" ht="15" customHeight="1">
      <c r="B3" s="237" t="s">
        <v>1281</v>
      </c>
      <c r="C3" s="238"/>
      <c r="E3" s="238"/>
      <c r="F3" s="240"/>
      <c r="G3" s="240"/>
      <c r="M3" s="238"/>
      <c r="V3" s="240"/>
      <c r="W3" s="240"/>
    </row>
    <row r="4" spans="2:23" s="239" customFormat="1" ht="15" customHeight="1">
      <c r="B4" s="237"/>
      <c r="C4" s="238"/>
      <c r="E4" s="238"/>
      <c r="F4" s="240"/>
      <c r="G4" s="240"/>
      <c r="M4" s="238"/>
      <c r="V4" s="240"/>
      <c r="W4" s="240"/>
    </row>
    <row r="5" spans="2:23" s="234" customFormat="1" ht="7.5" customHeight="1">
      <c r="B5" s="232"/>
      <c r="C5" s="233"/>
      <c r="E5" s="233"/>
      <c r="F5" s="235"/>
      <c r="G5" s="235"/>
      <c r="H5" s="233"/>
      <c r="I5" s="236"/>
      <c r="M5" s="233"/>
      <c r="V5" s="235"/>
      <c r="W5" s="235"/>
    </row>
    <row r="6" spans="2:16" ht="15" thickBot="1">
      <c r="B6" s="232" t="s">
        <v>812</v>
      </c>
      <c r="C6" s="241"/>
      <c r="D6" s="242"/>
      <c r="E6" s="241"/>
      <c r="F6" s="243"/>
      <c r="G6" s="243"/>
      <c r="H6" s="244" t="s">
        <v>1282</v>
      </c>
      <c r="I6" s="245"/>
      <c r="J6" s="232" t="s">
        <v>1283</v>
      </c>
      <c r="K6" s="241"/>
      <c r="L6" s="242"/>
      <c r="M6" s="241"/>
      <c r="N6" s="246"/>
      <c r="O6" s="246"/>
      <c r="P6" s="244" t="s">
        <v>1282</v>
      </c>
    </row>
    <row r="7" spans="2:16" ht="15" customHeight="1">
      <c r="B7" s="249" t="s">
        <v>1284</v>
      </c>
      <c r="C7" s="250" t="s">
        <v>1285</v>
      </c>
      <c r="D7" s="250" t="s">
        <v>1286</v>
      </c>
      <c r="E7" s="250" t="s">
        <v>1287</v>
      </c>
      <c r="F7" s="251" t="s">
        <v>1288</v>
      </c>
      <c r="G7" s="251" t="s">
        <v>1289</v>
      </c>
      <c r="H7" s="252" t="s">
        <v>1290</v>
      </c>
      <c r="I7" s="253"/>
      <c r="J7" s="254" t="s">
        <v>1284</v>
      </c>
      <c r="K7" s="250" t="s">
        <v>1285</v>
      </c>
      <c r="L7" s="250" t="s">
        <v>1286</v>
      </c>
      <c r="M7" s="250" t="s">
        <v>1287</v>
      </c>
      <c r="N7" s="251" t="s">
        <v>1291</v>
      </c>
      <c r="O7" s="251" t="s">
        <v>1292</v>
      </c>
      <c r="P7" s="255" t="s">
        <v>1293</v>
      </c>
    </row>
    <row r="8" spans="2:16" ht="13.5">
      <c r="B8" s="256" t="s">
        <v>8</v>
      </c>
      <c r="C8" s="257">
        <v>1</v>
      </c>
      <c r="D8" s="258" t="s">
        <v>9</v>
      </c>
      <c r="E8" s="258"/>
      <c r="F8" s="259">
        <v>0</v>
      </c>
      <c r="G8" s="259">
        <v>37218307</v>
      </c>
      <c r="H8" s="260">
        <f>G8/12484522423*100</f>
        <v>0.29811558455318576</v>
      </c>
      <c r="I8" s="261"/>
      <c r="J8" s="262" t="s">
        <v>8</v>
      </c>
      <c r="K8" s="263">
        <v>1</v>
      </c>
      <c r="L8" s="264" t="s">
        <v>9</v>
      </c>
      <c r="M8" s="265"/>
      <c r="N8" s="266">
        <v>0</v>
      </c>
      <c r="O8" s="266">
        <v>258619845</v>
      </c>
      <c r="P8" s="267">
        <f>O8/5336834653*100</f>
        <v>4.84594074606793</v>
      </c>
    </row>
    <row r="9" spans="2:16" ht="13.5">
      <c r="B9" s="268" t="s">
        <v>13</v>
      </c>
      <c r="C9" s="269">
        <v>2</v>
      </c>
      <c r="D9" s="270" t="s">
        <v>14</v>
      </c>
      <c r="E9" s="270" t="s">
        <v>15</v>
      </c>
      <c r="F9" s="271">
        <v>1060</v>
      </c>
      <c r="G9" s="271">
        <v>273203</v>
      </c>
      <c r="H9" s="272">
        <f aca="true" t="shared" si="0" ref="H9:H72">G9/12484522423*100</f>
        <v>0.0021883336081537507</v>
      </c>
      <c r="I9" s="261"/>
      <c r="J9" s="273" t="s">
        <v>13</v>
      </c>
      <c r="K9" s="274">
        <v>2</v>
      </c>
      <c r="L9" s="275" t="s">
        <v>14</v>
      </c>
      <c r="M9" s="276" t="s">
        <v>15</v>
      </c>
      <c r="N9" s="277">
        <v>49330</v>
      </c>
      <c r="O9" s="277">
        <v>22486625</v>
      </c>
      <c r="P9" s="278">
        <f aca="true" t="shared" si="1" ref="P9:P72">O9/5336834653*100</f>
        <v>0.4213476051269374</v>
      </c>
    </row>
    <row r="10" spans="2:16" ht="13.5">
      <c r="B10" s="268" t="s">
        <v>16</v>
      </c>
      <c r="C10" s="269">
        <v>2</v>
      </c>
      <c r="D10" s="270" t="s">
        <v>17</v>
      </c>
      <c r="E10" s="270" t="s">
        <v>15</v>
      </c>
      <c r="F10" s="271">
        <v>124</v>
      </c>
      <c r="G10" s="271">
        <v>215762</v>
      </c>
      <c r="H10" s="272">
        <f t="shared" si="0"/>
        <v>0.001728235912352608</v>
      </c>
      <c r="I10" s="261"/>
      <c r="J10" s="279" t="s">
        <v>1271</v>
      </c>
      <c r="K10" s="280">
        <v>3</v>
      </c>
      <c r="L10" s="281" t="s">
        <v>1294</v>
      </c>
      <c r="M10" s="282" t="s">
        <v>15</v>
      </c>
      <c r="N10" s="283">
        <v>4482</v>
      </c>
      <c r="O10" s="283">
        <v>2096295</v>
      </c>
      <c r="P10" s="284">
        <f t="shared" si="1"/>
        <v>0.03927974419858797</v>
      </c>
    </row>
    <row r="11" spans="2:16" ht="13.5">
      <c r="B11" s="285" t="s">
        <v>18</v>
      </c>
      <c r="C11" s="286">
        <v>3</v>
      </c>
      <c r="D11" s="287" t="s">
        <v>819</v>
      </c>
      <c r="E11" s="287" t="s">
        <v>15</v>
      </c>
      <c r="F11" s="288">
        <v>6</v>
      </c>
      <c r="G11" s="288">
        <v>5809</v>
      </c>
      <c r="H11" s="289">
        <f t="shared" si="0"/>
        <v>4.6529613253753214E-05</v>
      </c>
      <c r="I11" s="261"/>
      <c r="J11" s="279" t="s">
        <v>1269</v>
      </c>
      <c r="K11" s="280">
        <v>3</v>
      </c>
      <c r="L11" s="281" t="s">
        <v>1295</v>
      </c>
      <c r="M11" s="282" t="s">
        <v>15</v>
      </c>
      <c r="N11" s="283">
        <v>56</v>
      </c>
      <c r="O11" s="283">
        <v>36723</v>
      </c>
      <c r="P11" s="284">
        <f t="shared" si="1"/>
        <v>0.0006881045111516967</v>
      </c>
    </row>
    <row r="12" spans="2:16" ht="13.5">
      <c r="B12" s="268" t="s">
        <v>20</v>
      </c>
      <c r="C12" s="269">
        <v>2</v>
      </c>
      <c r="D12" s="270" t="s">
        <v>21</v>
      </c>
      <c r="E12" s="270" t="s">
        <v>15</v>
      </c>
      <c r="F12" s="271">
        <v>26746</v>
      </c>
      <c r="G12" s="271">
        <v>5723978</v>
      </c>
      <c r="H12" s="272">
        <f t="shared" si="0"/>
        <v>0.04584859401153242</v>
      </c>
      <c r="I12" s="261"/>
      <c r="J12" s="279" t="s">
        <v>1267</v>
      </c>
      <c r="K12" s="280">
        <v>3</v>
      </c>
      <c r="L12" s="281" t="s">
        <v>1296</v>
      </c>
      <c r="M12" s="282" t="s">
        <v>15</v>
      </c>
      <c r="N12" s="283">
        <v>2788</v>
      </c>
      <c r="O12" s="283">
        <v>1490700</v>
      </c>
      <c r="P12" s="284">
        <f t="shared" si="1"/>
        <v>0.027932287524816444</v>
      </c>
    </row>
    <row r="13" spans="2:16" ht="13.5">
      <c r="B13" s="285" t="s">
        <v>22</v>
      </c>
      <c r="C13" s="286">
        <v>3</v>
      </c>
      <c r="D13" s="287" t="s">
        <v>820</v>
      </c>
      <c r="E13" s="287" t="s">
        <v>15</v>
      </c>
      <c r="F13" s="288">
        <v>25536</v>
      </c>
      <c r="G13" s="288">
        <v>3616963</v>
      </c>
      <c r="H13" s="289">
        <f t="shared" si="0"/>
        <v>0.028971576784839904</v>
      </c>
      <c r="I13" s="261"/>
      <c r="J13" s="279" t="s">
        <v>1265</v>
      </c>
      <c r="K13" s="280">
        <v>4</v>
      </c>
      <c r="L13" s="281" t="s">
        <v>1264</v>
      </c>
      <c r="M13" s="282" t="s">
        <v>15</v>
      </c>
      <c r="N13" s="283">
        <v>2788</v>
      </c>
      <c r="O13" s="283">
        <v>1490700</v>
      </c>
      <c r="P13" s="284">
        <f t="shared" si="1"/>
        <v>0.027932287524816444</v>
      </c>
    </row>
    <row r="14" spans="2:16" ht="13.5">
      <c r="B14" s="285" t="s">
        <v>24</v>
      </c>
      <c r="C14" s="286">
        <v>4</v>
      </c>
      <c r="D14" s="287" t="s">
        <v>25</v>
      </c>
      <c r="E14" s="287" t="s">
        <v>15</v>
      </c>
      <c r="F14" s="288">
        <v>25223</v>
      </c>
      <c r="G14" s="288">
        <v>3008305</v>
      </c>
      <c r="H14" s="289">
        <f t="shared" si="0"/>
        <v>0.024096276157571365</v>
      </c>
      <c r="I14" s="261"/>
      <c r="J14" s="279" t="s">
        <v>1263</v>
      </c>
      <c r="K14" s="280">
        <v>3</v>
      </c>
      <c r="L14" s="281" t="s">
        <v>1297</v>
      </c>
      <c r="M14" s="282" t="s">
        <v>15</v>
      </c>
      <c r="N14" s="283">
        <v>9041</v>
      </c>
      <c r="O14" s="283">
        <v>2440769</v>
      </c>
      <c r="P14" s="284">
        <f t="shared" si="1"/>
        <v>0.045734394237377546</v>
      </c>
    </row>
    <row r="15" spans="2:16" ht="13.5">
      <c r="B15" s="285" t="s">
        <v>26</v>
      </c>
      <c r="C15" s="286">
        <v>5</v>
      </c>
      <c r="D15" s="287" t="s">
        <v>27</v>
      </c>
      <c r="E15" s="287" t="s">
        <v>15</v>
      </c>
      <c r="F15" s="288">
        <v>1</v>
      </c>
      <c r="G15" s="288">
        <v>3978</v>
      </c>
      <c r="H15" s="289">
        <f t="shared" si="0"/>
        <v>3.186345352443283E-05</v>
      </c>
      <c r="I15" s="261"/>
      <c r="J15" s="273" t="s">
        <v>16</v>
      </c>
      <c r="K15" s="274">
        <v>2</v>
      </c>
      <c r="L15" s="275" t="s">
        <v>17</v>
      </c>
      <c r="M15" s="276" t="s">
        <v>15</v>
      </c>
      <c r="N15" s="277">
        <v>17790</v>
      </c>
      <c r="O15" s="277">
        <v>7197902</v>
      </c>
      <c r="P15" s="278">
        <f t="shared" si="1"/>
        <v>0.1348721192992898</v>
      </c>
    </row>
    <row r="16" spans="2:16" ht="13.5">
      <c r="B16" s="285" t="s">
        <v>28</v>
      </c>
      <c r="C16" s="286">
        <v>5</v>
      </c>
      <c r="D16" s="287" t="s">
        <v>29</v>
      </c>
      <c r="E16" s="287" t="s">
        <v>15</v>
      </c>
      <c r="F16" s="288">
        <v>0</v>
      </c>
      <c r="G16" s="288">
        <v>1390</v>
      </c>
      <c r="H16" s="289">
        <f t="shared" si="0"/>
        <v>1.1133785922313128E-05</v>
      </c>
      <c r="I16" s="261"/>
      <c r="J16" s="279" t="s">
        <v>18</v>
      </c>
      <c r="K16" s="280">
        <v>3</v>
      </c>
      <c r="L16" s="281" t="s">
        <v>19</v>
      </c>
      <c r="M16" s="282" t="s">
        <v>15</v>
      </c>
      <c r="N16" s="283">
        <v>4740</v>
      </c>
      <c r="O16" s="283">
        <v>882453</v>
      </c>
      <c r="P16" s="284">
        <f t="shared" si="1"/>
        <v>0.016535138473963134</v>
      </c>
    </row>
    <row r="17" spans="2:16" ht="13.5">
      <c r="B17" s="285" t="s">
        <v>30</v>
      </c>
      <c r="C17" s="286">
        <v>5</v>
      </c>
      <c r="D17" s="287" t="s">
        <v>31</v>
      </c>
      <c r="E17" s="287" t="s">
        <v>32</v>
      </c>
      <c r="F17" s="288">
        <v>11565</v>
      </c>
      <c r="G17" s="288">
        <v>15505</v>
      </c>
      <c r="H17" s="289">
        <f t="shared" si="0"/>
        <v>0.00012419377750033458</v>
      </c>
      <c r="I17" s="261"/>
      <c r="J17" s="279" t="s">
        <v>1261</v>
      </c>
      <c r="K17" s="280">
        <v>4</v>
      </c>
      <c r="L17" s="281" t="s">
        <v>1260</v>
      </c>
      <c r="M17" s="282" t="s">
        <v>15</v>
      </c>
      <c r="N17" s="283">
        <v>1504</v>
      </c>
      <c r="O17" s="283">
        <v>319199</v>
      </c>
      <c r="P17" s="284">
        <f t="shared" si="1"/>
        <v>0.00598105470291399</v>
      </c>
    </row>
    <row r="18" spans="2:16" ht="13.5">
      <c r="B18" s="285" t="s">
        <v>33</v>
      </c>
      <c r="C18" s="286">
        <v>4</v>
      </c>
      <c r="D18" s="287" t="s">
        <v>34</v>
      </c>
      <c r="E18" s="287" t="s">
        <v>15</v>
      </c>
      <c r="F18" s="288">
        <v>309</v>
      </c>
      <c r="G18" s="288">
        <v>603105</v>
      </c>
      <c r="H18" s="289">
        <f t="shared" si="0"/>
        <v>0.004830821553004792</v>
      </c>
      <c r="I18" s="261"/>
      <c r="J18" s="279" t="s">
        <v>1259</v>
      </c>
      <c r="K18" s="280">
        <v>3</v>
      </c>
      <c r="L18" s="281" t="s">
        <v>1258</v>
      </c>
      <c r="M18" s="282" t="s">
        <v>15</v>
      </c>
      <c r="N18" s="283">
        <v>473</v>
      </c>
      <c r="O18" s="283">
        <v>323478</v>
      </c>
      <c r="P18" s="284">
        <f t="shared" si="1"/>
        <v>0.006061233315860048</v>
      </c>
    </row>
    <row r="19" spans="2:16" ht="13.5">
      <c r="B19" s="285" t="s">
        <v>814</v>
      </c>
      <c r="C19" s="286">
        <v>5</v>
      </c>
      <c r="D19" s="287" t="s">
        <v>805</v>
      </c>
      <c r="E19" s="287" t="s">
        <v>32</v>
      </c>
      <c r="F19" s="288">
        <v>11</v>
      </c>
      <c r="G19" s="288">
        <v>28745</v>
      </c>
      <c r="H19" s="289">
        <f t="shared" si="0"/>
        <v>0.0002302450908898496</v>
      </c>
      <c r="I19" s="261"/>
      <c r="J19" s="279" t="s">
        <v>1257</v>
      </c>
      <c r="K19" s="280">
        <v>3</v>
      </c>
      <c r="L19" s="281" t="s">
        <v>1256</v>
      </c>
      <c r="M19" s="282" t="s">
        <v>15</v>
      </c>
      <c r="N19" s="283">
        <v>8732</v>
      </c>
      <c r="O19" s="283">
        <v>3791183</v>
      </c>
      <c r="P19" s="284">
        <f t="shared" si="1"/>
        <v>0.07103804495552168</v>
      </c>
    </row>
    <row r="20" spans="2:16" ht="13.5">
      <c r="B20" s="285" t="s">
        <v>35</v>
      </c>
      <c r="C20" s="286">
        <v>3</v>
      </c>
      <c r="D20" s="287" t="s">
        <v>36</v>
      </c>
      <c r="E20" s="287" t="s">
        <v>15</v>
      </c>
      <c r="F20" s="288">
        <v>1208</v>
      </c>
      <c r="G20" s="288">
        <v>2107015</v>
      </c>
      <c r="H20" s="289">
        <f t="shared" si="0"/>
        <v>0.016877017226692517</v>
      </c>
      <c r="I20" s="261"/>
      <c r="J20" s="273" t="s">
        <v>20</v>
      </c>
      <c r="K20" s="274">
        <v>2</v>
      </c>
      <c r="L20" s="275" t="s">
        <v>21</v>
      </c>
      <c r="M20" s="276" t="s">
        <v>15</v>
      </c>
      <c r="N20" s="277">
        <v>48871</v>
      </c>
      <c r="O20" s="277">
        <v>28579951</v>
      </c>
      <c r="P20" s="278">
        <f t="shared" si="1"/>
        <v>0.5355225120930873</v>
      </c>
    </row>
    <row r="21" spans="2:16" ht="13.5">
      <c r="B21" s="268" t="s">
        <v>37</v>
      </c>
      <c r="C21" s="269">
        <v>2</v>
      </c>
      <c r="D21" s="270" t="s">
        <v>38</v>
      </c>
      <c r="E21" s="270" t="s">
        <v>15</v>
      </c>
      <c r="F21" s="271">
        <v>29112</v>
      </c>
      <c r="G21" s="271">
        <v>8240167</v>
      </c>
      <c r="H21" s="272">
        <f t="shared" si="0"/>
        <v>0.06600306139720087</v>
      </c>
      <c r="I21" s="261"/>
      <c r="J21" s="279" t="s">
        <v>22</v>
      </c>
      <c r="K21" s="280">
        <v>3</v>
      </c>
      <c r="L21" s="281" t="s">
        <v>820</v>
      </c>
      <c r="M21" s="282" t="s">
        <v>32</v>
      </c>
      <c r="N21" s="283">
        <v>36792621</v>
      </c>
      <c r="O21" s="283">
        <v>21008030</v>
      </c>
      <c r="P21" s="284">
        <f t="shared" si="1"/>
        <v>0.393642137445475</v>
      </c>
    </row>
    <row r="22" spans="2:16" ht="13.5">
      <c r="B22" s="285" t="s">
        <v>39</v>
      </c>
      <c r="C22" s="286">
        <v>3</v>
      </c>
      <c r="D22" s="287" t="s">
        <v>40</v>
      </c>
      <c r="E22" s="287" t="s">
        <v>15</v>
      </c>
      <c r="F22" s="288">
        <v>17868</v>
      </c>
      <c r="G22" s="288">
        <v>845831</v>
      </c>
      <c r="H22" s="289">
        <f t="shared" si="0"/>
        <v>0.006775036892414414</v>
      </c>
      <c r="I22" s="261"/>
      <c r="J22" s="279" t="s">
        <v>24</v>
      </c>
      <c r="K22" s="280">
        <v>4</v>
      </c>
      <c r="L22" s="281" t="s">
        <v>1298</v>
      </c>
      <c r="M22" s="282" t="s">
        <v>32</v>
      </c>
      <c r="N22" s="283">
        <v>92305</v>
      </c>
      <c r="O22" s="283">
        <v>112394</v>
      </c>
      <c r="P22" s="284">
        <f t="shared" si="1"/>
        <v>0.0021060049131711406</v>
      </c>
    </row>
    <row r="23" spans="2:16" ht="13.5">
      <c r="B23" s="285" t="s">
        <v>41</v>
      </c>
      <c r="C23" s="286">
        <v>3</v>
      </c>
      <c r="D23" s="287" t="s">
        <v>42</v>
      </c>
      <c r="E23" s="287" t="s">
        <v>15</v>
      </c>
      <c r="F23" s="288">
        <v>1631</v>
      </c>
      <c r="G23" s="288">
        <v>140899</v>
      </c>
      <c r="H23" s="289">
        <f t="shared" si="0"/>
        <v>0.0011285894263798543</v>
      </c>
      <c r="I23" s="261"/>
      <c r="J23" s="279" t="s">
        <v>33</v>
      </c>
      <c r="K23" s="280">
        <v>4</v>
      </c>
      <c r="L23" s="281" t="s">
        <v>1299</v>
      </c>
      <c r="M23" s="282" t="s">
        <v>32</v>
      </c>
      <c r="N23" s="283">
        <v>1281263</v>
      </c>
      <c r="O23" s="283">
        <v>1145920</v>
      </c>
      <c r="P23" s="284">
        <f t="shared" si="1"/>
        <v>0.021471903750209742</v>
      </c>
    </row>
    <row r="24" spans="2:16" ht="13.5">
      <c r="B24" s="268" t="s">
        <v>43</v>
      </c>
      <c r="C24" s="269">
        <v>2</v>
      </c>
      <c r="D24" s="270" t="s">
        <v>44</v>
      </c>
      <c r="E24" s="270" t="s">
        <v>32</v>
      </c>
      <c r="F24" s="271">
        <v>2255840</v>
      </c>
      <c r="G24" s="271">
        <v>1762194</v>
      </c>
      <c r="H24" s="272">
        <f t="shared" si="0"/>
        <v>0.014115029316247958</v>
      </c>
      <c r="I24" s="261"/>
      <c r="J24" s="279" t="s">
        <v>1252</v>
      </c>
      <c r="K24" s="280">
        <v>4</v>
      </c>
      <c r="L24" s="281" t="s">
        <v>1300</v>
      </c>
      <c r="M24" s="282" t="s">
        <v>32</v>
      </c>
      <c r="N24" s="283">
        <v>62806</v>
      </c>
      <c r="O24" s="283">
        <v>39514</v>
      </c>
      <c r="P24" s="284">
        <f t="shared" si="1"/>
        <v>0.0007404014283595606</v>
      </c>
    </row>
    <row r="25" spans="2:16" ht="13.5">
      <c r="B25" s="285" t="s">
        <v>45</v>
      </c>
      <c r="C25" s="286">
        <v>3</v>
      </c>
      <c r="D25" s="287" t="s">
        <v>46</v>
      </c>
      <c r="E25" s="287" t="s">
        <v>32</v>
      </c>
      <c r="F25" s="288">
        <v>1233519</v>
      </c>
      <c r="G25" s="288">
        <v>923149</v>
      </c>
      <c r="H25" s="289">
        <f t="shared" si="0"/>
        <v>0.007394347726904635</v>
      </c>
      <c r="I25" s="261"/>
      <c r="J25" s="279" t="s">
        <v>1250</v>
      </c>
      <c r="K25" s="280">
        <v>4</v>
      </c>
      <c r="L25" s="281" t="s">
        <v>1249</v>
      </c>
      <c r="M25" s="282" t="s">
        <v>32</v>
      </c>
      <c r="N25" s="283">
        <v>11424</v>
      </c>
      <c r="O25" s="283">
        <v>15661</v>
      </c>
      <c r="P25" s="284">
        <f t="shared" si="1"/>
        <v>0.0002934511001047497</v>
      </c>
    </row>
    <row r="26" spans="2:16" ht="13.5">
      <c r="B26" s="285" t="s">
        <v>48</v>
      </c>
      <c r="C26" s="286">
        <v>4</v>
      </c>
      <c r="D26" s="287" t="s">
        <v>821</v>
      </c>
      <c r="E26" s="287" t="s">
        <v>15</v>
      </c>
      <c r="F26" s="288">
        <v>443</v>
      </c>
      <c r="G26" s="288">
        <v>193162</v>
      </c>
      <c r="H26" s="289">
        <f t="shared" si="0"/>
        <v>0.0015472117671408983</v>
      </c>
      <c r="I26" s="261"/>
      <c r="J26" s="279" t="s">
        <v>1248</v>
      </c>
      <c r="K26" s="280">
        <v>5</v>
      </c>
      <c r="L26" s="281" t="s">
        <v>1247</v>
      </c>
      <c r="M26" s="282" t="s">
        <v>32</v>
      </c>
      <c r="N26" s="283">
        <v>11424</v>
      </c>
      <c r="O26" s="283">
        <v>15661</v>
      </c>
      <c r="P26" s="284">
        <f t="shared" si="1"/>
        <v>0.0002934511001047497</v>
      </c>
    </row>
    <row r="27" spans="2:16" ht="13.5">
      <c r="B27" s="285" t="s">
        <v>51</v>
      </c>
      <c r="C27" s="286">
        <v>3</v>
      </c>
      <c r="D27" s="287" t="s">
        <v>52</v>
      </c>
      <c r="E27" s="287" t="s">
        <v>32</v>
      </c>
      <c r="F27" s="288">
        <v>1022321</v>
      </c>
      <c r="G27" s="288">
        <v>839045</v>
      </c>
      <c r="H27" s="289">
        <f t="shared" si="0"/>
        <v>0.006720681589343324</v>
      </c>
      <c r="I27" s="261"/>
      <c r="J27" s="279" t="s">
        <v>1242</v>
      </c>
      <c r="K27" s="280">
        <v>4</v>
      </c>
      <c r="L27" s="281" t="s">
        <v>1241</v>
      </c>
      <c r="M27" s="282" t="s">
        <v>32</v>
      </c>
      <c r="N27" s="283">
        <v>13291150</v>
      </c>
      <c r="O27" s="283">
        <v>13498783</v>
      </c>
      <c r="P27" s="284">
        <f t="shared" si="1"/>
        <v>0.2529361293292442</v>
      </c>
    </row>
    <row r="28" spans="2:16" ht="13.5">
      <c r="B28" s="285" t="s">
        <v>806</v>
      </c>
      <c r="C28" s="286">
        <v>4</v>
      </c>
      <c r="D28" s="287" t="s">
        <v>815</v>
      </c>
      <c r="E28" s="287" t="s">
        <v>32</v>
      </c>
      <c r="F28" s="288">
        <v>604</v>
      </c>
      <c r="G28" s="288">
        <v>2377</v>
      </c>
      <c r="H28" s="289">
        <f t="shared" si="0"/>
        <v>1.903957491894842E-05</v>
      </c>
      <c r="I28" s="261"/>
      <c r="J28" s="279" t="s">
        <v>1240</v>
      </c>
      <c r="K28" s="280">
        <v>5</v>
      </c>
      <c r="L28" s="281" t="s">
        <v>1239</v>
      </c>
      <c r="M28" s="282" t="s">
        <v>32</v>
      </c>
      <c r="N28" s="283">
        <v>8855983</v>
      </c>
      <c r="O28" s="283">
        <v>9663774</v>
      </c>
      <c r="P28" s="284">
        <f t="shared" si="1"/>
        <v>0.18107688598835817</v>
      </c>
    </row>
    <row r="29" spans="2:16" ht="13.5">
      <c r="B29" s="268" t="s">
        <v>54</v>
      </c>
      <c r="C29" s="269">
        <v>2</v>
      </c>
      <c r="D29" s="270" t="s">
        <v>55</v>
      </c>
      <c r="E29" s="270" t="s">
        <v>15</v>
      </c>
      <c r="F29" s="271">
        <v>3308</v>
      </c>
      <c r="G29" s="271">
        <v>3127873</v>
      </c>
      <c r="H29" s="272">
        <f t="shared" si="0"/>
        <v>0.025054006024592325</v>
      </c>
      <c r="I29" s="261"/>
      <c r="J29" s="279" t="s">
        <v>1238</v>
      </c>
      <c r="K29" s="280">
        <v>5</v>
      </c>
      <c r="L29" s="281" t="s">
        <v>805</v>
      </c>
      <c r="M29" s="282" t="s">
        <v>32</v>
      </c>
      <c r="N29" s="283">
        <v>392614</v>
      </c>
      <c r="O29" s="283">
        <v>1187087</v>
      </c>
      <c r="P29" s="284">
        <f t="shared" si="1"/>
        <v>0.022243278594601044</v>
      </c>
    </row>
    <row r="30" spans="2:16" ht="13.5">
      <c r="B30" s="268" t="s">
        <v>56</v>
      </c>
      <c r="C30" s="269">
        <v>2</v>
      </c>
      <c r="D30" s="270" t="s">
        <v>57</v>
      </c>
      <c r="E30" s="270" t="s">
        <v>15</v>
      </c>
      <c r="F30" s="271">
        <v>2312</v>
      </c>
      <c r="G30" s="271">
        <v>5590297</v>
      </c>
      <c r="H30" s="272">
        <f t="shared" si="0"/>
        <v>0.044777820172769295</v>
      </c>
      <c r="I30" s="261"/>
      <c r="J30" s="279" t="s">
        <v>1237</v>
      </c>
      <c r="K30" s="280">
        <v>5</v>
      </c>
      <c r="L30" s="281" t="s">
        <v>1236</v>
      </c>
      <c r="M30" s="282" t="s">
        <v>32</v>
      </c>
      <c r="N30" s="283">
        <v>2067131</v>
      </c>
      <c r="O30" s="283">
        <v>830274</v>
      </c>
      <c r="P30" s="284">
        <f t="shared" si="1"/>
        <v>0.015557424090950192</v>
      </c>
    </row>
    <row r="31" spans="2:16" ht="13.5">
      <c r="B31" s="285" t="s">
        <v>58</v>
      </c>
      <c r="C31" s="286">
        <v>3</v>
      </c>
      <c r="D31" s="287" t="s">
        <v>59</v>
      </c>
      <c r="E31" s="287" t="s">
        <v>15</v>
      </c>
      <c r="F31" s="288">
        <v>916</v>
      </c>
      <c r="G31" s="288">
        <v>3353624</v>
      </c>
      <c r="H31" s="289">
        <f t="shared" si="0"/>
        <v>0.026862253007144923</v>
      </c>
      <c r="I31" s="261"/>
      <c r="J31" s="279" t="s">
        <v>1235</v>
      </c>
      <c r="K31" s="280">
        <v>5</v>
      </c>
      <c r="L31" s="281" t="s">
        <v>1234</v>
      </c>
      <c r="M31" s="282" t="s">
        <v>32</v>
      </c>
      <c r="N31" s="283">
        <v>1277766</v>
      </c>
      <c r="O31" s="283">
        <v>1418298</v>
      </c>
      <c r="P31" s="284">
        <f t="shared" si="1"/>
        <v>0.026575640660006786</v>
      </c>
    </row>
    <row r="32" spans="2:16" ht="13.5">
      <c r="B32" s="268" t="s">
        <v>60</v>
      </c>
      <c r="C32" s="269">
        <v>2</v>
      </c>
      <c r="D32" s="270" t="s">
        <v>61</v>
      </c>
      <c r="E32" s="270" t="s">
        <v>15</v>
      </c>
      <c r="F32" s="271">
        <v>7835</v>
      </c>
      <c r="G32" s="271">
        <v>1978311</v>
      </c>
      <c r="H32" s="272">
        <f t="shared" si="0"/>
        <v>0.015846108749465616</v>
      </c>
      <c r="I32" s="261"/>
      <c r="J32" s="279" t="s">
        <v>1231</v>
      </c>
      <c r="K32" s="280">
        <v>4</v>
      </c>
      <c r="L32" s="281" t="s">
        <v>1230</v>
      </c>
      <c r="M32" s="282" t="s">
        <v>32</v>
      </c>
      <c r="N32" s="283">
        <v>1245710</v>
      </c>
      <c r="O32" s="283">
        <v>526176</v>
      </c>
      <c r="P32" s="284">
        <f t="shared" si="1"/>
        <v>0.00985932737684163</v>
      </c>
    </row>
    <row r="33" spans="2:16" ht="13.5">
      <c r="B33" s="285" t="s">
        <v>62</v>
      </c>
      <c r="C33" s="286">
        <v>3</v>
      </c>
      <c r="D33" s="287" t="s">
        <v>63</v>
      </c>
      <c r="E33" s="287" t="s">
        <v>15</v>
      </c>
      <c r="F33" s="288">
        <v>2516</v>
      </c>
      <c r="G33" s="288">
        <v>1879360</v>
      </c>
      <c r="H33" s="289">
        <f t="shared" si="0"/>
        <v>0.015053519360401729</v>
      </c>
      <c r="I33" s="261"/>
      <c r="J33" s="279" t="s">
        <v>1229</v>
      </c>
      <c r="K33" s="280">
        <v>3</v>
      </c>
      <c r="L33" s="281" t="s">
        <v>36</v>
      </c>
      <c r="M33" s="282" t="s">
        <v>15</v>
      </c>
      <c r="N33" s="283">
        <v>12074</v>
      </c>
      <c r="O33" s="283">
        <v>7571921</v>
      </c>
      <c r="P33" s="284">
        <f t="shared" si="1"/>
        <v>0.1418803746476123</v>
      </c>
    </row>
    <row r="34" spans="2:16" ht="13.5">
      <c r="B34" s="268" t="s">
        <v>64</v>
      </c>
      <c r="C34" s="269">
        <v>2</v>
      </c>
      <c r="D34" s="270" t="s">
        <v>65</v>
      </c>
      <c r="E34" s="270"/>
      <c r="F34" s="271">
        <v>0</v>
      </c>
      <c r="G34" s="271">
        <v>10306522</v>
      </c>
      <c r="H34" s="272">
        <f t="shared" si="0"/>
        <v>0.0825543953608709</v>
      </c>
      <c r="I34" s="261"/>
      <c r="J34" s="273" t="s">
        <v>37</v>
      </c>
      <c r="K34" s="274">
        <v>2</v>
      </c>
      <c r="L34" s="275" t="s">
        <v>38</v>
      </c>
      <c r="M34" s="276" t="s">
        <v>15</v>
      </c>
      <c r="N34" s="277">
        <v>2113752</v>
      </c>
      <c r="O34" s="277">
        <v>63621070</v>
      </c>
      <c r="P34" s="278">
        <f t="shared" si="1"/>
        <v>1.1921124437354758</v>
      </c>
    </row>
    <row r="35" spans="2:16" ht="13.5">
      <c r="B35" s="256" t="s">
        <v>66</v>
      </c>
      <c r="C35" s="257">
        <v>1</v>
      </c>
      <c r="D35" s="258" t="s">
        <v>67</v>
      </c>
      <c r="E35" s="258"/>
      <c r="F35" s="259">
        <v>0</v>
      </c>
      <c r="G35" s="259">
        <v>5991688</v>
      </c>
      <c r="H35" s="260">
        <f t="shared" si="0"/>
        <v>0.04799292914049821</v>
      </c>
      <c r="I35" s="261"/>
      <c r="J35" s="279" t="s">
        <v>39</v>
      </c>
      <c r="K35" s="280">
        <v>3</v>
      </c>
      <c r="L35" s="281" t="s">
        <v>1228</v>
      </c>
      <c r="M35" s="282" t="s">
        <v>15</v>
      </c>
      <c r="N35" s="283">
        <v>586169</v>
      </c>
      <c r="O35" s="283">
        <v>18749718</v>
      </c>
      <c r="P35" s="284">
        <f t="shared" si="1"/>
        <v>0.35132656750870483</v>
      </c>
    </row>
    <row r="36" spans="2:16" ht="13.5">
      <c r="B36" s="268" t="s">
        <v>68</v>
      </c>
      <c r="C36" s="269">
        <v>2</v>
      </c>
      <c r="D36" s="270" t="s">
        <v>69</v>
      </c>
      <c r="E36" s="270" t="s">
        <v>70</v>
      </c>
      <c r="F36" s="271">
        <v>30197</v>
      </c>
      <c r="G36" s="271">
        <v>5949824</v>
      </c>
      <c r="H36" s="272">
        <f t="shared" si="0"/>
        <v>0.04765760193628834</v>
      </c>
      <c r="I36" s="261"/>
      <c r="J36" s="279" t="s">
        <v>41</v>
      </c>
      <c r="K36" s="280">
        <v>3</v>
      </c>
      <c r="L36" s="281" t="s">
        <v>42</v>
      </c>
      <c r="M36" s="282" t="s">
        <v>15</v>
      </c>
      <c r="N36" s="283">
        <v>32461</v>
      </c>
      <c r="O36" s="283">
        <v>2894320</v>
      </c>
      <c r="P36" s="284">
        <f t="shared" si="1"/>
        <v>0.05423289624258854</v>
      </c>
    </row>
    <row r="37" spans="2:16" ht="13.5">
      <c r="B37" s="268" t="s">
        <v>71</v>
      </c>
      <c r="C37" s="269">
        <v>2</v>
      </c>
      <c r="D37" s="270" t="s">
        <v>72</v>
      </c>
      <c r="E37" s="270" t="s">
        <v>32</v>
      </c>
      <c r="F37" s="271">
        <v>1169180</v>
      </c>
      <c r="G37" s="271">
        <v>41864</v>
      </c>
      <c r="H37" s="272">
        <f t="shared" si="0"/>
        <v>0.00033532720420986826</v>
      </c>
      <c r="I37" s="261"/>
      <c r="J37" s="279" t="s">
        <v>1227</v>
      </c>
      <c r="K37" s="280">
        <v>3</v>
      </c>
      <c r="L37" s="281" t="s">
        <v>1226</v>
      </c>
      <c r="M37" s="282" t="s">
        <v>15</v>
      </c>
      <c r="N37" s="283">
        <v>34815</v>
      </c>
      <c r="O37" s="283">
        <v>971780</v>
      </c>
      <c r="P37" s="284">
        <f t="shared" si="1"/>
        <v>0.01820892089009601</v>
      </c>
    </row>
    <row r="38" spans="2:16" ht="13.5">
      <c r="B38" s="285" t="s">
        <v>73</v>
      </c>
      <c r="C38" s="286">
        <v>3</v>
      </c>
      <c r="D38" s="287" t="s">
        <v>74</v>
      </c>
      <c r="E38" s="287" t="s">
        <v>15</v>
      </c>
      <c r="F38" s="288">
        <v>1168</v>
      </c>
      <c r="G38" s="288">
        <v>25918</v>
      </c>
      <c r="H38" s="289">
        <f t="shared" si="0"/>
        <v>0.0002076010529025264</v>
      </c>
      <c r="I38" s="261"/>
      <c r="J38" s="279" t="s">
        <v>1225</v>
      </c>
      <c r="K38" s="280">
        <v>3</v>
      </c>
      <c r="L38" s="281" t="s">
        <v>1224</v>
      </c>
      <c r="M38" s="282" t="s">
        <v>15</v>
      </c>
      <c r="N38" s="283">
        <v>1363484</v>
      </c>
      <c r="O38" s="283">
        <v>31886455</v>
      </c>
      <c r="P38" s="284">
        <f t="shared" si="1"/>
        <v>0.5974787879567458</v>
      </c>
    </row>
    <row r="39" spans="2:16" ht="13.5">
      <c r="B39" s="256" t="s">
        <v>75</v>
      </c>
      <c r="C39" s="257">
        <v>1</v>
      </c>
      <c r="D39" s="258" t="s">
        <v>822</v>
      </c>
      <c r="E39" s="258"/>
      <c r="F39" s="259">
        <v>0</v>
      </c>
      <c r="G39" s="259">
        <v>57783889</v>
      </c>
      <c r="H39" s="260">
        <f t="shared" si="0"/>
        <v>0.46284420855014713</v>
      </c>
      <c r="I39" s="261"/>
      <c r="J39" s="279" t="s">
        <v>1223</v>
      </c>
      <c r="K39" s="280">
        <v>4</v>
      </c>
      <c r="L39" s="281" t="s">
        <v>1222</v>
      </c>
      <c r="M39" s="282" t="s">
        <v>15</v>
      </c>
      <c r="N39" s="283">
        <v>708114</v>
      </c>
      <c r="O39" s="283">
        <v>16353052</v>
      </c>
      <c r="P39" s="284">
        <f t="shared" si="1"/>
        <v>0.30641856199924505</v>
      </c>
    </row>
    <row r="40" spans="2:16" ht="13.5">
      <c r="B40" s="268" t="s">
        <v>77</v>
      </c>
      <c r="C40" s="269">
        <v>2</v>
      </c>
      <c r="D40" s="270" t="s">
        <v>78</v>
      </c>
      <c r="E40" s="270" t="s">
        <v>15</v>
      </c>
      <c r="F40" s="271">
        <v>4385</v>
      </c>
      <c r="G40" s="271">
        <v>445112</v>
      </c>
      <c r="H40" s="272">
        <f t="shared" si="0"/>
        <v>0.0035653105895342746</v>
      </c>
      <c r="I40" s="261"/>
      <c r="J40" s="279" t="s">
        <v>1221</v>
      </c>
      <c r="K40" s="280">
        <v>3</v>
      </c>
      <c r="L40" s="281" t="s">
        <v>1220</v>
      </c>
      <c r="M40" s="282" t="s">
        <v>15</v>
      </c>
      <c r="N40" s="283">
        <v>2208</v>
      </c>
      <c r="O40" s="283">
        <v>112171</v>
      </c>
      <c r="P40" s="284">
        <f t="shared" si="1"/>
        <v>0.002101826406350161</v>
      </c>
    </row>
    <row r="41" spans="2:16" ht="13.5">
      <c r="B41" s="268" t="s">
        <v>79</v>
      </c>
      <c r="C41" s="269">
        <v>2</v>
      </c>
      <c r="D41" s="270" t="s">
        <v>80</v>
      </c>
      <c r="E41" s="270" t="s">
        <v>15</v>
      </c>
      <c r="F41" s="271">
        <v>72</v>
      </c>
      <c r="G41" s="271">
        <v>31667</v>
      </c>
      <c r="H41" s="272">
        <f t="shared" si="0"/>
        <v>0.0002536500710804963</v>
      </c>
      <c r="I41" s="261"/>
      <c r="J41" s="279" t="s">
        <v>1219</v>
      </c>
      <c r="K41" s="280">
        <v>3</v>
      </c>
      <c r="L41" s="281" t="s">
        <v>1218</v>
      </c>
      <c r="M41" s="282" t="s">
        <v>15</v>
      </c>
      <c r="N41" s="283">
        <v>10981</v>
      </c>
      <c r="O41" s="283">
        <v>273774</v>
      </c>
      <c r="P41" s="284">
        <f t="shared" si="1"/>
        <v>0.0051298947372503505</v>
      </c>
    </row>
    <row r="42" spans="2:16" ht="13.5">
      <c r="B42" s="268" t="s">
        <v>81</v>
      </c>
      <c r="C42" s="269">
        <v>2</v>
      </c>
      <c r="D42" s="270" t="s">
        <v>82</v>
      </c>
      <c r="E42" s="270" t="s">
        <v>15</v>
      </c>
      <c r="F42" s="271">
        <v>27898</v>
      </c>
      <c r="G42" s="271">
        <v>9404092</v>
      </c>
      <c r="H42" s="272">
        <f t="shared" si="0"/>
        <v>0.07532600512355217</v>
      </c>
      <c r="I42" s="261"/>
      <c r="J42" s="279" t="s">
        <v>1217</v>
      </c>
      <c r="K42" s="280">
        <v>3</v>
      </c>
      <c r="L42" s="281" t="s">
        <v>1216</v>
      </c>
      <c r="M42" s="282" t="s">
        <v>15</v>
      </c>
      <c r="N42" s="283">
        <v>48581</v>
      </c>
      <c r="O42" s="283">
        <v>2781112</v>
      </c>
      <c r="P42" s="284">
        <f t="shared" si="1"/>
        <v>0.052111638842635886</v>
      </c>
    </row>
    <row r="43" spans="2:16" ht="13.5">
      <c r="B43" s="285" t="s">
        <v>83</v>
      </c>
      <c r="C43" s="286">
        <v>3</v>
      </c>
      <c r="D43" s="287" t="s">
        <v>84</v>
      </c>
      <c r="E43" s="287" t="s">
        <v>15</v>
      </c>
      <c r="F43" s="288">
        <v>24265</v>
      </c>
      <c r="G43" s="288">
        <v>9035533</v>
      </c>
      <c r="H43" s="289">
        <f t="shared" si="0"/>
        <v>0.07237387778129188</v>
      </c>
      <c r="I43" s="261"/>
      <c r="J43" s="273" t="s">
        <v>43</v>
      </c>
      <c r="K43" s="274">
        <v>2</v>
      </c>
      <c r="L43" s="275" t="s">
        <v>44</v>
      </c>
      <c r="M43" s="276" t="s">
        <v>32</v>
      </c>
      <c r="N43" s="277">
        <v>400927654</v>
      </c>
      <c r="O43" s="277">
        <v>72295520</v>
      </c>
      <c r="P43" s="278">
        <f t="shared" si="1"/>
        <v>1.354651674646889</v>
      </c>
    </row>
    <row r="44" spans="2:16" ht="13.5">
      <c r="B44" s="268" t="s">
        <v>85</v>
      </c>
      <c r="C44" s="269">
        <v>2</v>
      </c>
      <c r="D44" s="270" t="s">
        <v>86</v>
      </c>
      <c r="E44" s="270"/>
      <c r="F44" s="271">
        <v>0</v>
      </c>
      <c r="G44" s="271">
        <v>901416</v>
      </c>
      <c r="H44" s="272">
        <f t="shared" si="0"/>
        <v>0.0072202681805379944</v>
      </c>
      <c r="I44" s="261"/>
      <c r="J44" s="279" t="s">
        <v>45</v>
      </c>
      <c r="K44" s="280">
        <v>3</v>
      </c>
      <c r="L44" s="281" t="s">
        <v>46</v>
      </c>
      <c r="M44" s="282" t="s">
        <v>32</v>
      </c>
      <c r="N44" s="283">
        <v>158403888</v>
      </c>
      <c r="O44" s="283">
        <v>33231443</v>
      </c>
      <c r="P44" s="284">
        <f t="shared" si="1"/>
        <v>0.6226807679214791</v>
      </c>
    </row>
    <row r="45" spans="2:16" ht="13.5">
      <c r="B45" s="285" t="s">
        <v>87</v>
      </c>
      <c r="C45" s="286">
        <v>3</v>
      </c>
      <c r="D45" s="287" t="s">
        <v>88</v>
      </c>
      <c r="E45" s="287"/>
      <c r="F45" s="288">
        <v>0</v>
      </c>
      <c r="G45" s="288">
        <v>887431</v>
      </c>
      <c r="H45" s="289">
        <f t="shared" si="0"/>
        <v>0.007108249478290836</v>
      </c>
      <c r="I45" s="261"/>
      <c r="J45" s="279" t="s">
        <v>47</v>
      </c>
      <c r="K45" s="280">
        <v>4</v>
      </c>
      <c r="L45" s="281" t="s">
        <v>1215</v>
      </c>
      <c r="M45" s="282" t="s">
        <v>15</v>
      </c>
      <c r="N45" s="283">
        <v>2376</v>
      </c>
      <c r="O45" s="283">
        <v>432420</v>
      </c>
      <c r="P45" s="284">
        <f t="shared" si="1"/>
        <v>0.008102555692950377</v>
      </c>
    </row>
    <row r="46" spans="2:16" ht="13.5">
      <c r="B46" s="285" t="s">
        <v>89</v>
      </c>
      <c r="C46" s="286">
        <v>4</v>
      </c>
      <c r="D46" s="287" t="s">
        <v>90</v>
      </c>
      <c r="E46" s="287"/>
      <c r="F46" s="288">
        <v>0</v>
      </c>
      <c r="G46" s="288">
        <v>597897</v>
      </c>
      <c r="H46" s="289">
        <f t="shared" si="0"/>
        <v>0.004789105900426801</v>
      </c>
      <c r="I46" s="261"/>
      <c r="J46" s="279" t="s">
        <v>1214</v>
      </c>
      <c r="K46" s="280">
        <v>5</v>
      </c>
      <c r="L46" s="281" t="s">
        <v>1213</v>
      </c>
      <c r="M46" s="282" t="s">
        <v>32</v>
      </c>
      <c r="N46" s="283">
        <v>19440</v>
      </c>
      <c r="O46" s="283">
        <v>5148</v>
      </c>
      <c r="P46" s="284">
        <f t="shared" si="1"/>
        <v>9.646167315875432E-05</v>
      </c>
    </row>
    <row r="47" spans="2:16" ht="13.5">
      <c r="B47" s="268" t="s">
        <v>91</v>
      </c>
      <c r="C47" s="269">
        <v>2</v>
      </c>
      <c r="D47" s="270" t="s">
        <v>92</v>
      </c>
      <c r="E47" s="270" t="s">
        <v>15</v>
      </c>
      <c r="F47" s="271">
        <v>263537</v>
      </c>
      <c r="G47" s="271">
        <v>5642348</v>
      </c>
      <c r="H47" s="272">
        <f t="shared" si="0"/>
        <v>0.04519474441092924</v>
      </c>
      <c r="I47" s="261"/>
      <c r="J47" s="279" t="s">
        <v>1212</v>
      </c>
      <c r="K47" s="280">
        <v>5</v>
      </c>
      <c r="L47" s="281" t="s">
        <v>1211</v>
      </c>
      <c r="M47" s="282" t="s">
        <v>32</v>
      </c>
      <c r="N47" s="283">
        <v>2021742</v>
      </c>
      <c r="O47" s="283">
        <v>374232</v>
      </c>
      <c r="P47" s="284">
        <f t="shared" si="1"/>
        <v>0.007012246478155972</v>
      </c>
    </row>
    <row r="48" spans="2:16" ht="13.5">
      <c r="B48" s="268" t="s">
        <v>93</v>
      </c>
      <c r="C48" s="269">
        <v>2</v>
      </c>
      <c r="D48" s="270" t="s">
        <v>94</v>
      </c>
      <c r="E48" s="270" t="s">
        <v>15</v>
      </c>
      <c r="F48" s="271">
        <v>49802</v>
      </c>
      <c r="G48" s="271">
        <v>5537095</v>
      </c>
      <c r="H48" s="272">
        <f t="shared" si="0"/>
        <v>0.04435167651907224</v>
      </c>
      <c r="I48" s="261"/>
      <c r="J48" s="279" t="s">
        <v>1210</v>
      </c>
      <c r="K48" s="280">
        <v>5</v>
      </c>
      <c r="L48" s="281" t="s">
        <v>1209</v>
      </c>
      <c r="M48" s="282" t="s">
        <v>32</v>
      </c>
      <c r="N48" s="283">
        <v>284681</v>
      </c>
      <c r="O48" s="283">
        <v>44651</v>
      </c>
      <c r="P48" s="284">
        <f t="shared" si="1"/>
        <v>0.0008366569868320784</v>
      </c>
    </row>
    <row r="49" spans="2:16" ht="13.5">
      <c r="B49" s="285" t="s">
        <v>95</v>
      </c>
      <c r="C49" s="286">
        <v>3</v>
      </c>
      <c r="D49" s="287" t="s">
        <v>96</v>
      </c>
      <c r="E49" s="287" t="s">
        <v>15</v>
      </c>
      <c r="F49" s="288">
        <v>13061</v>
      </c>
      <c r="G49" s="288">
        <v>3158706</v>
      </c>
      <c r="H49" s="289">
        <f t="shared" si="0"/>
        <v>0.025300975824119432</v>
      </c>
      <c r="I49" s="261"/>
      <c r="J49" s="279" t="s">
        <v>48</v>
      </c>
      <c r="K49" s="280">
        <v>4</v>
      </c>
      <c r="L49" s="281" t="s">
        <v>1208</v>
      </c>
      <c r="M49" s="282" t="s">
        <v>15</v>
      </c>
      <c r="N49" s="283">
        <v>72870</v>
      </c>
      <c r="O49" s="283">
        <v>7003771</v>
      </c>
      <c r="P49" s="284">
        <f t="shared" si="1"/>
        <v>0.13123455110348908</v>
      </c>
    </row>
    <row r="50" spans="2:16" ht="13.5">
      <c r="B50" s="285" t="s">
        <v>97</v>
      </c>
      <c r="C50" s="286">
        <v>4</v>
      </c>
      <c r="D50" s="287" t="s">
        <v>98</v>
      </c>
      <c r="E50" s="287" t="s">
        <v>32</v>
      </c>
      <c r="F50" s="288">
        <v>5895544</v>
      </c>
      <c r="G50" s="288">
        <v>2031930</v>
      </c>
      <c r="H50" s="289">
        <f t="shared" si="0"/>
        <v>0.016275592538939364</v>
      </c>
      <c r="I50" s="261"/>
      <c r="J50" s="279" t="s">
        <v>50</v>
      </c>
      <c r="K50" s="280">
        <v>4</v>
      </c>
      <c r="L50" s="281" t="s">
        <v>1207</v>
      </c>
      <c r="M50" s="282" t="s">
        <v>15</v>
      </c>
      <c r="N50" s="283">
        <v>200</v>
      </c>
      <c r="O50" s="283">
        <v>72390</v>
      </c>
      <c r="P50" s="284">
        <f t="shared" si="1"/>
        <v>0.0013564220124246745</v>
      </c>
    </row>
    <row r="51" spans="2:16" ht="13.5">
      <c r="B51" s="285" t="s">
        <v>99</v>
      </c>
      <c r="C51" s="286">
        <v>4</v>
      </c>
      <c r="D51" s="287" t="s">
        <v>100</v>
      </c>
      <c r="E51" s="287" t="s">
        <v>15</v>
      </c>
      <c r="F51" s="288">
        <v>1224</v>
      </c>
      <c r="G51" s="288">
        <v>511889</v>
      </c>
      <c r="H51" s="289">
        <f t="shared" si="0"/>
        <v>0.004100188879127299</v>
      </c>
      <c r="I51" s="261"/>
      <c r="J51" s="279" t="s">
        <v>1206</v>
      </c>
      <c r="K51" s="280">
        <v>4</v>
      </c>
      <c r="L51" s="281" t="s">
        <v>1205</v>
      </c>
      <c r="M51" s="282" t="s">
        <v>32</v>
      </c>
      <c r="N51" s="283">
        <v>5153000</v>
      </c>
      <c r="O51" s="283">
        <v>1898510</v>
      </c>
      <c r="P51" s="284">
        <f t="shared" si="1"/>
        <v>0.03557370845155918</v>
      </c>
    </row>
    <row r="52" spans="2:16" ht="13.5">
      <c r="B52" s="268" t="s">
        <v>101</v>
      </c>
      <c r="C52" s="269">
        <v>2</v>
      </c>
      <c r="D52" s="270" t="s">
        <v>102</v>
      </c>
      <c r="E52" s="270" t="s">
        <v>15</v>
      </c>
      <c r="F52" s="271">
        <v>922605</v>
      </c>
      <c r="G52" s="271">
        <v>3668521</v>
      </c>
      <c r="H52" s="272">
        <f t="shared" si="0"/>
        <v>0.029384552133460494</v>
      </c>
      <c r="I52" s="261"/>
      <c r="J52" s="279" t="s">
        <v>51</v>
      </c>
      <c r="K52" s="280">
        <v>3</v>
      </c>
      <c r="L52" s="281" t="s">
        <v>52</v>
      </c>
      <c r="M52" s="282" t="s">
        <v>32</v>
      </c>
      <c r="N52" s="283">
        <v>242523766</v>
      </c>
      <c r="O52" s="283">
        <v>39064077</v>
      </c>
      <c r="P52" s="284">
        <f t="shared" si="1"/>
        <v>0.7319709067254102</v>
      </c>
    </row>
    <row r="53" spans="2:16" ht="13.5">
      <c r="B53" s="285" t="s">
        <v>103</v>
      </c>
      <c r="C53" s="286">
        <v>3</v>
      </c>
      <c r="D53" s="287" t="s">
        <v>104</v>
      </c>
      <c r="E53" s="287" t="s">
        <v>15</v>
      </c>
      <c r="F53" s="288">
        <v>22219</v>
      </c>
      <c r="G53" s="288">
        <v>991814</v>
      </c>
      <c r="H53" s="289">
        <f t="shared" si="0"/>
        <v>0.007944348741548974</v>
      </c>
      <c r="I53" s="261"/>
      <c r="J53" s="279" t="s">
        <v>53</v>
      </c>
      <c r="K53" s="280">
        <v>4</v>
      </c>
      <c r="L53" s="281" t="s">
        <v>1204</v>
      </c>
      <c r="M53" s="282" t="s">
        <v>15</v>
      </c>
      <c r="N53" s="283">
        <v>55578</v>
      </c>
      <c r="O53" s="283">
        <v>3281000</v>
      </c>
      <c r="P53" s="284">
        <f t="shared" si="1"/>
        <v>0.06147838959476941</v>
      </c>
    </row>
    <row r="54" spans="2:16" ht="13.5">
      <c r="B54" s="268" t="s">
        <v>105</v>
      </c>
      <c r="C54" s="269">
        <v>2</v>
      </c>
      <c r="D54" s="270" t="s">
        <v>106</v>
      </c>
      <c r="E54" s="270" t="s">
        <v>15</v>
      </c>
      <c r="F54" s="271">
        <v>417351</v>
      </c>
      <c r="G54" s="271">
        <v>30844148</v>
      </c>
      <c r="H54" s="272">
        <f t="shared" si="0"/>
        <v>0.24705909409218899</v>
      </c>
      <c r="I54" s="261"/>
      <c r="J54" s="279" t="s">
        <v>806</v>
      </c>
      <c r="K54" s="280">
        <v>4</v>
      </c>
      <c r="L54" s="281" t="s">
        <v>1203</v>
      </c>
      <c r="M54" s="282" t="s">
        <v>32</v>
      </c>
      <c r="N54" s="283">
        <v>60804295</v>
      </c>
      <c r="O54" s="283">
        <v>8967350</v>
      </c>
      <c r="P54" s="284">
        <f t="shared" si="1"/>
        <v>0.16802750287493307</v>
      </c>
    </row>
    <row r="55" spans="2:16" ht="13.5">
      <c r="B55" s="285" t="s">
        <v>107</v>
      </c>
      <c r="C55" s="286">
        <v>3</v>
      </c>
      <c r="D55" s="287" t="s">
        <v>108</v>
      </c>
      <c r="E55" s="287" t="s">
        <v>15</v>
      </c>
      <c r="F55" s="288">
        <v>360194</v>
      </c>
      <c r="G55" s="288">
        <v>16834698</v>
      </c>
      <c r="H55" s="289">
        <f t="shared" si="0"/>
        <v>0.13484454935164963</v>
      </c>
      <c r="I55" s="261"/>
      <c r="J55" s="279" t="s">
        <v>1202</v>
      </c>
      <c r="K55" s="280">
        <v>4</v>
      </c>
      <c r="L55" s="281" t="s">
        <v>1201</v>
      </c>
      <c r="M55" s="282" t="s">
        <v>15</v>
      </c>
      <c r="N55" s="283">
        <v>19085</v>
      </c>
      <c r="O55" s="283">
        <v>2720105</v>
      </c>
      <c r="P55" s="284">
        <f t="shared" si="1"/>
        <v>0.050968508055068654</v>
      </c>
    </row>
    <row r="56" spans="2:16" ht="13.5">
      <c r="B56" s="268" t="s">
        <v>109</v>
      </c>
      <c r="C56" s="269">
        <v>2</v>
      </c>
      <c r="D56" s="270" t="s">
        <v>110</v>
      </c>
      <c r="E56" s="270"/>
      <c r="F56" s="271">
        <v>0</v>
      </c>
      <c r="G56" s="271">
        <v>1309490</v>
      </c>
      <c r="H56" s="272">
        <f t="shared" si="0"/>
        <v>0.010488907429791238</v>
      </c>
      <c r="I56" s="261"/>
      <c r="J56" s="273" t="s">
        <v>54</v>
      </c>
      <c r="K56" s="274">
        <v>2</v>
      </c>
      <c r="L56" s="275" t="s">
        <v>55</v>
      </c>
      <c r="M56" s="276" t="s">
        <v>15</v>
      </c>
      <c r="N56" s="277">
        <v>47539</v>
      </c>
      <c r="O56" s="277">
        <v>7253178</v>
      </c>
      <c r="P56" s="278">
        <f t="shared" si="1"/>
        <v>0.13590786433532775</v>
      </c>
    </row>
    <row r="57" spans="2:16" ht="13.5">
      <c r="B57" s="285" t="s">
        <v>111</v>
      </c>
      <c r="C57" s="286">
        <v>3</v>
      </c>
      <c r="D57" s="287" t="s">
        <v>112</v>
      </c>
      <c r="E57" s="287" t="s">
        <v>15</v>
      </c>
      <c r="F57" s="288">
        <v>1</v>
      </c>
      <c r="G57" s="288">
        <v>26440</v>
      </c>
      <c r="H57" s="289">
        <f t="shared" si="0"/>
        <v>0.0002117822300618411</v>
      </c>
      <c r="I57" s="261"/>
      <c r="J57" s="279" t="s">
        <v>1200</v>
      </c>
      <c r="K57" s="280">
        <v>3</v>
      </c>
      <c r="L57" s="281" t="s">
        <v>1199</v>
      </c>
      <c r="M57" s="282" t="s">
        <v>15</v>
      </c>
      <c r="N57" s="283">
        <v>1939</v>
      </c>
      <c r="O57" s="283">
        <v>230582</v>
      </c>
      <c r="P57" s="284">
        <f t="shared" si="1"/>
        <v>0.004320576052892751</v>
      </c>
    </row>
    <row r="58" spans="2:16" ht="13.5">
      <c r="B58" s="256" t="s">
        <v>113</v>
      </c>
      <c r="C58" s="257">
        <v>1</v>
      </c>
      <c r="D58" s="258" t="s">
        <v>114</v>
      </c>
      <c r="E58" s="258"/>
      <c r="F58" s="259">
        <v>0</v>
      </c>
      <c r="G58" s="259">
        <v>59369521</v>
      </c>
      <c r="H58" s="260">
        <f t="shared" si="0"/>
        <v>0.47554499073688755</v>
      </c>
      <c r="I58" s="261"/>
      <c r="J58" s="279" t="s">
        <v>1198</v>
      </c>
      <c r="K58" s="280">
        <v>4</v>
      </c>
      <c r="L58" s="281" t="s">
        <v>1197</v>
      </c>
      <c r="M58" s="282" t="s">
        <v>15</v>
      </c>
      <c r="N58" s="283">
        <v>1938</v>
      </c>
      <c r="O58" s="283">
        <v>229755</v>
      </c>
      <c r="P58" s="284">
        <f t="shared" si="1"/>
        <v>0.004305079976027505</v>
      </c>
    </row>
    <row r="59" spans="2:16" ht="13.5">
      <c r="B59" s="268" t="s">
        <v>115</v>
      </c>
      <c r="C59" s="269">
        <v>2</v>
      </c>
      <c r="D59" s="270" t="s">
        <v>116</v>
      </c>
      <c r="E59" s="270" t="s">
        <v>15</v>
      </c>
      <c r="F59" s="271">
        <v>3454</v>
      </c>
      <c r="G59" s="271">
        <v>147057</v>
      </c>
      <c r="H59" s="272">
        <f t="shared" si="0"/>
        <v>0.0011779145009910804</v>
      </c>
      <c r="I59" s="261"/>
      <c r="J59" s="279" t="s">
        <v>1194</v>
      </c>
      <c r="K59" s="280">
        <v>3</v>
      </c>
      <c r="L59" s="281" t="s">
        <v>1193</v>
      </c>
      <c r="M59" s="282" t="s">
        <v>15</v>
      </c>
      <c r="N59" s="283">
        <v>18812</v>
      </c>
      <c r="O59" s="283">
        <v>403157</v>
      </c>
      <c r="P59" s="284">
        <f t="shared" si="1"/>
        <v>0.007554234414464629</v>
      </c>
    </row>
    <row r="60" spans="2:16" ht="13.5">
      <c r="B60" s="285" t="s">
        <v>117</v>
      </c>
      <c r="C60" s="286">
        <v>3</v>
      </c>
      <c r="D60" s="287" t="s">
        <v>118</v>
      </c>
      <c r="E60" s="287" t="s">
        <v>15</v>
      </c>
      <c r="F60" s="288">
        <v>338</v>
      </c>
      <c r="G60" s="288">
        <v>31737</v>
      </c>
      <c r="H60" s="289">
        <f t="shared" si="0"/>
        <v>0.0002542107653355768</v>
      </c>
      <c r="I60" s="261"/>
      <c r="J60" s="279" t="s">
        <v>1192</v>
      </c>
      <c r="K60" s="280">
        <v>3</v>
      </c>
      <c r="L60" s="281" t="s">
        <v>1191</v>
      </c>
      <c r="M60" s="282" t="s">
        <v>15</v>
      </c>
      <c r="N60" s="283">
        <v>7836</v>
      </c>
      <c r="O60" s="283">
        <v>975768</v>
      </c>
      <c r="P60" s="284">
        <f t="shared" si="1"/>
        <v>0.018283646832706172</v>
      </c>
    </row>
    <row r="61" spans="2:16" ht="13.5">
      <c r="B61" s="268" t="s">
        <v>119</v>
      </c>
      <c r="C61" s="269">
        <v>2</v>
      </c>
      <c r="D61" s="270" t="s">
        <v>120</v>
      </c>
      <c r="E61" s="270"/>
      <c r="F61" s="271">
        <v>0</v>
      </c>
      <c r="G61" s="271">
        <v>59222464</v>
      </c>
      <c r="H61" s="272">
        <f t="shared" si="0"/>
        <v>0.4743670762358965</v>
      </c>
      <c r="I61" s="261"/>
      <c r="J61" s="273" t="s">
        <v>56</v>
      </c>
      <c r="K61" s="274">
        <v>2</v>
      </c>
      <c r="L61" s="275" t="s">
        <v>57</v>
      </c>
      <c r="M61" s="276" t="s">
        <v>15</v>
      </c>
      <c r="N61" s="277">
        <v>53710</v>
      </c>
      <c r="O61" s="277">
        <v>17593948</v>
      </c>
      <c r="P61" s="278">
        <f t="shared" si="1"/>
        <v>0.3296700974258196</v>
      </c>
    </row>
    <row r="62" spans="2:16" ht="13.5">
      <c r="B62" s="285" t="s">
        <v>121</v>
      </c>
      <c r="C62" s="286">
        <v>3</v>
      </c>
      <c r="D62" s="287" t="s">
        <v>122</v>
      </c>
      <c r="E62" s="287"/>
      <c r="F62" s="288">
        <v>0</v>
      </c>
      <c r="G62" s="288">
        <v>58744007</v>
      </c>
      <c r="H62" s="289">
        <f t="shared" si="0"/>
        <v>0.47053467493299567</v>
      </c>
      <c r="I62" s="261"/>
      <c r="J62" s="279" t="s">
        <v>58</v>
      </c>
      <c r="K62" s="280">
        <v>3</v>
      </c>
      <c r="L62" s="281" t="s">
        <v>1190</v>
      </c>
      <c r="M62" s="282" t="s">
        <v>32</v>
      </c>
      <c r="N62" s="283">
        <v>37766978</v>
      </c>
      <c r="O62" s="283">
        <v>12164353</v>
      </c>
      <c r="P62" s="284">
        <f t="shared" si="1"/>
        <v>0.22793198198790063</v>
      </c>
    </row>
    <row r="63" spans="2:16" ht="13.5">
      <c r="B63" s="285" t="s">
        <v>123</v>
      </c>
      <c r="C63" s="286">
        <v>4</v>
      </c>
      <c r="D63" s="287" t="s">
        <v>124</v>
      </c>
      <c r="E63" s="287" t="s">
        <v>70</v>
      </c>
      <c r="F63" s="288">
        <v>222</v>
      </c>
      <c r="G63" s="288">
        <v>84650</v>
      </c>
      <c r="H63" s="289">
        <f t="shared" si="0"/>
        <v>0.0006780395527509399</v>
      </c>
      <c r="I63" s="261"/>
      <c r="J63" s="279" t="s">
        <v>1189</v>
      </c>
      <c r="K63" s="280">
        <v>4</v>
      </c>
      <c r="L63" s="281" t="s">
        <v>1188</v>
      </c>
      <c r="M63" s="282" t="s">
        <v>32</v>
      </c>
      <c r="N63" s="283">
        <v>36781248</v>
      </c>
      <c r="O63" s="283">
        <v>11464090</v>
      </c>
      <c r="P63" s="284">
        <f t="shared" si="1"/>
        <v>0.21481066484897895</v>
      </c>
    </row>
    <row r="64" spans="2:16" ht="13.5">
      <c r="B64" s="285" t="s">
        <v>125</v>
      </c>
      <c r="C64" s="286">
        <v>4</v>
      </c>
      <c r="D64" s="287" t="s">
        <v>126</v>
      </c>
      <c r="E64" s="287" t="s">
        <v>70</v>
      </c>
      <c r="F64" s="288">
        <v>149091</v>
      </c>
      <c r="G64" s="288">
        <v>9123793</v>
      </c>
      <c r="H64" s="289">
        <f t="shared" si="0"/>
        <v>0.07308083313776911</v>
      </c>
      <c r="I64" s="261"/>
      <c r="J64" s="279" t="s">
        <v>1187</v>
      </c>
      <c r="K64" s="280">
        <v>4</v>
      </c>
      <c r="L64" s="281" t="s">
        <v>1186</v>
      </c>
      <c r="M64" s="282" t="s">
        <v>32</v>
      </c>
      <c r="N64" s="283">
        <v>31050</v>
      </c>
      <c r="O64" s="283">
        <v>31606</v>
      </c>
      <c r="P64" s="284">
        <f t="shared" si="1"/>
        <v>0.0005922237066541548</v>
      </c>
    </row>
    <row r="65" spans="2:16" ht="13.5">
      <c r="B65" s="285" t="s">
        <v>127</v>
      </c>
      <c r="C65" s="286">
        <v>4</v>
      </c>
      <c r="D65" s="287" t="s">
        <v>128</v>
      </c>
      <c r="E65" s="287" t="s">
        <v>70</v>
      </c>
      <c r="F65" s="288">
        <v>30950</v>
      </c>
      <c r="G65" s="288">
        <v>1834587</v>
      </c>
      <c r="H65" s="289">
        <f t="shared" si="0"/>
        <v>0.014694891304934298</v>
      </c>
      <c r="I65" s="261"/>
      <c r="J65" s="279" t="s">
        <v>1185</v>
      </c>
      <c r="K65" s="280">
        <v>3</v>
      </c>
      <c r="L65" s="281" t="s">
        <v>1184</v>
      </c>
      <c r="M65" s="282" t="s">
        <v>32</v>
      </c>
      <c r="N65" s="283">
        <v>3018604</v>
      </c>
      <c r="O65" s="283">
        <v>1159684</v>
      </c>
      <c r="P65" s="284">
        <f t="shared" si="1"/>
        <v>0.02172980943578804</v>
      </c>
    </row>
    <row r="66" spans="2:16" ht="13.5">
      <c r="B66" s="285" t="s">
        <v>129</v>
      </c>
      <c r="C66" s="286">
        <v>4</v>
      </c>
      <c r="D66" s="287" t="s">
        <v>130</v>
      </c>
      <c r="E66" s="287" t="s">
        <v>32</v>
      </c>
      <c r="F66" s="288">
        <v>40338623</v>
      </c>
      <c r="G66" s="288">
        <v>13811841</v>
      </c>
      <c r="H66" s="289">
        <f t="shared" si="0"/>
        <v>0.11063171286836496</v>
      </c>
      <c r="I66" s="261"/>
      <c r="J66" s="279" t="s">
        <v>1183</v>
      </c>
      <c r="K66" s="280">
        <v>4</v>
      </c>
      <c r="L66" s="281" t="s">
        <v>1182</v>
      </c>
      <c r="M66" s="282" t="s">
        <v>32</v>
      </c>
      <c r="N66" s="283">
        <v>1111359</v>
      </c>
      <c r="O66" s="283">
        <v>302715</v>
      </c>
      <c r="P66" s="284">
        <f t="shared" si="1"/>
        <v>0.005672182476738988</v>
      </c>
    </row>
    <row r="67" spans="2:16" ht="13.5">
      <c r="B67" s="256" t="s">
        <v>133</v>
      </c>
      <c r="C67" s="257">
        <v>1</v>
      </c>
      <c r="D67" s="258" t="s">
        <v>134</v>
      </c>
      <c r="E67" s="258" t="s">
        <v>15</v>
      </c>
      <c r="F67" s="259">
        <v>8064</v>
      </c>
      <c r="G67" s="259">
        <v>1604016</v>
      </c>
      <c r="H67" s="260">
        <f t="shared" si="0"/>
        <v>0.012848036517960442</v>
      </c>
      <c r="I67" s="261"/>
      <c r="J67" s="279" t="s">
        <v>1181</v>
      </c>
      <c r="K67" s="280">
        <v>4</v>
      </c>
      <c r="L67" s="281" t="s">
        <v>1180</v>
      </c>
      <c r="M67" s="282" t="s">
        <v>32</v>
      </c>
      <c r="N67" s="283">
        <v>645400</v>
      </c>
      <c r="O67" s="283">
        <v>395193</v>
      </c>
      <c r="P67" s="284">
        <f t="shared" si="1"/>
        <v>0.007405007381629292</v>
      </c>
    </row>
    <row r="68" spans="2:16" ht="13.5">
      <c r="B68" s="268" t="s">
        <v>135</v>
      </c>
      <c r="C68" s="269">
        <v>2</v>
      </c>
      <c r="D68" s="270" t="s">
        <v>136</v>
      </c>
      <c r="E68" s="270" t="s">
        <v>15</v>
      </c>
      <c r="F68" s="271">
        <v>2</v>
      </c>
      <c r="G68" s="271">
        <v>13006</v>
      </c>
      <c r="H68" s="272">
        <f t="shared" si="0"/>
        <v>0.00010417699259396011</v>
      </c>
      <c r="I68" s="261"/>
      <c r="J68" s="279" t="s">
        <v>1179</v>
      </c>
      <c r="K68" s="280">
        <v>3</v>
      </c>
      <c r="L68" s="281" t="s">
        <v>1178</v>
      </c>
      <c r="M68" s="282" t="s">
        <v>15</v>
      </c>
      <c r="N68" s="283">
        <v>1821</v>
      </c>
      <c r="O68" s="283">
        <v>1022900</v>
      </c>
      <c r="P68" s="284">
        <f t="shared" si="1"/>
        <v>0.019166792050133993</v>
      </c>
    </row>
    <row r="69" spans="2:16" ht="13.5">
      <c r="B69" s="268" t="s">
        <v>137</v>
      </c>
      <c r="C69" s="269">
        <v>2</v>
      </c>
      <c r="D69" s="270" t="s">
        <v>138</v>
      </c>
      <c r="E69" s="270" t="s">
        <v>15</v>
      </c>
      <c r="F69" s="271">
        <v>3744</v>
      </c>
      <c r="G69" s="271">
        <v>911645</v>
      </c>
      <c r="H69" s="272">
        <f t="shared" si="0"/>
        <v>0.007302201631041117</v>
      </c>
      <c r="I69" s="261"/>
      <c r="J69" s="279" t="s">
        <v>1177</v>
      </c>
      <c r="K69" s="280">
        <v>4</v>
      </c>
      <c r="L69" s="281" t="s">
        <v>1176</v>
      </c>
      <c r="M69" s="282" t="s">
        <v>32</v>
      </c>
      <c r="N69" s="283">
        <v>211153</v>
      </c>
      <c r="O69" s="283">
        <v>218225</v>
      </c>
      <c r="P69" s="284">
        <f t="shared" si="1"/>
        <v>0.004089034309453994</v>
      </c>
    </row>
    <row r="70" spans="2:16" ht="13.5">
      <c r="B70" s="268" t="s">
        <v>139</v>
      </c>
      <c r="C70" s="269">
        <v>2</v>
      </c>
      <c r="D70" s="270" t="s">
        <v>140</v>
      </c>
      <c r="E70" s="270" t="s">
        <v>15</v>
      </c>
      <c r="F70" s="271">
        <v>4323</v>
      </c>
      <c r="G70" s="271">
        <v>679365</v>
      </c>
      <c r="H70" s="272">
        <f t="shared" si="0"/>
        <v>0.005441657894325366</v>
      </c>
      <c r="I70" s="261"/>
      <c r="J70" s="279" t="s">
        <v>1175</v>
      </c>
      <c r="K70" s="280">
        <v>4</v>
      </c>
      <c r="L70" s="281" t="s">
        <v>1174</v>
      </c>
      <c r="M70" s="282" t="s">
        <v>32</v>
      </c>
      <c r="N70" s="283">
        <v>599450</v>
      </c>
      <c r="O70" s="283">
        <v>382679</v>
      </c>
      <c r="P70" s="284">
        <f t="shared" si="1"/>
        <v>0.007170523819486975</v>
      </c>
    </row>
    <row r="71" spans="2:16" ht="13.5">
      <c r="B71" s="256" t="s">
        <v>141</v>
      </c>
      <c r="C71" s="257">
        <v>1</v>
      </c>
      <c r="D71" s="258" t="s">
        <v>142</v>
      </c>
      <c r="E71" s="258"/>
      <c r="F71" s="259">
        <v>0</v>
      </c>
      <c r="G71" s="259">
        <v>584664468</v>
      </c>
      <c r="H71" s="260">
        <f t="shared" si="0"/>
        <v>4.6831144051043845</v>
      </c>
      <c r="I71" s="261"/>
      <c r="J71" s="279" t="s">
        <v>1173</v>
      </c>
      <c r="K71" s="280">
        <v>4</v>
      </c>
      <c r="L71" s="281" t="s">
        <v>1172</v>
      </c>
      <c r="M71" s="282" t="s">
        <v>32</v>
      </c>
      <c r="N71" s="283">
        <v>1004519</v>
      </c>
      <c r="O71" s="283">
        <v>420194</v>
      </c>
      <c r="P71" s="284">
        <f t="shared" si="1"/>
        <v>0.00787346858804771</v>
      </c>
    </row>
    <row r="72" spans="2:16" ht="13.5">
      <c r="B72" s="268" t="s">
        <v>143</v>
      </c>
      <c r="C72" s="269">
        <v>2</v>
      </c>
      <c r="D72" s="270" t="s">
        <v>144</v>
      </c>
      <c r="E72" s="270"/>
      <c r="F72" s="271">
        <v>0</v>
      </c>
      <c r="G72" s="271">
        <v>153746152</v>
      </c>
      <c r="H72" s="272">
        <f t="shared" si="0"/>
        <v>1.231494059530514</v>
      </c>
      <c r="I72" s="261"/>
      <c r="J72" s="273" t="s">
        <v>60</v>
      </c>
      <c r="K72" s="274">
        <v>2</v>
      </c>
      <c r="L72" s="275" t="s">
        <v>61</v>
      </c>
      <c r="M72" s="276" t="s">
        <v>15</v>
      </c>
      <c r="N72" s="277">
        <v>424817</v>
      </c>
      <c r="O72" s="277">
        <v>23733701</v>
      </c>
      <c r="P72" s="278">
        <f t="shared" si="1"/>
        <v>0.44471493953177943</v>
      </c>
    </row>
    <row r="73" spans="2:16" ht="13.5">
      <c r="B73" s="285" t="s">
        <v>145</v>
      </c>
      <c r="C73" s="286">
        <v>3</v>
      </c>
      <c r="D73" s="287" t="s">
        <v>146</v>
      </c>
      <c r="E73" s="287"/>
      <c r="F73" s="288">
        <v>0</v>
      </c>
      <c r="G73" s="288">
        <v>102564011</v>
      </c>
      <c r="H73" s="289">
        <f aca="true" t="shared" si="2" ref="H73:H136">G73/12484522423*100</f>
        <v>0.8215293106530711</v>
      </c>
      <c r="I73" s="261"/>
      <c r="J73" s="279" t="s">
        <v>62</v>
      </c>
      <c r="K73" s="280">
        <v>3</v>
      </c>
      <c r="L73" s="281" t="s">
        <v>1169</v>
      </c>
      <c r="M73" s="282" t="s">
        <v>15</v>
      </c>
      <c r="N73" s="283">
        <v>32632</v>
      </c>
      <c r="O73" s="283">
        <v>1888660</v>
      </c>
      <c r="P73" s="284">
        <f aca="true" t="shared" si="3" ref="P73:P88">O73/5336834653*100</f>
        <v>0.03538914211888363</v>
      </c>
    </row>
    <row r="74" spans="2:16" ht="13.5">
      <c r="B74" s="285" t="s">
        <v>147</v>
      </c>
      <c r="C74" s="286">
        <v>4</v>
      </c>
      <c r="D74" s="287" t="s">
        <v>148</v>
      </c>
      <c r="E74" s="287" t="s">
        <v>32</v>
      </c>
      <c r="F74" s="288">
        <v>277524338</v>
      </c>
      <c r="G74" s="288">
        <v>32502608</v>
      </c>
      <c r="H74" s="289">
        <f t="shared" si="2"/>
        <v>0.26034322258191517</v>
      </c>
      <c r="I74" s="261"/>
      <c r="J74" s="279" t="s">
        <v>1168</v>
      </c>
      <c r="K74" s="280">
        <v>3</v>
      </c>
      <c r="L74" s="281" t="s">
        <v>1301</v>
      </c>
      <c r="M74" s="282" t="s">
        <v>15</v>
      </c>
      <c r="N74" s="283">
        <v>26821</v>
      </c>
      <c r="O74" s="283">
        <v>5379851</v>
      </c>
      <c r="P74" s="284">
        <f t="shared" si="3"/>
        <v>0.10080602735135927</v>
      </c>
    </row>
    <row r="75" spans="2:16" ht="13.5">
      <c r="B75" s="285" t="s">
        <v>149</v>
      </c>
      <c r="C75" s="286">
        <v>4</v>
      </c>
      <c r="D75" s="287" t="s">
        <v>150</v>
      </c>
      <c r="E75" s="287" t="s">
        <v>15</v>
      </c>
      <c r="F75" s="288">
        <v>4839</v>
      </c>
      <c r="G75" s="288">
        <v>999626</v>
      </c>
      <c r="H75" s="289">
        <f t="shared" si="2"/>
        <v>0.00800692222041596</v>
      </c>
      <c r="I75" s="261"/>
      <c r="J75" s="273" t="s">
        <v>64</v>
      </c>
      <c r="K75" s="274">
        <v>2</v>
      </c>
      <c r="L75" s="275" t="s">
        <v>65</v>
      </c>
      <c r="M75" s="276"/>
      <c r="N75" s="277">
        <v>0</v>
      </c>
      <c r="O75" s="277">
        <v>15857950</v>
      </c>
      <c r="P75" s="278">
        <f t="shared" si="3"/>
        <v>0.29714148987332323</v>
      </c>
    </row>
    <row r="76" spans="2:16" ht="13.5">
      <c r="B76" s="285" t="s">
        <v>151</v>
      </c>
      <c r="C76" s="286">
        <v>4</v>
      </c>
      <c r="D76" s="287" t="s">
        <v>152</v>
      </c>
      <c r="E76" s="287" t="s">
        <v>32</v>
      </c>
      <c r="F76" s="288">
        <v>2545020</v>
      </c>
      <c r="G76" s="288">
        <v>278924</v>
      </c>
      <c r="H76" s="289">
        <f t="shared" si="2"/>
        <v>0.002234158348629689</v>
      </c>
      <c r="I76" s="261"/>
      <c r="J76" s="262" t="s">
        <v>66</v>
      </c>
      <c r="K76" s="263">
        <v>1</v>
      </c>
      <c r="L76" s="264" t="s">
        <v>67</v>
      </c>
      <c r="M76" s="265"/>
      <c r="N76" s="266">
        <v>0</v>
      </c>
      <c r="O76" s="266">
        <v>17442044</v>
      </c>
      <c r="P76" s="267">
        <f t="shared" si="3"/>
        <v>0.32682376603508384</v>
      </c>
    </row>
    <row r="77" spans="2:16" ht="13.5">
      <c r="B77" s="285" t="s">
        <v>153</v>
      </c>
      <c r="C77" s="286">
        <v>3</v>
      </c>
      <c r="D77" s="287" t="s">
        <v>154</v>
      </c>
      <c r="E77" s="287" t="s">
        <v>15</v>
      </c>
      <c r="F77" s="288">
        <v>65446</v>
      </c>
      <c r="G77" s="288">
        <v>41959041</v>
      </c>
      <c r="H77" s="289">
        <f t="shared" si="2"/>
        <v>0.3360884748198269</v>
      </c>
      <c r="I77" s="261"/>
      <c r="J77" s="273" t="s">
        <v>68</v>
      </c>
      <c r="K77" s="274">
        <v>2</v>
      </c>
      <c r="L77" s="275" t="s">
        <v>69</v>
      </c>
      <c r="M77" s="276" t="s">
        <v>70</v>
      </c>
      <c r="N77" s="277">
        <v>57606</v>
      </c>
      <c r="O77" s="277">
        <v>6471514</v>
      </c>
      <c r="P77" s="278">
        <f t="shared" si="3"/>
        <v>0.1212612797805561</v>
      </c>
    </row>
    <row r="78" spans="2:16" ht="13.5">
      <c r="B78" s="285" t="s">
        <v>155</v>
      </c>
      <c r="C78" s="286">
        <v>4</v>
      </c>
      <c r="D78" s="287" t="s">
        <v>156</v>
      </c>
      <c r="E78" s="287" t="s">
        <v>15</v>
      </c>
      <c r="F78" s="288">
        <v>214</v>
      </c>
      <c r="G78" s="288">
        <v>149461</v>
      </c>
      <c r="H78" s="289">
        <f t="shared" si="2"/>
        <v>0.0011971703436941313</v>
      </c>
      <c r="I78" s="261"/>
      <c r="J78" s="279" t="s">
        <v>1166</v>
      </c>
      <c r="K78" s="280">
        <v>3</v>
      </c>
      <c r="L78" s="281" t="s">
        <v>1165</v>
      </c>
      <c r="M78" s="282" t="s">
        <v>1154</v>
      </c>
      <c r="N78" s="283">
        <v>22165147</v>
      </c>
      <c r="O78" s="283">
        <v>4245242</v>
      </c>
      <c r="P78" s="284">
        <f t="shared" si="3"/>
        <v>0.07954606571169706</v>
      </c>
    </row>
    <row r="79" spans="2:16" ht="13.5">
      <c r="B79" s="285" t="s">
        <v>157</v>
      </c>
      <c r="C79" s="286">
        <v>4</v>
      </c>
      <c r="D79" s="287" t="s">
        <v>158</v>
      </c>
      <c r="E79" s="287" t="s">
        <v>15</v>
      </c>
      <c r="F79" s="288">
        <v>125</v>
      </c>
      <c r="G79" s="288">
        <v>23111</v>
      </c>
      <c r="H79" s="289">
        <f t="shared" si="2"/>
        <v>0.00018511721327379765</v>
      </c>
      <c r="I79" s="261"/>
      <c r="J79" s="279" t="s">
        <v>1164</v>
      </c>
      <c r="K79" s="280">
        <v>4</v>
      </c>
      <c r="L79" s="281" t="s">
        <v>1163</v>
      </c>
      <c r="M79" s="282" t="s">
        <v>1154</v>
      </c>
      <c r="N79" s="283">
        <v>5309471</v>
      </c>
      <c r="O79" s="283">
        <v>1043040</v>
      </c>
      <c r="P79" s="284">
        <f t="shared" si="3"/>
        <v>0.01954416930293456</v>
      </c>
    </row>
    <row r="80" spans="2:16" ht="13.5">
      <c r="B80" s="285" t="s">
        <v>159</v>
      </c>
      <c r="C80" s="286">
        <v>4</v>
      </c>
      <c r="D80" s="287" t="s">
        <v>160</v>
      </c>
      <c r="E80" s="287" t="s">
        <v>15</v>
      </c>
      <c r="F80" s="288">
        <v>3443</v>
      </c>
      <c r="G80" s="288">
        <v>2411647</v>
      </c>
      <c r="H80" s="289">
        <f t="shared" si="2"/>
        <v>0.01931709454545949</v>
      </c>
      <c r="I80" s="261"/>
      <c r="J80" s="279" t="s">
        <v>1162</v>
      </c>
      <c r="K80" s="280">
        <v>5</v>
      </c>
      <c r="L80" s="281" t="s">
        <v>1161</v>
      </c>
      <c r="M80" s="282" t="s">
        <v>1154</v>
      </c>
      <c r="N80" s="283">
        <v>1418697</v>
      </c>
      <c r="O80" s="283">
        <v>432158</v>
      </c>
      <c r="P80" s="284">
        <f t="shared" si="3"/>
        <v>0.008097646415878195</v>
      </c>
    </row>
    <row r="81" spans="2:16" ht="13.5">
      <c r="B81" s="268" t="s">
        <v>161</v>
      </c>
      <c r="C81" s="269">
        <v>2</v>
      </c>
      <c r="D81" s="270" t="s">
        <v>162</v>
      </c>
      <c r="E81" s="270" t="s">
        <v>15</v>
      </c>
      <c r="F81" s="271">
        <v>45284</v>
      </c>
      <c r="G81" s="271">
        <v>4184134</v>
      </c>
      <c r="H81" s="272">
        <f t="shared" si="2"/>
        <v>0.033514569946958075</v>
      </c>
      <c r="I81" s="261"/>
      <c r="J81" s="279" t="s">
        <v>1160</v>
      </c>
      <c r="K81" s="280">
        <v>5</v>
      </c>
      <c r="L81" s="281" t="s">
        <v>1159</v>
      </c>
      <c r="M81" s="282" t="s">
        <v>1154</v>
      </c>
      <c r="N81" s="283">
        <v>2345</v>
      </c>
      <c r="O81" s="283">
        <v>5984</v>
      </c>
      <c r="P81" s="284">
        <f t="shared" si="3"/>
        <v>0.00011212638931274005</v>
      </c>
    </row>
    <row r="82" spans="2:16" ht="13.5">
      <c r="B82" s="268" t="s">
        <v>163</v>
      </c>
      <c r="C82" s="269">
        <v>2</v>
      </c>
      <c r="D82" s="270" t="s">
        <v>164</v>
      </c>
      <c r="E82" s="270" t="s">
        <v>15</v>
      </c>
      <c r="F82" s="271">
        <v>44298</v>
      </c>
      <c r="G82" s="271">
        <v>39343350</v>
      </c>
      <c r="H82" s="272">
        <f t="shared" si="2"/>
        <v>0.3151370045803153</v>
      </c>
      <c r="I82" s="261"/>
      <c r="J82" s="279" t="s">
        <v>1158</v>
      </c>
      <c r="K82" s="280">
        <v>4</v>
      </c>
      <c r="L82" s="281" t="s">
        <v>1157</v>
      </c>
      <c r="M82" s="282" t="s">
        <v>1154</v>
      </c>
      <c r="N82" s="283">
        <v>2873422</v>
      </c>
      <c r="O82" s="283">
        <v>1971477</v>
      </c>
      <c r="P82" s="284">
        <f t="shared" si="3"/>
        <v>0.036940942116161904</v>
      </c>
    </row>
    <row r="83" spans="2:16" ht="13.5">
      <c r="B83" s="285" t="s">
        <v>165</v>
      </c>
      <c r="C83" s="286">
        <v>3</v>
      </c>
      <c r="D83" s="287" t="s">
        <v>166</v>
      </c>
      <c r="E83" s="287" t="s">
        <v>15</v>
      </c>
      <c r="F83" s="288">
        <v>460</v>
      </c>
      <c r="G83" s="288">
        <v>1796075</v>
      </c>
      <c r="H83" s="289">
        <f t="shared" si="2"/>
        <v>0.014386413345624858</v>
      </c>
      <c r="I83" s="261"/>
      <c r="J83" s="279" t="s">
        <v>1156</v>
      </c>
      <c r="K83" s="280">
        <v>4</v>
      </c>
      <c r="L83" s="281" t="s">
        <v>1155</v>
      </c>
      <c r="M83" s="282" t="s">
        <v>1154</v>
      </c>
      <c r="N83" s="283">
        <v>323560</v>
      </c>
      <c r="O83" s="283">
        <v>38342</v>
      </c>
      <c r="P83" s="284">
        <f t="shared" si="3"/>
        <v>0.0007184408454259826</v>
      </c>
    </row>
    <row r="84" spans="2:16" ht="13.5">
      <c r="B84" s="285" t="s">
        <v>167</v>
      </c>
      <c r="C84" s="286">
        <v>3</v>
      </c>
      <c r="D84" s="287" t="s">
        <v>168</v>
      </c>
      <c r="E84" s="287" t="s">
        <v>15</v>
      </c>
      <c r="F84" s="288">
        <v>36057</v>
      </c>
      <c r="G84" s="288">
        <v>27673810</v>
      </c>
      <c r="H84" s="289">
        <f t="shared" si="2"/>
        <v>0.221664946902711</v>
      </c>
      <c r="I84" s="261"/>
      <c r="J84" s="273" t="s">
        <v>71</v>
      </c>
      <c r="K84" s="274">
        <v>2</v>
      </c>
      <c r="L84" s="275" t="s">
        <v>72</v>
      </c>
      <c r="M84" s="276"/>
      <c r="N84" s="277">
        <v>0</v>
      </c>
      <c r="O84" s="277">
        <v>10970530</v>
      </c>
      <c r="P84" s="278">
        <f t="shared" si="3"/>
        <v>0.20556248625452778</v>
      </c>
    </row>
    <row r="85" spans="2:16" ht="13.5">
      <c r="B85" s="268" t="s">
        <v>169</v>
      </c>
      <c r="C85" s="269">
        <v>2</v>
      </c>
      <c r="D85" s="270" t="s">
        <v>170</v>
      </c>
      <c r="E85" s="270" t="s">
        <v>32</v>
      </c>
      <c r="F85" s="271">
        <v>2077791</v>
      </c>
      <c r="G85" s="271">
        <v>10243890</v>
      </c>
      <c r="H85" s="272">
        <f t="shared" si="2"/>
        <v>0.08205271818109658</v>
      </c>
      <c r="I85" s="261"/>
      <c r="J85" s="279" t="s">
        <v>73</v>
      </c>
      <c r="K85" s="280">
        <v>3</v>
      </c>
      <c r="L85" s="281" t="s">
        <v>74</v>
      </c>
      <c r="M85" s="282" t="s">
        <v>32</v>
      </c>
      <c r="N85" s="283">
        <v>15700580</v>
      </c>
      <c r="O85" s="283">
        <v>10014914</v>
      </c>
      <c r="P85" s="284">
        <f t="shared" si="3"/>
        <v>0.18765644152700714</v>
      </c>
    </row>
    <row r="86" spans="2:16" ht="13.5">
      <c r="B86" s="285" t="s">
        <v>171</v>
      </c>
      <c r="C86" s="286">
        <v>3</v>
      </c>
      <c r="D86" s="287" t="s">
        <v>172</v>
      </c>
      <c r="E86" s="287" t="s">
        <v>32</v>
      </c>
      <c r="F86" s="288">
        <v>1163</v>
      </c>
      <c r="G86" s="288">
        <v>4943</v>
      </c>
      <c r="H86" s="289">
        <f t="shared" si="2"/>
        <v>3.959302432661424E-05</v>
      </c>
      <c r="I86" s="261"/>
      <c r="J86" s="279" t="s">
        <v>1153</v>
      </c>
      <c r="K86" s="280">
        <v>3</v>
      </c>
      <c r="L86" s="281" t="s">
        <v>1152</v>
      </c>
      <c r="M86" s="282"/>
      <c r="N86" s="283">
        <v>0</v>
      </c>
      <c r="O86" s="283">
        <v>955616</v>
      </c>
      <c r="P86" s="284">
        <f t="shared" si="3"/>
        <v>0.017906044727520623</v>
      </c>
    </row>
    <row r="87" spans="2:16" ht="13.5">
      <c r="B87" s="285" t="s">
        <v>173</v>
      </c>
      <c r="C87" s="286">
        <v>3</v>
      </c>
      <c r="D87" s="287" t="s">
        <v>174</v>
      </c>
      <c r="E87" s="287" t="s">
        <v>32</v>
      </c>
      <c r="F87" s="288">
        <v>69211</v>
      </c>
      <c r="G87" s="288">
        <v>178388</v>
      </c>
      <c r="H87" s="289">
        <f t="shared" si="2"/>
        <v>0.0014288732396471903</v>
      </c>
      <c r="I87" s="261"/>
      <c r="J87" s="262" t="s">
        <v>75</v>
      </c>
      <c r="K87" s="263">
        <v>1</v>
      </c>
      <c r="L87" s="264" t="s">
        <v>822</v>
      </c>
      <c r="M87" s="265"/>
      <c r="N87" s="266">
        <v>0</v>
      </c>
      <c r="O87" s="266">
        <v>234453807</v>
      </c>
      <c r="P87" s="267">
        <f t="shared" si="3"/>
        <v>4.393124806072196</v>
      </c>
    </row>
    <row r="88" spans="2:16" ht="13.5">
      <c r="B88" s="285" t="s">
        <v>175</v>
      </c>
      <c r="C88" s="286">
        <v>3</v>
      </c>
      <c r="D88" s="287" t="s">
        <v>176</v>
      </c>
      <c r="E88" s="287" t="s">
        <v>32</v>
      </c>
      <c r="F88" s="288">
        <v>25060</v>
      </c>
      <c r="G88" s="288">
        <v>2620360</v>
      </c>
      <c r="H88" s="289">
        <f t="shared" si="2"/>
        <v>0.02098886854632549</v>
      </c>
      <c r="I88" s="261"/>
      <c r="J88" s="273" t="s">
        <v>77</v>
      </c>
      <c r="K88" s="274">
        <v>2</v>
      </c>
      <c r="L88" s="275" t="s">
        <v>78</v>
      </c>
      <c r="M88" s="276" t="s">
        <v>15</v>
      </c>
      <c r="N88" s="277">
        <v>11</v>
      </c>
      <c r="O88" s="277">
        <v>84385</v>
      </c>
      <c r="P88" s="278">
        <f t="shared" si="3"/>
        <v>0.001581180708916372</v>
      </c>
    </row>
    <row r="89" spans="2:16" ht="13.5">
      <c r="B89" s="285" t="s">
        <v>177</v>
      </c>
      <c r="C89" s="286">
        <v>3</v>
      </c>
      <c r="D89" s="287" t="s">
        <v>178</v>
      </c>
      <c r="E89" s="287" t="s">
        <v>32</v>
      </c>
      <c r="F89" s="288">
        <v>44760</v>
      </c>
      <c r="G89" s="288">
        <v>763943</v>
      </c>
      <c r="H89" s="289">
        <f t="shared" si="2"/>
        <v>0.0061191207329853664</v>
      </c>
      <c r="I89" s="261"/>
      <c r="J89" s="290" t="s">
        <v>1151</v>
      </c>
      <c r="K89" s="291">
        <v>3</v>
      </c>
      <c r="L89" s="292" t="s">
        <v>1150</v>
      </c>
      <c r="M89" s="293" t="s">
        <v>15</v>
      </c>
      <c r="N89" s="294">
        <v>1</v>
      </c>
      <c r="O89" s="294">
        <v>1247</v>
      </c>
      <c r="P89" s="284">
        <f>O89/5336834653*100</f>
        <v>2.336591033973711E-05</v>
      </c>
    </row>
    <row r="90" spans="2:16" ht="13.5">
      <c r="B90" s="268" t="s">
        <v>179</v>
      </c>
      <c r="C90" s="269">
        <v>2</v>
      </c>
      <c r="D90" s="270" t="s">
        <v>180</v>
      </c>
      <c r="E90" s="270" t="s">
        <v>15</v>
      </c>
      <c r="F90" s="271">
        <v>66212</v>
      </c>
      <c r="G90" s="271">
        <v>50408177</v>
      </c>
      <c r="H90" s="272">
        <f t="shared" si="2"/>
        <v>0.40376536075688374</v>
      </c>
      <c r="I90" s="261"/>
      <c r="J90" s="279" t="s">
        <v>1149</v>
      </c>
      <c r="K90" s="280">
        <v>3</v>
      </c>
      <c r="L90" s="281" t="s">
        <v>1148</v>
      </c>
      <c r="M90" s="282" t="s">
        <v>32</v>
      </c>
      <c r="N90" s="283">
        <v>9521</v>
      </c>
      <c r="O90" s="283">
        <v>83138</v>
      </c>
      <c r="P90" s="284">
        <f aca="true" t="shared" si="4" ref="P90:P153">O90/5336834653*100</f>
        <v>0.0015578147985766348</v>
      </c>
    </row>
    <row r="91" spans="2:16" ht="13.5">
      <c r="B91" s="285" t="s">
        <v>181</v>
      </c>
      <c r="C91" s="286">
        <v>3</v>
      </c>
      <c r="D91" s="287" t="s">
        <v>182</v>
      </c>
      <c r="E91" s="287" t="s">
        <v>15</v>
      </c>
      <c r="F91" s="288">
        <v>10554</v>
      </c>
      <c r="G91" s="288">
        <v>18937484</v>
      </c>
      <c r="H91" s="289">
        <f t="shared" si="2"/>
        <v>0.15168769263541737</v>
      </c>
      <c r="I91" s="261"/>
      <c r="J91" s="273" t="s">
        <v>79</v>
      </c>
      <c r="K91" s="274">
        <v>2</v>
      </c>
      <c r="L91" s="275" t="s">
        <v>80</v>
      </c>
      <c r="M91" s="276" t="s">
        <v>15</v>
      </c>
      <c r="N91" s="277">
        <v>1011533</v>
      </c>
      <c r="O91" s="277">
        <v>61396194</v>
      </c>
      <c r="P91" s="278">
        <f t="shared" si="4"/>
        <v>1.1504233874940701</v>
      </c>
    </row>
    <row r="92" spans="2:16" ht="13.5">
      <c r="B92" s="285" t="s">
        <v>183</v>
      </c>
      <c r="C92" s="286">
        <v>3</v>
      </c>
      <c r="D92" s="287" t="s">
        <v>184</v>
      </c>
      <c r="E92" s="287" t="s">
        <v>15</v>
      </c>
      <c r="F92" s="288">
        <v>34770</v>
      </c>
      <c r="G92" s="288">
        <v>21356859</v>
      </c>
      <c r="H92" s="289">
        <f t="shared" si="2"/>
        <v>0.17106668782663773</v>
      </c>
      <c r="I92" s="261"/>
      <c r="J92" s="279" t="s">
        <v>1147</v>
      </c>
      <c r="K92" s="280">
        <v>3</v>
      </c>
      <c r="L92" s="281" t="s">
        <v>1146</v>
      </c>
      <c r="M92" s="282" t="s">
        <v>15</v>
      </c>
      <c r="N92" s="283">
        <v>2905</v>
      </c>
      <c r="O92" s="283">
        <v>626356</v>
      </c>
      <c r="P92" s="284">
        <f t="shared" si="4"/>
        <v>0.01173647003749509</v>
      </c>
    </row>
    <row r="93" spans="2:16" ht="13.5">
      <c r="B93" s="268" t="s">
        <v>185</v>
      </c>
      <c r="C93" s="269">
        <v>2</v>
      </c>
      <c r="D93" s="270" t="s">
        <v>186</v>
      </c>
      <c r="E93" s="270" t="s">
        <v>15</v>
      </c>
      <c r="F93" s="271">
        <v>91802</v>
      </c>
      <c r="G93" s="271">
        <v>1100794</v>
      </c>
      <c r="H93" s="272">
        <f t="shared" si="2"/>
        <v>0.008817269597530044</v>
      </c>
      <c r="I93" s="261"/>
      <c r="J93" s="279" t="s">
        <v>1145</v>
      </c>
      <c r="K93" s="280">
        <v>3</v>
      </c>
      <c r="L93" s="281" t="s">
        <v>1144</v>
      </c>
      <c r="M93" s="282" t="s">
        <v>15</v>
      </c>
      <c r="N93" s="283">
        <v>564959</v>
      </c>
      <c r="O93" s="283">
        <v>30512127</v>
      </c>
      <c r="P93" s="284">
        <f t="shared" si="4"/>
        <v>0.5717270439107232</v>
      </c>
    </row>
    <row r="94" spans="2:16" ht="13.5">
      <c r="B94" s="285" t="s">
        <v>187</v>
      </c>
      <c r="C94" s="286">
        <v>3</v>
      </c>
      <c r="D94" s="287" t="s">
        <v>188</v>
      </c>
      <c r="E94" s="287" t="s">
        <v>15</v>
      </c>
      <c r="F94" s="288">
        <v>79659</v>
      </c>
      <c r="G94" s="288">
        <v>899239</v>
      </c>
      <c r="H94" s="289">
        <f t="shared" si="2"/>
        <v>0.00720283058920499</v>
      </c>
      <c r="I94" s="261"/>
      <c r="J94" s="279" t="s">
        <v>1143</v>
      </c>
      <c r="K94" s="280">
        <v>3</v>
      </c>
      <c r="L94" s="281" t="s">
        <v>1142</v>
      </c>
      <c r="M94" s="282" t="s">
        <v>15</v>
      </c>
      <c r="N94" s="283">
        <v>443669</v>
      </c>
      <c r="O94" s="283">
        <v>30257711</v>
      </c>
      <c r="P94" s="284">
        <f t="shared" si="4"/>
        <v>0.5669598735458519</v>
      </c>
    </row>
    <row r="95" spans="2:16" ht="13.5">
      <c r="B95" s="285" t="s">
        <v>189</v>
      </c>
      <c r="C95" s="286">
        <v>4</v>
      </c>
      <c r="D95" s="287" t="s">
        <v>190</v>
      </c>
      <c r="E95" s="287" t="s">
        <v>15</v>
      </c>
      <c r="F95" s="288">
        <v>79600</v>
      </c>
      <c r="G95" s="288">
        <v>884588</v>
      </c>
      <c r="H95" s="289">
        <f t="shared" si="2"/>
        <v>0.007085477281616638</v>
      </c>
      <c r="I95" s="261"/>
      <c r="J95" s="279" t="s">
        <v>1141</v>
      </c>
      <c r="K95" s="280">
        <v>4</v>
      </c>
      <c r="L95" s="281" t="s">
        <v>1140</v>
      </c>
      <c r="M95" s="282" t="s">
        <v>15</v>
      </c>
      <c r="N95" s="283">
        <v>4439</v>
      </c>
      <c r="O95" s="283">
        <v>236862</v>
      </c>
      <c r="P95" s="284">
        <f t="shared" si="4"/>
        <v>0.004438248801035133</v>
      </c>
    </row>
    <row r="96" spans="2:16" ht="13.5">
      <c r="B96" s="285" t="s">
        <v>191</v>
      </c>
      <c r="C96" s="286">
        <v>4</v>
      </c>
      <c r="D96" s="287" t="s">
        <v>192</v>
      </c>
      <c r="E96" s="287" t="s">
        <v>15</v>
      </c>
      <c r="F96" s="288">
        <v>0</v>
      </c>
      <c r="G96" s="288">
        <v>584</v>
      </c>
      <c r="H96" s="289">
        <f t="shared" si="2"/>
        <v>4.677792070957459E-06</v>
      </c>
      <c r="I96" s="261"/>
      <c r="J96" s="279" t="s">
        <v>1139</v>
      </c>
      <c r="K96" s="280">
        <v>4</v>
      </c>
      <c r="L96" s="281" t="s">
        <v>1138</v>
      </c>
      <c r="M96" s="282" t="s">
        <v>15</v>
      </c>
      <c r="N96" s="283">
        <v>7088</v>
      </c>
      <c r="O96" s="283">
        <v>213960</v>
      </c>
      <c r="P96" s="284">
        <f t="shared" si="4"/>
        <v>0.0040091180242904185</v>
      </c>
    </row>
    <row r="97" spans="2:16" ht="13.5">
      <c r="B97" s="268" t="s">
        <v>193</v>
      </c>
      <c r="C97" s="269">
        <v>2</v>
      </c>
      <c r="D97" s="270" t="s">
        <v>194</v>
      </c>
      <c r="E97" s="270" t="s">
        <v>15</v>
      </c>
      <c r="F97" s="271">
        <v>63</v>
      </c>
      <c r="G97" s="271">
        <v>184795</v>
      </c>
      <c r="H97" s="272">
        <f t="shared" si="2"/>
        <v>0.0014801927838229171</v>
      </c>
      <c r="I97" s="261"/>
      <c r="J97" s="279" t="s">
        <v>1137</v>
      </c>
      <c r="K97" s="280">
        <v>4</v>
      </c>
      <c r="L97" s="281" t="s">
        <v>1136</v>
      </c>
      <c r="M97" s="282" t="s">
        <v>15</v>
      </c>
      <c r="N97" s="283">
        <v>363095</v>
      </c>
      <c r="O97" s="283">
        <v>19287024</v>
      </c>
      <c r="P97" s="284">
        <f t="shared" si="4"/>
        <v>0.3613944454726205</v>
      </c>
    </row>
    <row r="98" spans="2:16" ht="13.5">
      <c r="B98" s="268" t="s">
        <v>195</v>
      </c>
      <c r="C98" s="269">
        <v>2</v>
      </c>
      <c r="D98" s="270" t="s">
        <v>196</v>
      </c>
      <c r="E98" s="270" t="s">
        <v>15</v>
      </c>
      <c r="F98" s="271">
        <v>635745</v>
      </c>
      <c r="G98" s="271">
        <v>237304412</v>
      </c>
      <c r="H98" s="272">
        <f t="shared" si="2"/>
        <v>1.9007888644808597</v>
      </c>
      <c r="I98" s="261"/>
      <c r="J98" s="279" t="s">
        <v>1135</v>
      </c>
      <c r="K98" s="280">
        <v>4</v>
      </c>
      <c r="L98" s="281" t="s">
        <v>1134</v>
      </c>
      <c r="M98" s="282" t="s">
        <v>15</v>
      </c>
      <c r="N98" s="283">
        <v>63461</v>
      </c>
      <c r="O98" s="283">
        <v>9787913</v>
      </c>
      <c r="P98" s="284">
        <f t="shared" si="4"/>
        <v>0.18340296517333382</v>
      </c>
    </row>
    <row r="99" spans="2:16" ht="13.5">
      <c r="B99" s="285" t="s">
        <v>197</v>
      </c>
      <c r="C99" s="286">
        <v>3</v>
      </c>
      <c r="D99" s="287" t="s">
        <v>198</v>
      </c>
      <c r="E99" s="287" t="s">
        <v>15</v>
      </c>
      <c r="F99" s="288">
        <v>588</v>
      </c>
      <c r="G99" s="288">
        <v>234645</v>
      </c>
      <c r="H99" s="289">
        <f t="shared" si="2"/>
        <v>0.0018794871926195427</v>
      </c>
      <c r="I99" s="261"/>
      <c r="J99" s="279" t="s">
        <v>1133</v>
      </c>
      <c r="K99" s="280">
        <v>4</v>
      </c>
      <c r="L99" s="281" t="s">
        <v>1132</v>
      </c>
      <c r="M99" s="282" t="s">
        <v>15</v>
      </c>
      <c r="N99" s="283">
        <v>86</v>
      </c>
      <c r="O99" s="283">
        <v>6044</v>
      </c>
      <c r="P99" s="284">
        <f t="shared" si="4"/>
        <v>0.00011325065123766727</v>
      </c>
    </row>
    <row r="100" spans="2:16" ht="13.5">
      <c r="B100" s="285" t="s">
        <v>199</v>
      </c>
      <c r="C100" s="286">
        <v>3</v>
      </c>
      <c r="D100" s="287" t="s">
        <v>200</v>
      </c>
      <c r="E100" s="287" t="s">
        <v>15</v>
      </c>
      <c r="F100" s="288">
        <v>30049</v>
      </c>
      <c r="G100" s="288">
        <v>10104494</v>
      </c>
      <c r="H100" s="289">
        <f t="shared" si="2"/>
        <v>0.08093616766136509</v>
      </c>
      <c r="I100" s="261"/>
      <c r="J100" s="273" t="s">
        <v>81</v>
      </c>
      <c r="K100" s="274">
        <v>2</v>
      </c>
      <c r="L100" s="275" t="s">
        <v>82</v>
      </c>
      <c r="M100" s="276" t="s">
        <v>15</v>
      </c>
      <c r="N100" s="277">
        <v>103776</v>
      </c>
      <c r="O100" s="277">
        <v>21845588</v>
      </c>
      <c r="P100" s="278">
        <f t="shared" si="4"/>
        <v>0.40933604693411135</v>
      </c>
    </row>
    <row r="101" spans="2:16" ht="13.5">
      <c r="B101" s="285" t="s">
        <v>201</v>
      </c>
      <c r="C101" s="286">
        <v>4</v>
      </c>
      <c r="D101" s="287" t="s">
        <v>202</v>
      </c>
      <c r="E101" s="287" t="s">
        <v>15</v>
      </c>
      <c r="F101" s="288">
        <v>4238</v>
      </c>
      <c r="G101" s="288">
        <v>649657</v>
      </c>
      <c r="H101" s="289">
        <f t="shared" si="2"/>
        <v>0.005203699252469195</v>
      </c>
      <c r="I101" s="261"/>
      <c r="J101" s="279" t="s">
        <v>83</v>
      </c>
      <c r="K101" s="280">
        <v>3</v>
      </c>
      <c r="L101" s="281" t="s">
        <v>1131</v>
      </c>
      <c r="M101" s="282" t="s">
        <v>15</v>
      </c>
      <c r="N101" s="283">
        <v>71674</v>
      </c>
      <c r="O101" s="283">
        <v>12231402</v>
      </c>
      <c r="P101" s="284">
        <f t="shared" si="4"/>
        <v>0.22918832595130806</v>
      </c>
    </row>
    <row r="102" spans="2:16" ht="13.5">
      <c r="B102" s="285" t="s">
        <v>203</v>
      </c>
      <c r="C102" s="286">
        <v>4</v>
      </c>
      <c r="D102" s="287" t="s">
        <v>204</v>
      </c>
      <c r="E102" s="287" t="s">
        <v>15</v>
      </c>
      <c r="F102" s="288">
        <v>7506</v>
      </c>
      <c r="G102" s="288">
        <v>6028400</v>
      </c>
      <c r="H102" s="289">
        <f t="shared" si="2"/>
        <v>0.04828698924753415</v>
      </c>
      <c r="I102" s="261"/>
      <c r="J102" s="279" t="s">
        <v>1130</v>
      </c>
      <c r="K102" s="280">
        <v>3</v>
      </c>
      <c r="L102" s="281" t="s">
        <v>1129</v>
      </c>
      <c r="M102" s="282" t="s">
        <v>15</v>
      </c>
      <c r="N102" s="283">
        <v>279</v>
      </c>
      <c r="O102" s="283">
        <v>50593</v>
      </c>
      <c r="P102" s="284">
        <f t="shared" si="4"/>
        <v>0.0009479963927973693</v>
      </c>
    </row>
    <row r="103" spans="2:16" ht="13.5">
      <c r="B103" s="285" t="s">
        <v>205</v>
      </c>
      <c r="C103" s="286">
        <v>3</v>
      </c>
      <c r="D103" s="287" t="s">
        <v>206</v>
      </c>
      <c r="E103" s="287" t="s">
        <v>15</v>
      </c>
      <c r="F103" s="288">
        <v>39020</v>
      </c>
      <c r="G103" s="288">
        <v>10018308</v>
      </c>
      <c r="H103" s="289">
        <f t="shared" si="2"/>
        <v>0.0802458248746741</v>
      </c>
      <c r="I103" s="261"/>
      <c r="J103" s="279" t="s">
        <v>1128</v>
      </c>
      <c r="K103" s="280">
        <v>3</v>
      </c>
      <c r="L103" s="281" t="s">
        <v>84</v>
      </c>
      <c r="M103" s="282" t="s">
        <v>15</v>
      </c>
      <c r="N103" s="283">
        <v>29862</v>
      </c>
      <c r="O103" s="283">
        <v>9374585</v>
      </c>
      <c r="P103" s="284">
        <f t="shared" si="4"/>
        <v>0.17565814962489526</v>
      </c>
    </row>
    <row r="104" spans="2:16" ht="13.5">
      <c r="B104" s="285" t="s">
        <v>207</v>
      </c>
      <c r="C104" s="286">
        <v>3</v>
      </c>
      <c r="D104" s="287" t="s">
        <v>208</v>
      </c>
      <c r="E104" s="287" t="s">
        <v>32</v>
      </c>
      <c r="F104" s="288">
        <v>18574224</v>
      </c>
      <c r="G104" s="288">
        <v>3840660</v>
      </c>
      <c r="H104" s="289">
        <f t="shared" si="2"/>
        <v>0.030763371395964852</v>
      </c>
      <c r="I104" s="261"/>
      <c r="J104" s="279" t="s">
        <v>1127</v>
      </c>
      <c r="K104" s="280">
        <v>4</v>
      </c>
      <c r="L104" s="281" t="s">
        <v>1126</v>
      </c>
      <c r="M104" s="282" t="s">
        <v>15</v>
      </c>
      <c r="N104" s="283">
        <v>317</v>
      </c>
      <c r="O104" s="283">
        <v>64663</v>
      </c>
      <c r="P104" s="284">
        <f t="shared" si="4"/>
        <v>0.001211635814192799</v>
      </c>
    </row>
    <row r="105" spans="2:16" ht="13.5">
      <c r="B105" s="268" t="s">
        <v>209</v>
      </c>
      <c r="C105" s="269">
        <v>2</v>
      </c>
      <c r="D105" s="270" t="s">
        <v>210</v>
      </c>
      <c r="E105" s="270" t="s">
        <v>15</v>
      </c>
      <c r="F105" s="271">
        <v>80170</v>
      </c>
      <c r="G105" s="271">
        <v>88148764</v>
      </c>
      <c r="H105" s="272">
        <f t="shared" si="2"/>
        <v>0.7060643652464046</v>
      </c>
      <c r="I105" s="261"/>
      <c r="J105" s="279" t="s">
        <v>1125</v>
      </c>
      <c r="K105" s="280">
        <v>4</v>
      </c>
      <c r="L105" s="281" t="s">
        <v>1124</v>
      </c>
      <c r="M105" s="282" t="s">
        <v>15</v>
      </c>
      <c r="N105" s="283">
        <v>29549</v>
      </c>
      <c r="O105" s="283">
        <v>9309922</v>
      </c>
      <c r="P105" s="284">
        <f t="shared" si="4"/>
        <v>0.17444651381070247</v>
      </c>
    </row>
    <row r="106" spans="2:16" ht="13.5">
      <c r="B106" s="256" t="s">
        <v>211</v>
      </c>
      <c r="C106" s="257">
        <v>1</v>
      </c>
      <c r="D106" s="258" t="s">
        <v>212</v>
      </c>
      <c r="E106" s="258"/>
      <c r="F106" s="259">
        <v>0</v>
      </c>
      <c r="G106" s="259">
        <v>1068080221</v>
      </c>
      <c r="H106" s="260">
        <f t="shared" si="2"/>
        <v>8.55523491256899</v>
      </c>
      <c r="I106" s="261"/>
      <c r="J106" s="279" t="s">
        <v>1123</v>
      </c>
      <c r="K106" s="280">
        <v>5</v>
      </c>
      <c r="L106" s="281" t="s">
        <v>1122</v>
      </c>
      <c r="M106" s="282" t="s">
        <v>15</v>
      </c>
      <c r="N106" s="283">
        <v>134</v>
      </c>
      <c r="O106" s="283">
        <v>56832</v>
      </c>
      <c r="P106" s="284">
        <f t="shared" si="4"/>
        <v>0.00106490089529105</v>
      </c>
    </row>
    <row r="107" spans="2:16" ht="13.5">
      <c r="B107" s="268" t="s">
        <v>213</v>
      </c>
      <c r="C107" s="269">
        <v>2</v>
      </c>
      <c r="D107" s="270" t="s">
        <v>214</v>
      </c>
      <c r="E107" s="270" t="s">
        <v>15</v>
      </c>
      <c r="F107" s="271">
        <v>25</v>
      </c>
      <c r="G107" s="271">
        <v>69422</v>
      </c>
      <c r="H107" s="272">
        <f t="shared" si="2"/>
        <v>0.0005560645225171382</v>
      </c>
      <c r="I107" s="261"/>
      <c r="J107" s="279" t="s">
        <v>1121</v>
      </c>
      <c r="K107" s="280">
        <v>5</v>
      </c>
      <c r="L107" s="281" t="s">
        <v>1120</v>
      </c>
      <c r="M107" s="282" t="s">
        <v>15</v>
      </c>
      <c r="N107" s="283">
        <v>133</v>
      </c>
      <c r="O107" s="283">
        <v>60158</v>
      </c>
      <c r="P107" s="284">
        <f t="shared" si="4"/>
        <v>0.0011272224813295149</v>
      </c>
    </row>
    <row r="108" spans="2:16" ht="13.5">
      <c r="B108" s="268" t="s">
        <v>215</v>
      </c>
      <c r="C108" s="269">
        <v>2</v>
      </c>
      <c r="D108" s="270" t="s">
        <v>216</v>
      </c>
      <c r="E108" s="270" t="s">
        <v>15</v>
      </c>
      <c r="F108" s="271">
        <v>197632</v>
      </c>
      <c r="G108" s="271">
        <v>136196969</v>
      </c>
      <c r="H108" s="272">
        <f t="shared" si="2"/>
        <v>1.0909265439668474</v>
      </c>
      <c r="I108" s="261"/>
      <c r="J108" s="279" t="s">
        <v>1119</v>
      </c>
      <c r="K108" s="280">
        <v>5</v>
      </c>
      <c r="L108" s="281" t="s">
        <v>1118</v>
      </c>
      <c r="M108" s="282" t="s">
        <v>15</v>
      </c>
      <c r="N108" s="283">
        <v>1203</v>
      </c>
      <c r="O108" s="283">
        <v>351944</v>
      </c>
      <c r="P108" s="284">
        <f t="shared" si="4"/>
        <v>0.006594620648443012</v>
      </c>
    </row>
    <row r="109" spans="2:16" ht="13.5">
      <c r="B109" s="285" t="s">
        <v>217</v>
      </c>
      <c r="C109" s="286">
        <v>3</v>
      </c>
      <c r="D109" s="287" t="s">
        <v>218</v>
      </c>
      <c r="E109" s="287" t="s">
        <v>15</v>
      </c>
      <c r="F109" s="288">
        <v>15600</v>
      </c>
      <c r="G109" s="288">
        <v>23989121</v>
      </c>
      <c r="H109" s="289">
        <f t="shared" si="2"/>
        <v>0.19215089041616276</v>
      </c>
      <c r="I109" s="261"/>
      <c r="J109" s="273" t="s">
        <v>85</v>
      </c>
      <c r="K109" s="274">
        <v>2</v>
      </c>
      <c r="L109" s="275" t="s">
        <v>86</v>
      </c>
      <c r="M109" s="276"/>
      <c r="N109" s="277">
        <v>0</v>
      </c>
      <c r="O109" s="277">
        <v>45473961</v>
      </c>
      <c r="P109" s="278">
        <f t="shared" si="4"/>
        <v>0.8520773821320786</v>
      </c>
    </row>
    <row r="110" spans="2:16" ht="13.5">
      <c r="B110" s="285" t="s">
        <v>219</v>
      </c>
      <c r="C110" s="286">
        <v>3</v>
      </c>
      <c r="D110" s="287" t="s">
        <v>220</v>
      </c>
      <c r="E110" s="287" t="s">
        <v>32</v>
      </c>
      <c r="F110" s="288">
        <v>169587520</v>
      </c>
      <c r="G110" s="288">
        <v>74293782</v>
      </c>
      <c r="H110" s="289">
        <f t="shared" si="2"/>
        <v>0.5950870965086336</v>
      </c>
      <c r="I110" s="261"/>
      <c r="J110" s="279" t="s">
        <v>87</v>
      </c>
      <c r="K110" s="280">
        <v>3</v>
      </c>
      <c r="L110" s="281" t="s">
        <v>88</v>
      </c>
      <c r="M110" s="282"/>
      <c r="N110" s="283">
        <v>0</v>
      </c>
      <c r="O110" s="283">
        <v>44030181</v>
      </c>
      <c r="P110" s="284">
        <f t="shared" si="4"/>
        <v>0.8250242674325552</v>
      </c>
    </row>
    <row r="111" spans="2:16" ht="13.5">
      <c r="B111" s="285" t="s">
        <v>221</v>
      </c>
      <c r="C111" s="286">
        <v>4</v>
      </c>
      <c r="D111" s="287" t="s">
        <v>222</v>
      </c>
      <c r="E111" s="287" t="s">
        <v>32</v>
      </c>
      <c r="F111" s="288">
        <v>156255873</v>
      </c>
      <c r="G111" s="288">
        <v>72279991</v>
      </c>
      <c r="H111" s="289">
        <f t="shared" si="2"/>
        <v>0.5789567958710213</v>
      </c>
      <c r="I111" s="261"/>
      <c r="J111" s="279" t="s">
        <v>89</v>
      </c>
      <c r="K111" s="280">
        <v>4</v>
      </c>
      <c r="L111" s="281" t="s">
        <v>1117</v>
      </c>
      <c r="M111" s="282" t="s">
        <v>1102</v>
      </c>
      <c r="N111" s="283">
        <v>61693</v>
      </c>
      <c r="O111" s="283">
        <v>2438193</v>
      </c>
      <c r="P111" s="284">
        <f t="shared" si="4"/>
        <v>0.045686125925400674</v>
      </c>
    </row>
    <row r="112" spans="2:16" ht="13.5">
      <c r="B112" s="285" t="s">
        <v>223</v>
      </c>
      <c r="C112" s="286">
        <v>4</v>
      </c>
      <c r="D112" s="287" t="s">
        <v>224</v>
      </c>
      <c r="E112" s="287" t="s">
        <v>32</v>
      </c>
      <c r="F112" s="288">
        <v>69194</v>
      </c>
      <c r="G112" s="288">
        <v>252232</v>
      </c>
      <c r="H112" s="289">
        <f t="shared" si="2"/>
        <v>0.002020357619249558</v>
      </c>
      <c r="I112" s="261"/>
      <c r="J112" s="279" t="s">
        <v>1116</v>
      </c>
      <c r="K112" s="280">
        <v>5</v>
      </c>
      <c r="L112" s="281" t="s">
        <v>1302</v>
      </c>
      <c r="M112" s="282" t="s">
        <v>1102</v>
      </c>
      <c r="N112" s="283">
        <v>16856</v>
      </c>
      <c r="O112" s="283">
        <v>660571</v>
      </c>
      <c r="P112" s="284">
        <f t="shared" si="4"/>
        <v>0.012377580400184829</v>
      </c>
    </row>
    <row r="113" spans="2:16" ht="13.5">
      <c r="B113" s="285" t="s">
        <v>225</v>
      </c>
      <c r="C113" s="286">
        <v>3</v>
      </c>
      <c r="D113" s="287" t="s">
        <v>226</v>
      </c>
      <c r="E113" s="287" t="s">
        <v>32</v>
      </c>
      <c r="F113" s="288">
        <v>660886</v>
      </c>
      <c r="G113" s="288">
        <v>5452365</v>
      </c>
      <c r="H113" s="289">
        <f t="shared" si="2"/>
        <v>0.043672996172886926</v>
      </c>
      <c r="I113" s="261"/>
      <c r="J113" s="279" t="s">
        <v>1114</v>
      </c>
      <c r="K113" s="280">
        <v>5</v>
      </c>
      <c r="L113" s="281" t="s">
        <v>1105</v>
      </c>
      <c r="M113" s="282" t="s">
        <v>1102</v>
      </c>
      <c r="N113" s="283">
        <v>21486</v>
      </c>
      <c r="O113" s="283">
        <v>956198</v>
      </c>
      <c r="P113" s="284">
        <f t="shared" si="4"/>
        <v>0.017916950068192418</v>
      </c>
    </row>
    <row r="114" spans="2:16" ht="13.5">
      <c r="B114" s="268" t="s">
        <v>227</v>
      </c>
      <c r="C114" s="269">
        <v>2</v>
      </c>
      <c r="D114" s="270" t="s">
        <v>228</v>
      </c>
      <c r="E114" s="270"/>
      <c r="F114" s="271">
        <v>0</v>
      </c>
      <c r="G114" s="271">
        <v>953971</v>
      </c>
      <c r="H114" s="272">
        <f t="shared" si="2"/>
        <v>0.007641229417334517</v>
      </c>
      <c r="I114" s="261"/>
      <c r="J114" s="279" t="s">
        <v>1113</v>
      </c>
      <c r="K114" s="280">
        <v>4</v>
      </c>
      <c r="L114" s="281" t="s">
        <v>1112</v>
      </c>
      <c r="M114" s="282" t="s">
        <v>1102</v>
      </c>
      <c r="N114" s="283">
        <v>5776</v>
      </c>
      <c r="O114" s="283">
        <v>770837</v>
      </c>
      <c r="P114" s="284">
        <f t="shared" si="4"/>
        <v>0.014443711490418551</v>
      </c>
    </row>
    <row r="115" spans="2:16" ht="13.5">
      <c r="B115" s="285" t="s">
        <v>229</v>
      </c>
      <c r="C115" s="286">
        <v>3</v>
      </c>
      <c r="D115" s="287" t="s">
        <v>230</v>
      </c>
      <c r="E115" s="287"/>
      <c r="F115" s="288">
        <v>0</v>
      </c>
      <c r="G115" s="288">
        <v>111157</v>
      </c>
      <c r="H115" s="289">
        <f t="shared" si="2"/>
        <v>0.0008903584473140724</v>
      </c>
      <c r="I115" s="261"/>
      <c r="J115" s="279" t="s">
        <v>1111</v>
      </c>
      <c r="K115" s="280">
        <v>4</v>
      </c>
      <c r="L115" s="281" t="s">
        <v>90</v>
      </c>
      <c r="M115" s="282"/>
      <c r="N115" s="283">
        <v>0</v>
      </c>
      <c r="O115" s="283">
        <v>40452954</v>
      </c>
      <c r="P115" s="284">
        <f t="shared" si="4"/>
        <v>0.757995265550529</v>
      </c>
    </row>
    <row r="116" spans="2:16" ht="13.5">
      <c r="B116" s="285" t="s">
        <v>231</v>
      </c>
      <c r="C116" s="286">
        <v>4</v>
      </c>
      <c r="D116" s="287" t="s">
        <v>232</v>
      </c>
      <c r="E116" s="287" t="s">
        <v>233</v>
      </c>
      <c r="F116" s="288">
        <v>25984</v>
      </c>
      <c r="G116" s="288">
        <v>8320</v>
      </c>
      <c r="H116" s="289">
        <f t="shared" si="2"/>
        <v>6.664251717528435E-05</v>
      </c>
      <c r="I116" s="261"/>
      <c r="J116" s="279" t="s">
        <v>1110</v>
      </c>
      <c r="K116" s="280">
        <v>5</v>
      </c>
      <c r="L116" s="281" t="s">
        <v>1109</v>
      </c>
      <c r="M116" s="282" t="s">
        <v>1102</v>
      </c>
      <c r="N116" s="283">
        <v>6720</v>
      </c>
      <c r="O116" s="283">
        <v>484869</v>
      </c>
      <c r="P116" s="284">
        <f t="shared" si="4"/>
        <v>0.009085329254625494</v>
      </c>
    </row>
    <row r="117" spans="2:16" ht="13.5">
      <c r="B117" s="285" t="s">
        <v>234</v>
      </c>
      <c r="C117" s="286">
        <v>4</v>
      </c>
      <c r="D117" s="287" t="s">
        <v>235</v>
      </c>
      <c r="E117" s="287"/>
      <c r="F117" s="288">
        <v>0</v>
      </c>
      <c r="G117" s="288">
        <v>28305</v>
      </c>
      <c r="H117" s="289">
        <f t="shared" si="2"/>
        <v>0.00022672072700077203</v>
      </c>
      <c r="I117" s="261"/>
      <c r="J117" s="279" t="s">
        <v>1108</v>
      </c>
      <c r="K117" s="280">
        <v>5</v>
      </c>
      <c r="L117" s="281" t="s">
        <v>1107</v>
      </c>
      <c r="M117" s="282" t="s">
        <v>1102</v>
      </c>
      <c r="N117" s="283">
        <v>16684</v>
      </c>
      <c r="O117" s="283">
        <v>976151</v>
      </c>
      <c r="P117" s="284">
        <f t="shared" si="4"/>
        <v>0.01829082337132696</v>
      </c>
    </row>
    <row r="118" spans="2:16" ht="13.5">
      <c r="B118" s="285" t="s">
        <v>236</v>
      </c>
      <c r="C118" s="286">
        <v>3</v>
      </c>
      <c r="D118" s="287" t="s">
        <v>237</v>
      </c>
      <c r="E118" s="287" t="s">
        <v>15</v>
      </c>
      <c r="F118" s="288">
        <v>617</v>
      </c>
      <c r="G118" s="288">
        <v>564739</v>
      </c>
      <c r="H118" s="289">
        <f t="shared" si="2"/>
        <v>0.004523513041713089</v>
      </c>
      <c r="I118" s="261"/>
      <c r="J118" s="279" t="s">
        <v>1106</v>
      </c>
      <c r="K118" s="280">
        <v>5</v>
      </c>
      <c r="L118" s="281" t="s">
        <v>1105</v>
      </c>
      <c r="M118" s="282" t="s">
        <v>1102</v>
      </c>
      <c r="N118" s="283">
        <v>255848</v>
      </c>
      <c r="O118" s="283">
        <v>10824125</v>
      </c>
      <c r="P118" s="284">
        <f t="shared" si="4"/>
        <v>0.20281919346921165</v>
      </c>
    </row>
    <row r="119" spans="2:16" ht="13.5">
      <c r="B119" s="285" t="s">
        <v>238</v>
      </c>
      <c r="C119" s="286">
        <v>4</v>
      </c>
      <c r="D119" s="287" t="s">
        <v>239</v>
      </c>
      <c r="E119" s="287" t="s">
        <v>15</v>
      </c>
      <c r="F119" s="288">
        <v>61</v>
      </c>
      <c r="G119" s="288">
        <v>200699</v>
      </c>
      <c r="H119" s="289">
        <f t="shared" si="2"/>
        <v>0.0016075825185772107</v>
      </c>
      <c r="I119" s="261"/>
      <c r="J119" s="279" t="s">
        <v>1104</v>
      </c>
      <c r="K119" s="280">
        <v>4</v>
      </c>
      <c r="L119" s="281" t="s">
        <v>1103</v>
      </c>
      <c r="M119" s="282" t="s">
        <v>1102</v>
      </c>
      <c r="N119" s="283">
        <v>508</v>
      </c>
      <c r="O119" s="283">
        <v>22292</v>
      </c>
      <c r="P119" s="284">
        <f t="shared" si="4"/>
        <v>0.0004177007805079548</v>
      </c>
    </row>
    <row r="120" spans="2:16" ht="13.5">
      <c r="B120" s="268" t="s">
        <v>240</v>
      </c>
      <c r="C120" s="269">
        <v>2</v>
      </c>
      <c r="D120" s="270" t="s">
        <v>241</v>
      </c>
      <c r="E120" s="270" t="s">
        <v>15</v>
      </c>
      <c r="F120" s="271">
        <v>126976</v>
      </c>
      <c r="G120" s="271">
        <v>25485176</v>
      </c>
      <c r="H120" s="272">
        <f t="shared" si="2"/>
        <v>0.20413416818451255</v>
      </c>
      <c r="I120" s="261"/>
      <c r="J120" s="273" t="s">
        <v>91</v>
      </c>
      <c r="K120" s="274">
        <v>2</v>
      </c>
      <c r="L120" s="275" t="s">
        <v>92</v>
      </c>
      <c r="M120" s="276" t="s">
        <v>15</v>
      </c>
      <c r="N120" s="277">
        <v>82780</v>
      </c>
      <c r="O120" s="277">
        <v>7854289</v>
      </c>
      <c r="P120" s="278">
        <f t="shared" si="4"/>
        <v>0.14717130116790972</v>
      </c>
    </row>
    <row r="121" spans="2:16" ht="13.5">
      <c r="B121" s="285" t="s">
        <v>242</v>
      </c>
      <c r="C121" s="286">
        <v>3</v>
      </c>
      <c r="D121" s="287" t="s">
        <v>243</v>
      </c>
      <c r="E121" s="287" t="s">
        <v>15</v>
      </c>
      <c r="F121" s="288">
        <v>121772</v>
      </c>
      <c r="G121" s="288">
        <v>21757735</v>
      </c>
      <c r="H121" s="289">
        <f t="shared" si="2"/>
        <v>0.17427767168663283</v>
      </c>
      <c r="I121" s="261"/>
      <c r="J121" s="279" t="s">
        <v>1101</v>
      </c>
      <c r="K121" s="280">
        <v>3</v>
      </c>
      <c r="L121" s="281" t="s">
        <v>1100</v>
      </c>
      <c r="M121" s="282" t="s">
        <v>15</v>
      </c>
      <c r="N121" s="283">
        <v>82760</v>
      </c>
      <c r="O121" s="283">
        <v>7853835</v>
      </c>
      <c r="P121" s="284">
        <f t="shared" si="4"/>
        <v>0.14716279425267778</v>
      </c>
    </row>
    <row r="122" spans="2:16" ht="13.5">
      <c r="B122" s="285" t="s">
        <v>244</v>
      </c>
      <c r="C122" s="286">
        <v>4</v>
      </c>
      <c r="D122" s="287" t="s">
        <v>245</v>
      </c>
      <c r="E122" s="287" t="s">
        <v>32</v>
      </c>
      <c r="F122" s="288">
        <v>3565124</v>
      </c>
      <c r="G122" s="288">
        <v>376828</v>
      </c>
      <c r="H122" s="289">
        <f t="shared" si="2"/>
        <v>0.00301836135362116</v>
      </c>
      <c r="I122" s="261"/>
      <c r="J122" s="279" t="s">
        <v>1099</v>
      </c>
      <c r="K122" s="280">
        <v>4</v>
      </c>
      <c r="L122" s="281" t="s">
        <v>1098</v>
      </c>
      <c r="M122" s="282" t="s">
        <v>15</v>
      </c>
      <c r="N122" s="283">
        <v>4789</v>
      </c>
      <c r="O122" s="283">
        <v>512614</v>
      </c>
      <c r="P122" s="284">
        <f t="shared" si="4"/>
        <v>0.009605206706410584</v>
      </c>
    </row>
    <row r="123" spans="2:16" ht="13.5">
      <c r="B123" s="285" t="s">
        <v>246</v>
      </c>
      <c r="C123" s="286">
        <v>4</v>
      </c>
      <c r="D123" s="287" t="s">
        <v>247</v>
      </c>
      <c r="E123" s="287" t="s">
        <v>15</v>
      </c>
      <c r="F123" s="288">
        <v>51432</v>
      </c>
      <c r="G123" s="288">
        <v>6341600</v>
      </c>
      <c r="H123" s="289">
        <f t="shared" si="2"/>
        <v>0.050795695543122986</v>
      </c>
      <c r="I123" s="261"/>
      <c r="J123" s="279" t="s">
        <v>1097</v>
      </c>
      <c r="K123" s="280">
        <v>4</v>
      </c>
      <c r="L123" s="281" t="s">
        <v>1096</v>
      </c>
      <c r="M123" s="282" t="s">
        <v>15</v>
      </c>
      <c r="N123" s="283">
        <v>77871</v>
      </c>
      <c r="O123" s="283">
        <v>7312903</v>
      </c>
      <c r="P123" s="284">
        <f t="shared" si="4"/>
        <v>0.13702697339309905</v>
      </c>
    </row>
    <row r="124" spans="2:16" ht="13.5">
      <c r="B124" s="285" t="s">
        <v>248</v>
      </c>
      <c r="C124" s="286">
        <v>5</v>
      </c>
      <c r="D124" s="287" t="s">
        <v>249</v>
      </c>
      <c r="E124" s="287" t="s">
        <v>15</v>
      </c>
      <c r="F124" s="288">
        <v>51432</v>
      </c>
      <c r="G124" s="288">
        <v>6341600</v>
      </c>
      <c r="H124" s="289">
        <f t="shared" si="2"/>
        <v>0.050795695543122986</v>
      </c>
      <c r="I124" s="261"/>
      <c r="J124" s="273" t="s">
        <v>93</v>
      </c>
      <c r="K124" s="274">
        <v>2</v>
      </c>
      <c r="L124" s="275" t="s">
        <v>94</v>
      </c>
      <c r="M124" s="276" t="s">
        <v>15</v>
      </c>
      <c r="N124" s="277">
        <v>46678</v>
      </c>
      <c r="O124" s="277">
        <v>16402841</v>
      </c>
      <c r="P124" s="278">
        <f t="shared" si="4"/>
        <v>0.3073514932822484</v>
      </c>
    </row>
    <row r="125" spans="2:16" ht="13.5">
      <c r="B125" s="285" t="s">
        <v>250</v>
      </c>
      <c r="C125" s="286">
        <v>4</v>
      </c>
      <c r="D125" s="287" t="s">
        <v>251</v>
      </c>
      <c r="E125" s="287" t="s">
        <v>15</v>
      </c>
      <c r="F125" s="288">
        <v>4307</v>
      </c>
      <c r="G125" s="288">
        <v>675255</v>
      </c>
      <c r="H125" s="289">
        <f t="shared" si="2"/>
        <v>0.00540873713163421</v>
      </c>
      <c r="I125" s="261"/>
      <c r="J125" s="279" t="s">
        <v>1095</v>
      </c>
      <c r="K125" s="280">
        <v>3</v>
      </c>
      <c r="L125" s="281" t="s">
        <v>1094</v>
      </c>
      <c r="M125" s="282" t="s">
        <v>32</v>
      </c>
      <c r="N125" s="283">
        <v>45534</v>
      </c>
      <c r="O125" s="283">
        <v>167765</v>
      </c>
      <c r="P125" s="284">
        <f t="shared" si="4"/>
        <v>0.0031435300305902134</v>
      </c>
    </row>
    <row r="126" spans="2:16" ht="13.5">
      <c r="B126" s="285" t="s">
        <v>252</v>
      </c>
      <c r="C126" s="286">
        <v>4</v>
      </c>
      <c r="D126" s="287" t="s">
        <v>253</v>
      </c>
      <c r="E126" s="287" t="s">
        <v>15</v>
      </c>
      <c r="F126" s="288">
        <v>3369</v>
      </c>
      <c r="G126" s="288">
        <v>472567</v>
      </c>
      <c r="H126" s="289">
        <f t="shared" si="2"/>
        <v>0.0037852228862947828</v>
      </c>
      <c r="I126" s="261"/>
      <c r="J126" s="279" t="s">
        <v>1093</v>
      </c>
      <c r="K126" s="280">
        <v>3</v>
      </c>
      <c r="L126" s="281" t="s">
        <v>1092</v>
      </c>
      <c r="M126" s="282" t="s">
        <v>15</v>
      </c>
      <c r="N126" s="283">
        <v>4819</v>
      </c>
      <c r="O126" s="283">
        <v>8263534</v>
      </c>
      <c r="P126" s="284">
        <f t="shared" si="4"/>
        <v>0.15483961069235697</v>
      </c>
    </row>
    <row r="127" spans="2:16" ht="13.5">
      <c r="B127" s="285" t="s">
        <v>254</v>
      </c>
      <c r="C127" s="286">
        <v>5</v>
      </c>
      <c r="D127" s="287" t="s">
        <v>249</v>
      </c>
      <c r="E127" s="287" t="s">
        <v>15</v>
      </c>
      <c r="F127" s="288">
        <v>3196</v>
      </c>
      <c r="G127" s="288">
        <v>439206</v>
      </c>
      <c r="H127" s="289">
        <f t="shared" si="2"/>
        <v>0.0035180040142413385</v>
      </c>
      <c r="I127" s="261"/>
      <c r="J127" s="279" t="s">
        <v>1091</v>
      </c>
      <c r="K127" s="280">
        <v>4</v>
      </c>
      <c r="L127" s="281" t="s">
        <v>1090</v>
      </c>
      <c r="M127" s="282" t="s">
        <v>15</v>
      </c>
      <c r="N127" s="283">
        <v>488</v>
      </c>
      <c r="O127" s="283">
        <v>459656</v>
      </c>
      <c r="P127" s="284">
        <f t="shared" si="4"/>
        <v>0.008612895656072332</v>
      </c>
    </row>
    <row r="128" spans="2:16" ht="13.5">
      <c r="B128" s="285" t="s">
        <v>255</v>
      </c>
      <c r="C128" s="286">
        <v>4</v>
      </c>
      <c r="D128" s="287" t="s">
        <v>256</v>
      </c>
      <c r="E128" s="287" t="s">
        <v>15</v>
      </c>
      <c r="F128" s="288">
        <v>454</v>
      </c>
      <c r="G128" s="288">
        <v>221677</v>
      </c>
      <c r="H128" s="289">
        <f t="shared" si="2"/>
        <v>0.0017756145769069118</v>
      </c>
      <c r="I128" s="261"/>
      <c r="J128" s="279" t="s">
        <v>95</v>
      </c>
      <c r="K128" s="280">
        <v>3</v>
      </c>
      <c r="L128" s="281" t="s">
        <v>1089</v>
      </c>
      <c r="M128" s="282" t="s">
        <v>15</v>
      </c>
      <c r="N128" s="283">
        <v>49</v>
      </c>
      <c r="O128" s="283">
        <v>173387</v>
      </c>
      <c r="P128" s="284">
        <f t="shared" si="4"/>
        <v>0.0032488733729558925</v>
      </c>
    </row>
    <row r="129" spans="2:16" ht="13.5">
      <c r="B129" s="285" t="s">
        <v>257</v>
      </c>
      <c r="C129" s="286">
        <v>3</v>
      </c>
      <c r="D129" s="287" t="s">
        <v>258</v>
      </c>
      <c r="E129" s="287" t="s">
        <v>32</v>
      </c>
      <c r="F129" s="288">
        <v>73236</v>
      </c>
      <c r="G129" s="288">
        <v>67817</v>
      </c>
      <c r="H129" s="289">
        <f t="shared" si="2"/>
        <v>0.0005432086042399349</v>
      </c>
      <c r="I129" s="261"/>
      <c r="J129" s="279" t="s">
        <v>1088</v>
      </c>
      <c r="K129" s="280">
        <v>3</v>
      </c>
      <c r="L129" s="281" t="s">
        <v>1087</v>
      </c>
      <c r="M129" s="282" t="s">
        <v>15</v>
      </c>
      <c r="N129" s="283">
        <v>109</v>
      </c>
      <c r="O129" s="283">
        <v>390173</v>
      </c>
      <c r="P129" s="284">
        <f t="shared" si="4"/>
        <v>0.007310944133910382</v>
      </c>
    </row>
    <row r="130" spans="2:16" ht="13.5">
      <c r="B130" s="285" t="s">
        <v>259</v>
      </c>
      <c r="C130" s="286">
        <v>3</v>
      </c>
      <c r="D130" s="287" t="s">
        <v>260</v>
      </c>
      <c r="E130" s="287" t="s">
        <v>32</v>
      </c>
      <c r="F130" s="288">
        <v>1786512</v>
      </c>
      <c r="G130" s="288">
        <v>1060066</v>
      </c>
      <c r="H130" s="289">
        <f t="shared" si="2"/>
        <v>0.008491041660088338</v>
      </c>
      <c r="I130" s="261"/>
      <c r="J130" s="279" t="s">
        <v>1086</v>
      </c>
      <c r="K130" s="280">
        <v>3</v>
      </c>
      <c r="L130" s="281" t="s">
        <v>1085</v>
      </c>
      <c r="M130" s="282" t="s">
        <v>15</v>
      </c>
      <c r="N130" s="283">
        <v>7667</v>
      </c>
      <c r="O130" s="283">
        <v>1907431</v>
      </c>
      <c r="P130" s="284">
        <f t="shared" si="4"/>
        <v>0.035740867462097106</v>
      </c>
    </row>
    <row r="131" spans="2:16" ht="13.5">
      <c r="B131" s="268" t="s">
        <v>261</v>
      </c>
      <c r="C131" s="269">
        <v>2</v>
      </c>
      <c r="D131" s="270" t="s">
        <v>262</v>
      </c>
      <c r="E131" s="270"/>
      <c r="F131" s="271">
        <v>0</v>
      </c>
      <c r="G131" s="271">
        <v>65283608</v>
      </c>
      <c r="H131" s="272">
        <f t="shared" si="2"/>
        <v>0.5229163422361214</v>
      </c>
      <c r="I131" s="261"/>
      <c r="J131" s="279" t="s">
        <v>1084</v>
      </c>
      <c r="K131" s="280">
        <v>4</v>
      </c>
      <c r="L131" s="281" t="s">
        <v>1083</v>
      </c>
      <c r="M131" s="282" t="s">
        <v>15</v>
      </c>
      <c r="N131" s="283">
        <v>6926</v>
      </c>
      <c r="O131" s="283">
        <v>1648940</v>
      </c>
      <c r="P131" s="284">
        <f t="shared" si="4"/>
        <v>0.030897340974824467</v>
      </c>
    </row>
    <row r="132" spans="2:16" ht="13.5">
      <c r="B132" s="285" t="s">
        <v>263</v>
      </c>
      <c r="C132" s="286">
        <v>3</v>
      </c>
      <c r="D132" s="287" t="s">
        <v>264</v>
      </c>
      <c r="E132" s="287" t="s">
        <v>15</v>
      </c>
      <c r="F132" s="288">
        <v>23367</v>
      </c>
      <c r="G132" s="288">
        <v>18219646</v>
      </c>
      <c r="H132" s="289">
        <f t="shared" si="2"/>
        <v>0.1459378691685818</v>
      </c>
      <c r="I132" s="261"/>
      <c r="J132" s="279" t="s">
        <v>1082</v>
      </c>
      <c r="K132" s="280">
        <v>4</v>
      </c>
      <c r="L132" s="281" t="s">
        <v>1081</v>
      </c>
      <c r="M132" s="282" t="s">
        <v>15</v>
      </c>
      <c r="N132" s="283">
        <v>563</v>
      </c>
      <c r="O132" s="283">
        <v>165955</v>
      </c>
      <c r="P132" s="284">
        <f t="shared" si="4"/>
        <v>0.0031096147958549094</v>
      </c>
    </row>
    <row r="133" spans="2:16" ht="13.5">
      <c r="B133" s="285" t="s">
        <v>265</v>
      </c>
      <c r="C133" s="286">
        <v>4</v>
      </c>
      <c r="D133" s="287" t="s">
        <v>266</v>
      </c>
      <c r="E133" s="287" t="s">
        <v>32</v>
      </c>
      <c r="F133" s="288">
        <v>171373</v>
      </c>
      <c r="G133" s="288">
        <v>485989</v>
      </c>
      <c r="H133" s="289">
        <f t="shared" si="2"/>
        <v>0.0038927320047475074</v>
      </c>
      <c r="I133" s="261"/>
      <c r="J133" s="279" t="s">
        <v>1080</v>
      </c>
      <c r="K133" s="280">
        <v>3</v>
      </c>
      <c r="L133" s="281" t="s">
        <v>1079</v>
      </c>
      <c r="M133" s="282" t="s">
        <v>15</v>
      </c>
      <c r="N133" s="283">
        <v>198</v>
      </c>
      <c r="O133" s="283">
        <v>54369</v>
      </c>
      <c r="P133" s="284">
        <f t="shared" si="4"/>
        <v>0.0010187499432727882</v>
      </c>
    </row>
    <row r="134" spans="2:16" ht="13.5">
      <c r="B134" s="285" t="s">
        <v>267</v>
      </c>
      <c r="C134" s="286">
        <v>4</v>
      </c>
      <c r="D134" s="287" t="s">
        <v>268</v>
      </c>
      <c r="E134" s="287" t="s">
        <v>15</v>
      </c>
      <c r="F134" s="288">
        <v>200</v>
      </c>
      <c r="G134" s="288">
        <v>222182</v>
      </c>
      <c r="H134" s="289">
        <f t="shared" si="2"/>
        <v>0.0017796595854614216</v>
      </c>
      <c r="I134" s="261"/>
      <c r="J134" s="279" t="s">
        <v>1078</v>
      </c>
      <c r="K134" s="280">
        <v>4</v>
      </c>
      <c r="L134" s="281" t="s">
        <v>1077</v>
      </c>
      <c r="M134" s="282" t="s">
        <v>15</v>
      </c>
      <c r="N134" s="283">
        <v>60</v>
      </c>
      <c r="O134" s="283">
        <v>26004</v>
      </c>
      <c r="P134" s="284">
        <f t="shared" si="4"/>
        <v>0.0004872551182634513</v>
      </c>
    </row>
    <row r="135" spans="2:16" ht="13.5">
      <c r="B135" s="285" t="s">
        <v>269</v>
      </c>
      <c r="C135" s="286">
        <v>4</v>
      </c>
      <c r="D135" s="287" t="s">
        <v>270</v>
      </c>
      <c r="E135" s="287" t="s">
        <v>15</v>
      </c>
      <c r="F135" s="288">
        <v>21690</v>
      </c>
      <c r="G135" s="288">
        <v>15579651</v>
      </c>
      <c r="H135" s="289">
        <f t="shared" si="2"/>
        <v>0.12479172588370624</v>
      </c>
      <c r="I135" s="261"/>
      <c r="J135" s="273" t="s">
        <v>101</v>
      </c>
      <c r="K135" s="274">
        <v>2</v>
      </c>
      <c r="L135" s="275" t="s">
        <v>102</v>
      </c>
      <c r="M135" s="276" t="s">
        <v>15</v>
      </c>
      <c r="N135" s="277">
        <v>618686</v>
      </c>
      <c r="O135" s="277">
        <v>14143497</v>
      </c>
      <c r="P135" s="278">
        <f t="shared" si="4"/>
        <v>0.2650165860403695</v>
      </c>
    </row>
    <row r="136" spans="2:16" ht="13.5">
      <c r="B136" s="285" t="s">
        <v>271</v>
      </c>
      <c r="C136" s="286">
        <v>4</v>
      </c>
      <c r="D136" s="287" t="s">
        <v>272</v>
      </c>
      <c r="E136" s="287" t="s">
        <v>15</v>
      </c>
      <c r="F136" s="288">
        <v>54</v>
      </c>
      <c r="G136" s="288">
        <v>105013</v>
      </c>
      <c r="H136" s="289">
        <f t="shared" si="2"/>
        <v>0.0008411455115538624</v>
      </c>
      <c r="I136" s="261"/>
      <c r="J136" s="279" t="s">
        <v>1076</v>
      </c>
      <c r="K136" s="280">
        <v>3</v>
      </c>
      <c r="L136" s="281" t="s">
        <v>1075</v>
      </c>
      <c r="M136" s="282" t="s">
        <v>15</v>
      </c>
      <c r="N136" s="283">
        <v>618686</v>
      </c>
      <c r="O136" s="283">
        <v>14143497</v>
      </c>
      <c r="P136" s="284">
        <f t="shared" si="4"/>
        <v>0.2650165860403695</v>
      </c>
    </row>
    <row r="137" spans="2:16" ht="13.5">
      <c r="B137" s="285" t="s">
        <v>273</v>
      </c>
      <c r="C137" s="286">
        <v>3</v>
      </c>
      <c r="D137" s="287" t="s">
        <v>274</v>
      </c>
      <c r="E137" s="287"/>
      <c r="F137" s="288">
        <v>0</v>
      </c>
      <c r="G137" s="288">
        <v>15922362</v>
      </c>
      <c r="H137" s="289">
        <f aca="true" t="shared" si="5" ref="H137:H200">G137/12484522423*100</f>
        <v>0.12753681286731908</v>
      </c>
      <c r="I137" s="261"/>
      <c r="J137" s="279" t="s">
        <v>1074</v>
      </c>
      <c r="K137" s="280">
        <v>4</v>
      </c>
      <c r="L137" s="281" t="s">
        <v>1073</v>
      </c>
      <c r="M137" s="282" t="s">
        <v>15</v>
      </c>
      <c r="N137" s="283">
        <v>131492</v>
      </c>
      <c r="O137" s="283">
        <v>2887651</v>
      </c>
      <c r="P137" s="284">
        <f t="shared" si="4"/>
        <v>0.05410793452963288</v>
      </c>
    </row>
    <row r="138" spans="2:16" ht="13.5">
      <c r="B138" s="285" t="s">
        <v>275</v>
      </c>
      <c r="C138" s="286">
        <v>4</v>
      </c>
      <c r="D138" s="287" t="s">
        <v>276</v>
      </c>
      <c r="E138" s="287" t="s">
        <v>233</v>
      </c>
      <c r="F138" s="288">
        <v>3485331</v>
      </c>
      <c r="G138" s="288">
        <v>1256738</v>
      </c>
      <c r="H138" s="289">
        <f t="shared" si="5"/>
        <v>0.01006636823916256</v>
      </c>
      <c r="I138" s="261"/>
      <c r="J138" s="279" t="s">
        <v>1072</v>
      </c>
      <c r="K138" s="280">
        <v>5</v>
      </c>
      <c r="L138" s="281" t="s">
        <v>1071</v>
      </c>
      <c r="M138" s="282" t="s">
        <v>15</v>
      </c>
      <c r="N138" s="283">
        <v>5528</v>
      </c>
      <c r="O138" s="283">
        <v>396629</v>
      </c>
      <c r="P138" s="284">
        <f t="shared" si="4"/>
        <v>0.007431914717032549</v>
      </c>
    </row>
    <row r="139" spans="2:16" ht="13.5">
      <c r="B139" s="285" t="s">
        <v>277</v>
      </c>
      <c r="C139" s="286">
        <v>4</v>
      </c>
      <c r="D139" s="287" t="s">
        <v>278</v>
      </c>
      <c r="E139" s="287" t="s">
        <v>233</v>
      </c>
      <c r="F139" s="288">
        <v>3169</v>
      </c>
      <c r="G139" s="288">
        <v>4118</v>
      </c>
      <c r="H139" s="289">
        <f t="shared" si="5"/>
        <v>3.298484203459386E-05</v>
      </c>
      <c r="I139" s="261"/>
      <c r="J139" s="279" t="s">
        <v>1070</v>
      </c>
      <c r="K139" s="280">
        <v>5</v>
      </c>
      <c r="L139" s="281" t="s">
        <v>1069</v>
      </c>
      <c r="M139" s="282" t="s">
        <v>15</v>
      </c>
      <c r="N139" s="283">
        <v>61218</v>
      </c>
      <c r="O139" s="283">
        <v>1663242</v>
      </c>
      <c r="P139" s="284">
        <f t="shared" si="4"/>
        <v>0.03116532754232961</v>
      </c>
    </row>
    <row r="140" spans="2:16" ht="13.5">
      <c r="B140" s="285" t="s">
        <v>279</v>
      </c>
      <c r="C140" s="286">
        <v>4</v>
      </c>
      <c r="D140" s="287" t="s">
        <v>280</v>
      </c>
      <c r="E140" s="287" t="s">
        <v>233</v>
      </c>
      <c r="F140" s="288">
        <v>2288545</v>
      </c>
      <c r="G140" s="288">
        <v>2738314</v>
      </c>
      <c r="H140" s="289">
        <f t="shared" si="5"/>
        <v>0.02193367040580788</v>
      </c>
      <c r="I140" s="261"/>
      <c r="J140" s="279" t="s">
        <v>1066</v>
      </c>
      <c r="K140" s="280">
        <v>4</v>
      </c>
      <c r="L140" s="281" t="s">
        <v>1065</v>
      </c>
      <c r="M140" s="282" t="s">
        <v>15</v>
      </c>
      <c r="N140" s="283">
        <v>304723</v>
      </c>
      <c r="O140" s="283">
        <v>5017785</v>
      </c>
      <c r="P140" s="284">
        <f t="shared" si="4"/>
        <v>0.09402174371618105</v>
      </c>
    </row>
    <row r="141" spans="2:16" ht="13.5">
      <c r="B141" s="285" t="s">
        <v>281</v>
      </c>
      <c r="C141" s="286">
        <v>4</v>
      </c>
      <c r="D141" s="287" t="s">
        <v>282</v>
      </c>
      <c r="E141" s="287" t="s">
        <v>233</v>
      </c>
      <c r="F141" s="288">
        <v>29973682</v>
      </c>
      <c r="G141" s="288">
        <v>5709024</v>
      </c>
      <c r="H141" s="289">
        <f t="shared" si="5"/>
        <v>0.045728813698811356</v>
      </c>
      <c r="I141" s="261"/>
      <c r="J141" s="279" t="s">
        <v>1064</v>
      </c>
      <c r="K141" s="280">
        <v>4</v>
      </c>
      <c r="L141" s="281" t="s">
        <v>1063</v>
      </c>
      <c r="M141" s="282" t="s">
        <v>15</v>
      </c>
      <c r="N141" s="283">
        <v>38987</v>
      </c>
      <c r="O141" s="283">
        <v>337950</v>
      </c>
      <c r="P141" s="284">
        <f t="shared" si="4"/>
        <v>0.00633240529215249</v>
      </c>
    </row>
    <row r="142" spans="2:16" ht="13.5">
      <c r="B142" s="285" t="s">
        <v>283</v>
      </c>
      <c r="C142" s="286">
        <v>4</v>
      </c>
      <c r="D142" s="287" t="s">
        <v>284</v>
      </c>
      <c r="E142" s="287" t="s">
        <v>32</v>
      </c>
      <c r="F142" s="288">
        <v>3293528</v>
      </c>
      <c r="G142" s="288">
        <v>4775736</v>
      </c>
      <c r="H142" s="289">
        <f t="shared" si="5"/>
        <v>0.03825325341401728</v>
      </c>
      <c r="I142" s="261"/>
      <c r="J142" s="279" t="s">
        <v>1062</v>
      </c>
      <c r="K142" s="280">
        <v>4</v>
      </c>
      <c r="L142" s="281" t="s">
        <v>1061</v>
      </c>
      <c r="M142" s="282" t="s">
        <v>15</v>
      </c>
      <c r="N142" s="283">
        <v>26957</v>
      </c>
      <c r="O142" s="283">
        <v>1031203</v>
      </c>
      <c r="P142" s="284">
        <f t="shared" si="4"/>
        <v>0.01932237116284517</v>
      </c>
    </row>
    <row r="143" spans="2:16" ht="13.5">
      <c r="B143" s="285" t="s">
        <v>285</v>
      </c>
      <c r="C143" s="286">
        <v>3</v>
      </c>
      <c r="D143" s="287" t="s">
        <v>286</v>
      </c>
      <c r="E143" s="287"/>
      <c r="F143" s="288">
        <v>0</v>
      </c>
      <c r="G143" s="288">
        <v>31141600</v>
      </c>
      <c r="H143" s="289">
        <f t="shared" si="5"/>
        <v>0.24944166020022052</v>
      </c>
      <c r="I143" s="261"/>
      <c r="J143" s="279" t="s">
        <v>1060</v>
      </c>
      <c r="K143" s="280">
        <v>4</v>
      </c>
      <c r="L143" s="281" t="s">
        <v>1059</v>
      </c>
      <c r="M143" s="282" t="s">
        <v>15</v>
      </c>
      <c r="N143" s="283">
        <v>3135</v>
      </c>
      <c r="O143" s="283">
        <v>139318</v>
      </c>
      <c r="P143" s="284">
        <f t="shared" si="4"/>
        <v>0.002610498714283476</v>
      </c>
    </row>
    <row r="144" spans="2:16" ht="13.5">
      <c r="B144" s="285" t="s">
        <v>287</v>
      </c>
      <c r="C144" s="286">
        <v>4</v>
      </c>
      <c r="D144" s="287" t="s">
        <v>288</v>
      </c>
      <c r="E144" s="287" t="s">
        <v>15</v>
      </c>
      <c r="F144" s="288">
        <v>554</v>
      </c>
      <c r="G144" s="288">
        <v>1607500</v>
      </c>
      <c r="H144" s="289">
        <f t="shared" si="5"/>
        <v>0.012875943072027595</v>
      </c>
      <c r="I144" s="261"/>
      <c r="J144" s="273" t="s">
        <v>105</v>
      </c>
      <c r="K144" s="274">
        <v>2</v>
      </c>
      <c r="L144" s="275" t="s">
        <v>106</v>
      </c>
      <c r="M144" s="276" t="s">
        <v>15</v>
      </c>
      <c r="N144" s="277">
        <v>3076582</v>
      </c>
      <c r="O144" s="277">
        <v>55617253</v>
      </c>
      <c r="P144" s="278">
        <f t="shared" si="4"/>
        <v>1.0421393319490575</v>
      </c>
    </row>
    <row r="145" spans="2:16" ht="13.5">
      <c r="B145" s="285" t="s">
        <v>289</v>
      </c>
      <c r="C145" s="286">
        <v>5</v>
      </c>
      <c r="D145" s="287" t="s">
        <v>290</v>
      </c>
      <c r="E145" s="287" t="s">
        <v>15</v>
      </c>
      <c r="F145" s="288">
        <v>2</v>
      </c>
      <c r="G145" s="288">
        <v>25420</v>
      </c>
      <c r="H145" s="289">
        <f t="shared" si="5"/>
        <v>0.00020361211377352499</v>
      </c>
      <c r="I145" s="261"/>
      <c r="J145" s="279" t="s">
        <v>107</v>
      </c>
      <c r="K145" s="280">
        <v>3</v>
      </c>
      <c r="L145" s="281" t="s">
        <v>1058</v>
      </c>
      <c r="M145" s="282" t="s">
        <v>15</v>
      </c>
      <c r="N145" s="283">
        <v>2979351</v>
      </c>
      <c r="O145" s="283">
        <v>23294843</v>
      </c>
      <c r="P145" s="284">
        <f t="shared" si="4"/>
        <v>0.43649175053428435</v>
      </c>
    </row>
    <row r="146" spans="2:16" ht="13.5">
      <c r="B146" s="285" t="s">
        <v>291</v>
      </c>
      <c r="C146" s="286">
        <v>4</v>
      </c>
      <c r="D146" s="287" t="s">
        <v>292</v>
      </c>
      <c r="E146" s="287" t="s">
        <v>12</v>
      </c>
      <c r="F146" s="288">
        <v>1580130</v>
      </c>
      <c r="G146" s="288">
        <v>44726</v>
      </c>
      <c r="H146" s="289">
        <f t="shared" si="5"/>
        <v>0.00035825158932473167</v>
      </c>
      <c r="I146" s="261"/>
      <c r="J146" s="279" t="s">
        <v>1057</v>
      </c>
      <c r="K146" s="280">
        <v>3</v>
      </c>
      <c r="L146" s="281" t="s">
        <v>1056</v>
      </c>
      <c r="M146" s="282" t="s">
        <v>15</v>
      </c>
      <c r="N146" s="283">
        <v>5250</v>
      </c>
      <c r="O146" s="283">
        <v>608787</v>
      </c>
      <c r="P146" s="284">
        <f t="shared" si="4"/>
        <v>0.011407267408177654</v>
      </c>
    </row>
    <row r="147" spans="2:16" ht="13.5">
      <c r="B147" s="285" t="s">
        <v>293</v>
      </c>
      <c r="C147" s="286">
        <v>4</v>
      </c>
      <c r="D147" s="287" t="s">
        <v>294</v>
      </c>
      <c r="E147" s="287" t="s">
        <v>12</v>
      </c>
      <c r="F147" s="288">
        <v>22423</v>
      </c>
      <c r="G147" s="288">
        <v>58577</v>
      </c>
      <c r="H147" s="289">
        <f t="shared" si="5"/>
        <v>0.00046919696256930666</v>
      </c>
      <c r="I147" s="261"/>
      <c r="J147" s="279" t="s">
        <v>1055</v>
      </c>
      <c r="K147" s="280">
        <v>3</v>
      </c>
      <c r="L147" s="281" t="s">
        <v>1054</v>
      </c>
      <c r="M147" s="282" t="s">
        <v>15</v>
      </c>
      <c r="N147" s="283">
        <v>53118</v>
      </c>
      <c r="O147" s="283">
        <v>13279427</v>
      </c>
      <c r="P147" s="284">
        <f t="shared" si="4"/>
        <v>0.24882590268250532</v>
      </c>
    </row>
    <row r="148" spans="2:16" ht="13.5">
      <c r="B148" s="285" t="s">
        <v>295</v>
      </c>
      <c r="C148" s="286">
        <v>4</v>
      </c>
      <c r="D148" s="287" t="s">
        <v>296</v>
      </c>
      <c r="E148" s="287" t="s">
        <v>233</v>
      </c>
      <c r="F148" s="288">
        <v>246091</v>
      </c>
      <c r="G148" s="288">
        <v>348981</v>
      </c>
      <c r="H148" s="289">
        <f t="shared" si="5"/>
        <v>0.0027953091690322003</v>
      </c>
      <c r="I148" s="261"/>
      <c r="J148" s="279" t="s">
        <v>1053</v>
      </c>
      <c r="K148" s="280">
        <v>4</v>
      </c>
      <c r="L148" s="281" t="s">
        <v>1052</v>
      </c>
      <c r="M148" s="282" t="s">
        <v>15</v>
      </c>
      <c r="N148" s="283">
        <v>11069</v>
      </c>
      <c r="O148" s="283">
        <v>414684</v>
      </c>
      <c r="P148" s="284">
        <f t="shared" si="4"/>
        <v>0.007770223867941894</v>
      </c>
    </row>
    <row r="149" spans="2:16" ht="13.5">
      <c r="B149" s="285" t="s">
        <v>297</v>
      </c>
      <c r="C149" s="286">
        <v>5</v>
      </c>
      <c r="D149" s="287" t="s">
        <v>298</v>
      </c>
      <c r="E149" s="287" t="s">
        <v>233</v>
      </c>
      <c r="F149" s="288">
        <v>246091</v>
      </c>
      <c r="G149" s="288">
        <v>348981</v>
      </c>
      <c r="H149" s="289">
        <f t="shared" si="5"/>
        <v>0.0027953091690322003</v>
      </c>
      <c r="I149" s="261"/>
      <c r="J149" s="279" t="s">
        <v>1051</v>
      </c>
      <c r="K149" s="280">
        <v>4</v>
      </c>
      <c r="L149" s="281" t="s">
        <v>1050</v>
      </c>
      <c r="M149" s="282" t="s">
        <v>15</v>
      </c>
      <c r="N149" s="283">
        <v>5862</v>
      </c>
      <c r="O149" s="283">
        <v>353582</v>
      </c>
      <c r="P149" s="284">
        <f t="shared" si="4"/>
        <v>0.0066253129989935254</v>
      </c>
    </row>
    <row r="150" spans="2:16" ht="13.5">
      <c r="B150" s="285" t="s">
        <v>299</v>
      </c>
      <c r="C150" s="286">
        <v>4</v>
      </c>
      <c r="D150" s="287" t="s">
        <v>300</v>
      </c>
      <c r="E150" s="287" t="s">
        <v>15</v>
      </c>
      <c r="F150" s="288">
        <v>15882</v>
      </c>
      <c r="G150" s="288">
        <v>29081816</v>
      </c>
      <c r="H150" s="289">
        <f t="shared" si="5"/>
        <v>0.2329429594072667</v>
      </c>
      <c r="I150" s="261"/>
      <c r="J150" s="279" t="s">
        <v>1049</v>
      </c>
      <c r="K150" s="280">
        <v>4</v>
      </c>
      <c r="L150" s="281" t="s">
        <v>1048</v>
      </c>
      <c r="M150" s="282" t="s">
        <v>15</v>
      </c>
      <c r="N150" s="283">
        <v>3934</v>
      </c>
      <c r="O150" s="283">
        <v>6821036</v>
      </c>
      <c r="P150" s="284">
        <f t="shared" si="4"/>
        <v>0.12781051772262952</v>
      </c>
    </row>
    <row r="151" spans="2:16" ht="13.5">
      <c r="B151" s="285" t="s">
        <v>301</v>
      </c>
      <c r="C151" s="286">
        <v>5</v>
      </c>
      <c r="D151" s="287" t="s">
        <v>302</v>
      </c>
      <c r="E151" s="287" t="s">
        <v>15</v>
      </c>
      <c r="F151" s="288">
        <v>90</v>
      </c>
      <c r="G151" s="288">
        <v>204600</v>
      </c>
      <c r="H151" s="289">
        <f t="shared" si="5"/>
        <v>0.001638829208421055</v>
      </c>
      <c r="I151" s="261"/>
      <c r="J151" s="279" t="s">
        <v>1047</v>
      </c>
      <c r="K151" s="280">
        <v>4</v>
      </c>
      <c r="L151" s="281" t="s">
        <v>1046</v>
      </c>
      <c r="M151" s="282" t="s">
        <v>15</v>
      </c>
      <c r="N151" s="283">
        <v>222</v>
      </c>
      <c r="O151" s="283">
        <v>17179</v>
      </c>
      <c r="P151" s="284">
        <f t="shared" si="4"/>
        <v>0.000321894926805408</v>
      </c>
    </row>
    <row r="152" spans="2:16" ht="13.5">
      <c r="B152" s="285" t="s">
        <v>303</v>
      </c>
      <c r="C152" s="286">
        <v>5</v>
      </c>
      <c r="D152" s="287" t="s">
        <v>304</v>
      </c>
      <c r="E152" s="287" t="s">
        <v>32</v>
      </c>
      <c r="F152" s="288">
        <v>283975</v>
      </c>
      <c r="G152" s="288">
        <v>527001</v>
      </c>
      <c r="H152" s="289">
        <f t="shared" si="5"/>
        <v>0.004221234758881253</v>
      </c>
      <c r="I152" s="261"/>
      <c r="J152" s="279" t="s">
        <v>1045</v>
      </c>
      <c r="K152" s="280">
        <v>4</v>
      </c>
      <c r="L152" s="281" t="s">
        <v>1044</v>
      </c>
      <c r="M152" s="282" t="s">
        <v>15</v>
      </c>
      <c r="N152" s="283">
        <v>20</v>
      </c>
      <c r="O152" s="283">
        <v>16917</v>
      </c>
      <c r="P152" s="284">
        <f t="shared" si="4"/>
        <v>0.00031698564973322587</v>
      </c>
    </row>
    <row r="153" spans="2:16" ht="13.5">
      <c r="B153" s="268" t="s">
        <v>305</v>
      </c>
      <c r="C153" s="269">
        <v>2</v>
      </c>
      <c r="D153" s="270" t="s">
        <v>306</v>
      </c>
      <c r="E153" s="270"/>
      <c r="F153" s="271">
        <v>0</v>
      </c>
      <c r="G153" s="271">
        <v>188831674</v>
      </c>
      <c r="H153" s="272">
        <f t="shared" si="5"/>
        <v>1.5125262112719584</v>
      </c>
      <c r="I153" s="261"/>
      <c r="J153" s="279" t="s">
        <v>1043</v>
      </c>
      <c r="K153" s="280">
        <v>4</v>
      </c>
      <c r="L153" s="281" t="s">
        <v>1042</v>
      </c>
      <c r="M153" s="282" t="s">
        <v>15</v>
      </c>
      <c r="N153" s="283">
        <v>5470</v>
      </c>
      <c r="O153" s="283">
        <v>272654</v>
      </c>
      <c r="P153" s="284">
        <f t="shared" si="4"/>
        <v>0.005108908514651709</v>
      </c>
    </row>
    <row r="154" spans="2:16" ht="13.5">
      <c r="B154" s="285" t="s">
        <v>307</v>
      </c>
      <c r="C154" s="286">
        <v>3</v>
      </c>
      <c r="D154" s="287" t="s">
        <v>308</v>
      </c>
      <c r="E154" s="287" t="s">
        <v>15</v>
      </c>
      <c r="F154" s="288">
        <v>50</v>
      </c>
      <c r="G154" s="288">
        <v>2376</v>
      </c>
      <c r="H154" s="289">
        <f t="shared" si="5"/>
        <v>1.9031565001018703E-05</v>
      </c>
      <c r="I154" s="261"/>
      <c r="J154" s="279" t="s">
        <v>1041</v>
      </c>
      <c r="K154" s="280">
        <v>3</v>
      </c>
      <c r="L154" s="281" t="s">
        <v>1040</v>
      </c>
      <c r="M154" s="282" t="s">
        <v>15</v>
      </c>
      <c r="N154" s="283">
        <v>36116</v>
      </c>
      <c r="O154" s="283">
        <v>17220803</v>
      </c>
      <c r="P154" s="284">
        <f aca="true" t="shared" si="6" ref="P154:P217">O154/5336834653*100</f>
        <v>0.3226782188262035</v>
      </c>
    </row>
    <row r="155" spans="2:16" ht="13.5">
      <c r="B155" s="285" t="s">
        <v>309</v>
      </c>
      <c r="C155" s="286">
        <v>3</v>
      </c>
      <c r="D155" s="287" t="s">
        <v>310</v>
      </c>
      <c r="E155" s="287" t="s">
        <v>233</v>
      </c>
      <c r="F155" s="288">
        <v>1284257</v>
      </c>
      <c r="G155" s="288">
        <v>3738332</v>
      </c>
      <c r="H155" s="289">
        <f t="shared" si="5"/>
        <v>0.02994373251405229</v>
      </c>
      <c r="I155" s="261"/>
      <c r="J155" s="279" t="s">
        <v>1039</v>
      </c>
      <c r="K155" s="280">
        <v>4</v>
      </c>
      <c r="L155" s="281" t="s">
        <v>1038</v>
      </c>
      <c r="M155" s="282" t="s">
        <v>15</v>
      </c>
      <c r="N155" s="283">
        <v>260</v>
      </c>
      <c r="O155" s="283">
        <v>11352</v>
      </c>
      <c r="P155" s="284">
        <f t="shared" si="6"/>
        <v>0.00021271035619622748</v>
      </c>
    </row>
    <row r="156" spans="2:16" ht="13.5">
      <c r="B156" s="285" t="s">
        <v>311</v>
      </c>
      <c r="C156" s="286">
        <v>3</v>
      </c>
      <c r="D156" s="287" t="s">
        <v>312</v>
      </c>
      <c r="E156" s="287"/>
      <c r="F156" s="288">
        <v>0</v>
      </c>
      <c r="G156" s="288">
        <v>69502707</v>
      </c>
      <c r="H156" s="289">
        <f t="shared" si="5"/>
        <v>0.5567109789634922</v>
      </c>
      <c r="I156" s="261"/>
      <c r="J156" s="279" t="s">
        <v>1037</v>
      </c>
      <c r="K156" s="280">
        <v>4</v>
      </c>
      <c r="L156" s="281" t="s">
        <v>1036</v>
      </c>
      <c r="M156" s="282" t="s">
        <v>15</v>
      </c>
      <c r="N156" s="283">
        <v>16434</v>
      </c>
      <c r="O156" s="283">
        <v>11446382</v>
      </c>
      <c r="P156" s="284">
        <f t="shared" si="6"/>
        <v>0.21447885767953545</v>
      </c>
    </row>
    <row r="157" spans="2:16" ht="13.5">
      <c r="B157" s="285" t="s">
        <v>313</v>
      </c>
      <c r="C157" s="286">
        <v>4</v>
      </c>
      <c r="D157" s="287" t="s">
        <v>314</v>
      </c>
      <c r="E157" s="287" t="s">
        <v>233</v>
      </c>
      <c r="F157" s="288">
        <v>52238645</v>
      </c>
      <c r="G157" s="288">
        <v>37543952</v>
      </c>
      <c r="H157" s="289">
        <f t="shared" si="5"/>
        <v>0.30072397427741</v>
      </c>
      <c r="I157" s="261"/>
      <c r="J157" s="279" t="s">
        <v>1035</v>
      </c>
      <c r="K157" s="280">
        <v>4</v>
      </c>
      <c r="L157" s="281" t="s">
        <v>1034</v>
      </c>
      <c r="M157" s="282" t="s">
        <v>15</v>
      </c>
      <c r="N157" s="283">
        <v>2134</v>
      </c>
      <c r="O157" s="283">
        <v>1208559</v>
      </c>
      <c r="P157" s="284">
        <f t="shared" si="6"/>
        <v>0.022645614462134995</v>
      </c>
    </row>
    <row r="158" spans="2:16" ht="13.5">
      <c r="B158" s="285" t="s">
        <v>315</v>
      </c>
      <c r="C158" s="286">
        <v>5</v>
      </c>
      <c r="D158" s="287" t="s">
        <v>316</v>
      </c>
      <c r="E158" s="287" t="s">
        <v>233</v>
      </c>
      <c r="F158" s="288">
        <v>48913290</v>
      </c>
      <c r="G158" s="288">
        <v>34515782</v>
      </c>
      <c r="H158" s="289">
        <f t="shared" si="5"/>
        <v>0.27646858110016465</v>
      </c>
      <c r="I158" s="261"/>
      <c r="J158" s="279" t="s">
        <v>1033</v>
      </c>
      <c r="K158" s="280">
        <v>4</v>
      </c>
      <c r="L158" s="281" t="s">
        <v>1032</v>
      </c>
      <c r="M158" s="282" t="s">
        <v>15</v>
      </c>
      <c r="N158" s="283">
        <v>14317</v>
      </c>
      <c r="O158" s="283">
        <v>3273740</v>
      </c>
      <c r="P158" s="284">
        <f t="shared" si="6"/>
        <v>0.06134235390185322</v>
      </c>
    </row>
    <row r="159" spans="2:16" ht="13.5">
      <c r="B159" s="285" t="s">
        <v>317</v>
      </c>
      <c r="C159" s="286">
        <v>5</v>
      </c>
      <c r="D159" s="287" t="s">
        <v>318</v>
      </c>
      <c r="E159" s="287" t="s">
        <v>233</v>
      </c>
      <c r="F159" s="288">
        <v>3307691</v>
      </c>
      <c r="G159" s="288">
        <v>2997190</v>
      </c>
      <c r="H159" s="289">
        <f t="shared" si="5"/>
        <v>0.024007245919782507</v>
      </c>
      <c r="I159" s="261"/>
      <c r="J159" s="273" t="s">
        <v>109</v>
      </c>
      <c r="K159" s="274">
        <v>2</v>
      </c>
      <c r="L159" s="275" t="s">
        <v>110</v>
      </c>
      <c r="M159" s="276"/>
      <c r="N159" s="277">
        <v>0</v>
      </c>
      <c r="O159" s="277">
        <v>11635799</v>
      </c>
      <c r="P159" s="278">
        <f t="shared" si="6"/>
        <v>0.2180280963634344</v>
      </c>
    </row>
    <row r="160" spans="2:16" ht="13.5">
      <c r="B160" s="285" t="s">
        <v>319</v>
      </c>
      <c r="C160" s="286">
        <v>4</v>
      </c>
      <c r="D160" s="287" t="s">
        <v>320</v>
      </c>
      <c r="E160" s="287" t="s">
        <v>32</v>
      </c>
      <c r="F160" s="288">
        <v>921608</v>
      </c>
      <c r="G160" s="288">
        <v>4635263</v>
      </c>
      <c r="H160" s="289">
        <f t="shared" si="5"/>
        <v>0.037128076212675484</v>
      </c>
      <c r="I160" s="261"/>
      <c r="J160" s="279" t="s">
        <v>111</v>
      </c>
      <c r="K160" s="280">
        <v>3</v>
      </c>
      <c r="L160" s="281" t="s">
        <v>1031</v>
      </c>
      <c r="M160" s="282" t="s">
        <v>15</v>
      </c>
      <c r="N160" s="283">
        <v>3616</v>
      </c>
      <c r="O160" s="283">
        <v>1096458</v>
      </c>
      <c r="P160" s="284">
        <f t="shared" si="6"/>
        <v>0.02054509969469725</v>
      </c>
    </row>
    <row r="161" spans="2:16" ht="13.5">
      <c r="B161" s="285" t="s">
        <v>321</v>
      </c>
      <c r="C161" s="286">
        <v>4</v>
      </c>
      <c r="D161" s="287" t="s">
        <v>322</v>
      </c>
      <c r="E161" s="287" t="s">
        <v>32</v>
      </c>
      <c r="F161" s="288">
        <v>10264490</v>
      </c>
      <c r="G161" s="288">
        <v>3290350</v>
      </c>
      <c r="H161" s="289">
        <f t="shared" si="5"/>
        <v>0.026355433460059717</v>
      </c>
      <c r="I161" s="261"/>
      <c r="J161" s="279" t="s">
        <v>1030</v>
      </c>
      <c r="K161" s="280">
        <v>4</v>
      </c>
      <c r="L161" s="281" t="s">
        <v>1029</v>
      </c>
      <c r="M161" s="282" t="s">
        <v>15</v>
      </c>
      <c r="N161" s="283">
        <v>417</v>
      </c>
      <c r="O161" s="283">
        <v>106476</v>
      </c>
      <c r="P161" s="284">
        <f t="shared" si="6"/>
        <v>0.0019951152119758206</v>
      </c>
    </row>
    <row r="162" spans="2:16" ht="13.5">
      <c r="B162" s="285" t="s">
        <v>323</v>
      </c>
      <c r="C162" s="286">
        <v>5</v>
      </c>
      <c r="D162" s="287" t="s">
        <v>324</v>
      </c>
      <c r="E162" s="287" t="s">
        <v>32</v>
      </c>
      <c r="F162" s="288">
        <v>444317</v>
      </c>
      <c r="G162" s="288">
        <v>489072</v>
      </c>
      <c r="H162" s="289">
        <f t="shared" si="5"/>
        <v>0.003917426581724839</v>
      </c>
      <c r="I162" s="261"/>
      <c r="J162" s="279" t="s">
        <v>1028</v>
      </c>
      <c r="K162" s="280">
        <v>3</v>
      </c>
      <c r="L162" s="281" t="s">
        <v>1027</v>
      </c>
      <c r="M162" s="282"/>
      <c r="N162" s="283">
        <v>0</v>
      </c>
      <c r="O162" s="283">
        <v>10528975</v>
      </c>
      <c r="P162" s="284">
        <f t="shared" si="6"/>
        <v>0.19728876168350723</v>
      </c>
    </row>
    <row r="163" spans="2:16" ht="13.5">
      <c r="B163" s="285" t="s">
        <v>325</v>
      </c>
      <c r="C163" s="286">
        <v>5</v>
      </c>
      <c r="D163" s="287" t="s">
        <v>326</v>
      </c>
      <c r="E163" s="287" t="s">
        <v>32</v>
      </c>
      <c r="F163" s="288">
        <v>6030</v>
      </c>
      <c r="G163" s="288">
        <v>8624</v>
      </c>
      <c r="H163" s="289">
        <f t="shared" si="5"/>
        <v>6.907753222591974E-05</v>
      </c>
      <c r="I163" s="261"/>
      <c r="J163" s="279" t="s">
        <v>1026</v>
      </c>
      <c r="K163" s="280">
        <v>4</v>
      </c>
      <c r="L163" s="281" t="s">
        <v>1025</v>
      </c>
      <c r="M163" s="282" t="s">
        <v>15</v>
      </c>
      <c r="N163" s="283">
        <v>594</v>
      </c>
      <c r="O163" s="283">
        <v>692768</v>
      </c>
      <c r="P163" s="284">
        <f t="shared" si="6"/>
        <v>0.012980878086799515</v>
      </c>
    </row>
    <row r="164" spans="2:16" ht="13.5">
      <c r="B164" s="285" t="s">
        <v>327</v>
      </c>
      <c r="C164" s="286">
        <v>3</v>
      </c>
      <c r="D164" s="287" t="s">
        <v>328</v>
      </c>
      <c r="E164" s="287" t="s">
        <v>15</v>
      </c>
      <c r="F164" s="288">
        <v>8026</v>
      </c>
      <c r="G164" s="288">
        <v>5882483</v>
      </c>
      <c r="H164" s="289">
        <f t="shared" si="5"/>
        <v>0.047118206052982954</v>
      </c>
      <c r="I164" s="261"/>
      <c r="J164" s="279" t="s">
        <v>1024</v>
      </c>
      <c r="K164" s="280">
        <v>4</v>
      </c>
      <c r="L164" s="281" t="s">
        <v>1023</v>
      </c>
      <c r="M164" s="282" t="s">
        <v>15</v>
      </c>
      <c r="N164" s="283">
        <v>848</v>
      </c>
      <c r="O164" s="283">
        <v>526375</v>
      </c>
      <c r="P164" s="284">
        <f t="shared" si="6"/>
        <v>0.009863056178892639</v>
      </c>
    </row>
    <row r="165" spans="2:16" ht="13.5">
      <c r="B165" s="285" t="s">
        <v>329</v>
      </c>
      <c r="C165" s="286">
        <v>4</v>
      </c>
      <c r="D165" s="287" t="s">
        <v>330</v>
      </c>
      <c r="E165" s="287" t="s">
        <v>15</v>
      </c>
      <c r="F165" s="288">
        <v>5840</v>
      </c>
      <c r="G165" s="288">
        <v>4058681</v>
      </c>
      <c r="H165" s="289">
        <f t="shared" si="5"/>
        <v>0.032509701712920704</v>
      </c>
      <c r="I165" s="261"/>
      <c r="J165" s="262" t="s">
        <v>113</v>
      </c>
      <c r="K165" s="263">
        <v>1</v>
      </c>
      <c r="L165" s="264" t="s">
        <v>114</v>
      </c>
      <c r="M165" s="265"/>
      <c r="N165" s="266">
        <v>0</v>
      </c>
      <c r="O165" s="266">
        <v>831991239</v>
      </c>
      <c r="P165" s="267">
        <f t="shared" si="6"/>
        <v>15.589601198011858</v>
      </c>
    </row>
    <row r="166" spans="2:16" ht="13.5">
      <c r="B166" s="285" t="s">
        <v>331</v>
      </c>
      <c r="C166" s="286">
        <v>4</v>
      </c>
      <c r="D166" s="287" t="s">
        <v>332</v>
      </c>
      <c r="E166" s="287" t="s">
        <v>15</v>
      </c>
      <c r="F166" s="288">
        <v>2178</v>
      </c>
      <c r="G166" s="288">
        <v>1823802</v>
      </c>
      <c r="H166" s="289">
        <f t="shared" si="5"/>
        <v>0.01460850434006225</v>
      </c>
      <c r="I166" s="261"/>
      <c r="J166" s="273" t="s">
        <v>115</v>
      </c>
      <c r="K166" s="274">
        <v>2</v>
      </c>
      <c r="L166" s="275" t="s">
        <v>1022</v>
      </c>
      <c r="M166" s="276" t="s">
        <v>15</v>
      </c>
      <c r="N166" s="277">
        <v>907833</v>
      </c>
      <c r="O166" s="277">
        <v>22569736</v>
      </c>
      <c r="P166" s="278">
        <f t="shared" si="6"/>
        <v>0.42290491400764785</v>
      </c>
    </row>
    <row r="167" spans="2:16" ht="13.5">
      <c r="B167" s="285" t="s">
        <v>333</v>
      </c>
      <c r="C167" s="286">
        <v>3</v>
      </c>
      <c r="D167" s="287" t="s">
        <v>334</v>
      </c>
      <c r="E167" s="287" t="s">
        <v>335</v>
      </c>
      <c r="F167" s="288">
        <v>1536</v>
      </c>
      <c r="G167" s="288">
        <v>1766</v>
      </c>
      <c r="H167" s="289">
        <f t="shared" si="5"/>
        <v>1.414551506388848E-05</v>
      </c>
      <c r="I167" s="261"/>
      <c r="J167" s="279" t="s">
        <v>117</v>
      </c>
      <c r="K167" s="280">
        <v>3</v>
      </c>
      <c r="L167" s="281" t="s">
        <v>1021</v>
      </c>
      <c r="M167" s="282" t="s">
        <v>15</v>
      </c>
      <c r="N167" s="283">
        <v>580398</v>
      </c>
      <c r="O167" s="283">
        <v>10846316</v>
      </c>
      <c r="P167" s="284">
        <f t="shared" si="6"/>
        <v>0.20323500174214598</v>
      </c>
    </row>
    <row r="168" spans="2:16" ht="13.5">
      <c r="B168" s="268" t="s">
        <v>336</v>
      </c>
      <c r="C168" s="269">
        <v>2</v>
      </c>
      <c r="D168" s="270" t="s">
        <v>337</v>
      </c>
      <c r="E168" s="270" t="s">
        <v>15</v>
      </c>
      <c r="F168" s="271">
        <v>2351558</v>
      </c>
      <c r="G168" s="271">
        <v>284260475</v>
      </c>
      <c r="H168" s="272">
        <f t="shared" si="5"/>
        <v>2.2769030754137</v>
      </c>
      <c r="I168" s="261"/>
      <c r="J168" s="279" t="s">
        <v>1020</v>
      </c>
      <c r="K168" s="280">
        <v>4</v>
      </c>
      <c r="L168" s="281" t="s">
        <v>1019</v>
      </c>
      <c r="M168" s="282" t="s">
        <v>15</v>
      </c>
      <c r="N168" s="283">
        <v>211431</v>
      </c>
      <c r="O168" s="283">
        <v>4441962</v>
      </c>
      <c r="P168" s="284">
        <f t="shared" si="6"/>
        <v>0.0832321458095584</v>
      </c>
    </row>
    <row r="169" spans="2:16" ht="13.5">
      <c r="B169" s="285" t="s">
        <v>338</v>
      </c>
      <c r="C169" s="286">
        <v>3</v>
      </c>
      <c r="D169" s="287" t="s">
        <v>339</v>
      </c>
      <c r="E169" s="287" t="s">
        <v>15</v>
      </c>
      <c r="F169" s="288">
        <v>36982</v>
      </c>
      <c r="G169" s="288">
        <v>9447696</v>
      </c>
      <c r="H169" s="289">
        <f t="shared" si="5"/>
        <v>0.07567526958495975</v>
      </c>
      <c r="I169" s="261"/>
      <c r="J169" s="279" t="s">
        <v>1018</v>
      </c>
      <c r="K169" s="280">
        <v>4</v>
      </c>
      <c r="L169" s="281" t="s">
        <v>1017</v>
      </c>
      <c r="M169" s="282" t="s">
        <v>15</v>
      </c>
      <c r="N169" s="283">
        <v>178344</v>
      </c>
      <c r="O169" s="283">
        <v>3645598</v>
      </c>
      <c r="P169" s="284">
        <f t="shared" si="6"/>
        <v>0.06831011708317956</v>
      </c>
    </row>
    <row r="170" spans="2:16" ht="13.5">
      <c r="B170" s="285" t="s">
        <v>340</v>
      </c>
      <c r="C170" s="286">
        <v>4</v>
      </c>
      <c r="D170" s="287" t="s">
        <v>341</v>
      </c>
      <c r="E170" s="287" t="s">
        <v>15</v>
      </c>
      <c r="F170" s="288">
        <v>4573</v>
      </c>
      <c r="G170" s="288">
        <v>1998241</v>
      </c>
      <c r="H170" s="289">
        <f t="shared" si="5"/>
        <v>0.01600574641380497</v>
      </c>
      <c r="I170" s="261"/>
      <c r="J170" s="279" t="s">
        <v>1016</v>
      </c>
      <c r="K170" s="280">
        <v>5</v>
      </c>
      <c r="L170" s="281" t="s">
        <v>1015</v>
      </c>
      <c r="M170" s="282" t="s">
        <v>15</v>
      </c>
      <c r="N170" s="283">
        <v>105482</v>
      </c>
      <c r="O170" s="283">
        <v>2394167</v>
      </c>
      <c r="P170" s="284">
        <f t="shared" si="6"/>
        <v>0.044861180000286584</v>
      </c>
    </row>
    <row r="171" spans="2:16" ht="13.5">
      <c r="B171" s="285" t="s">
        <v>342</v>
      </c>
      <c r="C171" s="286">
        <v>3</v>
      </c>
      <c r="D171" s="287" t="s">
        <v>343</v>
      </c>
      <c r="E171" s="287" t="s">
        <v>15</v>
      </c>
      <c r="F171" s="288">
        <v>67436</v>
      </c>
      <c r="G171" s="288">
        <v>4307295</v>
      </c>
      <c r="H171" s="289">
        <f t="shared" si="5"/>
        <v>0.034501079449100525</v>
      </c>
      <c r="I171" s="261"/>
      <c r="J171" s="279" t="s">
        <v>1014</v>
      </c>
      <c r="K171" s="280">
        <v>5</v>
      </c>
      <c r="L171" s="281" t="s">
        <v>1013</v>
      </c>
      <c r="M171" s="282" t="s">
        <v>15</v>
      </c>
      <c r="N171" s="283">
        <v>72862</v>
      </c>
      <c r="O171" s="283">
        <v>1251431</v>
      </c>
      <c r="P171" s="284">
        <f t="shared" si="6"/>
        <v>0.02344893708289298</v>
      </c>
    </row>
    <row r="172" spans="2:16" ht="13.5">
      <c r="B172" s="285" t="s">
        <v>344</v>
      </c>
      <c r="C172" s="286">
        <v>4</v>
      </c>
      <c r="D172" s="287" t="s">
        <v>345</v>
      </c>
      <c r="E172" s="287" t="s">
        <v>15</v>
      </c>
      <c r="F172" s="288">
        <v>24915</v>
      </c>
      <c r="G172" s="288">
        <v>1533653</v>
      </c>
      <c r="H172" s="289">
        <f t="shared" si="5"/>
        <v>0.012284434662671439</v>
      </c>
      <c r="I172" s="261"/>
      <c r="J172" s="279" t="s">
        <v>1012</v>
      </c>
      <c r="K172" s="280">
        <v>4</v>
      </c>
      <c r="L172" s="281" t="s">
        <v>1011</v>
      </c>
      <c r="M172" s="282" t="s">
        <v>15</v>
      </c>
      <c r="N172" s="283">
        <v>190623</v>
      </c>
      <c r="O172" s="283">
        <v>2758756</v>
      </c>
      <c r="P172" s="284">
        <f t="shared" si="6"/>
        <v>0.051692738849408004</v>
      </c>
    </row>
    <row r="173" spans="2:16" ht="13.5">
      <c r="B173" s="285" t="s">
        <v>346</v>
      </c>
      <c r="C173" s="286">
        <v>3</v>
      </c>
      <c r="D173" s="287" t="s">
        <v>347</v>
      </c>
      <c r="E173" s="287" t="s">
        <v>15</v>
      </c>
      <c r="F173" s="288">
        <v>450263</v>
      </c>
      <c r="G173" s="288">
        <v>75294539</v>
      </c>
      <c r="H173" s="289">
        <f t="shared" si="5"/>
        <v>0.603103077946228</v>
      </c>
      <c r="I173" s="261"/>
      <c r="J173" s="273" t="s">
        <v>119</v>
      </c>
      <c r="K173" s="274">
        <v>2</v>
      </c>
      <c r="L173" s="275" t="s">
        <v>120</v>
      </c>
      <c r="M173" s="276"/>
      <c r="N173" s="277">
        <v>0</v>
      </c>
      <c r="O173" s="277">
        <v>356531826</v>
      </c>
      <c r="P173" s="278">
        <f t="shared" si="6"/>
        <v>6.680585949942865</v>
      </c>
    </row>
    <row r="174" spans="2:16" ht="13.5">
      <c r="B174" s="285" t="s">
        <v>348</v>
      </c>
      <c r="C174" s="286">
        <v>4</v>
      </c>
      <c r="D174" s="287" t="s">
        <v>349</v>
      </c>
      <c r="E174" s="287" t="s">
        <v>15</v>
      </c>
      <c r="F174" s="288">
        <v>418943</v>
      </c>
      <c r="G174" s="288">
        <v>67377646</v>
      </c>
      <c r="H174" s="289">
        <f t="shared" si="5"/>
        <v>0.5396894147578399</v>
      </c>
      <c r="I174" s="261"/>
      <c r="J174" s="279" t="s">
        <v>121</v>
      </c>
      <c r="K174" s="280">
        <v>3</v>
      </c>
      <c r="L174" s="281" t="s">
        <v>1010</v>
      </c>
      <c r="M174" s="282" t="s">
        <v>70</v>
      </c>
      <c r="N174" s="283">
        <v>4374272</v>
      </c>
      <c r="O174" s="283">
        <v>228784977</v>
      </c>
      <c r="P174" s="284">
        <f t="shared" si="6"/>
        <v>4.286903977274111</v>
      </c>
    </row>
    <row r="175" spans="2:16" ht="13.5">
      <c r="B175" s="285" t="s">
        <v>350</v>
      </c>
      <c r="C175" s="286">
        <v>4</v>
      </c>
      <c r="D175" s="287" t="s">
        <v>351</v>
      </c>
      <c r="E175" s="287" t="s">
        <v>15</v>
      </c>
      <c r="F175" s="288">
        <v>5302</v>
      </c>
      <c r="G175" s="288">
        <v>1981875</v>
      </c>
      <c r="H175" s="289">
        <f t="shared" si="5"/>
        <v>0.015874656096967147</v>
      </c>
      <c r="I175" s="261"/>
      <c r="J175" s="279" t="s">
        <v>1009</v>
      </c>
      <c r="K175" s="280">
        <v>3</v>
      </c>
      <c r="L175" s="281" t="s">
        <v>122</v>
      </c>
      <c r="M175" s="282"/>
      <c r="N175" s="283">
        <v>0</v>
      </c>
      <c r="O175" s="283">
        <v>127746849</v>
      </c>
      <c r="P175" s="284">
        <f t="shared" si="6"/>
        <v>2.393681972668753</v>
      </c>
    </row>
    <row r="176" spans="2:16" ht="13.5">
      <c r="B176" s="285" t="s">
        <v>352</v>
      </c>
      <c r="C176" s="286">
        <v>4</v>
      </c>
      <c r="D176" s="287" t="s">
        <v>353</v>
      </c>
      <c r="E176" s="287" t="s">
        <v>15</v>
      </c>
      <c r="F176" s="288">
        <v>26014</v>
      </c>
      <c r="G176" s="288">
        <v>5935018</v>
      </c>
      <c r="H176" s="289">
        <f t="shared" si="5"/>
        <v>0.04753900709142088</v>
      </c>
      <c r="I176" s="261"/>
      <c r="J176" s="279" t="s">
        <v>1008</v>
      </c>
      <c r="K176" s="280">
        <v>4</v>
      </c>
      <c r="L176" s="281" t="s">
        <v>124</v>
      </c>
      <c r="M176" s="282" t="s">
        <v>70</v>
      </c>
      <c r="N176" s="283">
        <v>1877399</v>
      </c>
      <c r="O176" s="283">
        <v>98491784</v>
      </c>
      <c r="P176" s="284">
        <f t="shared" si="6"/>
        <v>1.8455093778225775</v>
      </c>
    </row>
    <row r="177" spans="2:16" ht="13.5">
      <c r="B177" s="285" t="s">
        <v>354</v>
      </c>
      <c r="C177" s="286">
        <v>3</v>
      </c>
      <c r="D177" s="287" t="s">
        <v>355</v>
      </c>
      <c r="E177" s="287" t="s">
        <v>15</v>
      </c>
      <c r="F177" s="288">
        <v>1727121</v>
      </c>
      <c r="G177" s="288">
        <v>168663761</v>
      </c>
      <c r="H177" s="289">
        <f t="shared" si="5"/>
        <v>1.3509828833281916</v>
      </c>
      <c r="I177" s="261"/>
      <c r="J177" s="279" t="s">
        <v>1007</v>
      </c>
      <c r="K177" s="280">
        <v>4</v>
      </c>
      <c r="L177" s="281" t="s">
        <v>126</v>
      </c>
      <c r="M177" s="282" t="s">
        <v>70</v>
      </c>
      <c r="N177" s="283">
        <v>85085</v>
      </c>
      <c r="O177" s="283">
        <v>5276088</v>
      </c>
      <c r="P177" s="284">
        <f t="shared" si="6"/>
        <v>0.09886174751608892</v>
      </c>
    </row>
    <row r="178" spans="2:16" ht="13.5">
      <c r="B178" s="285" t="s">
        <v>356</v>
      </c>
      <c r="C178" s="286">
        <v>4</v>
      </c>
      <c r="D178" s="287" t="s">
        <v>357</v>
      </c>
      <c r="E178" s="287" t="s">
        <v>15</v>
      </c>
      <c r="F178" s="288">
        <v>14079</v>
      </c>
      <c r="G178" s="288">
        <v>6195763</v>
      </c>
      <c r="H178" s="289">
        <f t="shared" si="5"/>
        <v>0.04962755314200616</v>
      </c>
      <c r="I178" s="261"/>
      <c r="J178" s="279" t="s">
        <v>1006</v>
      </c>
      <c r="K178" s="280">
        <v>4</v>
      </c>
      <c r="L178" s="281" t="s">
        <v>128</v>
      </c>
      <c r="M178" s="282" t="s">
        <v>70</v>
      </c>
      <c r="N178" s="283">
        <v>211791</v>
      </c>
      <c r="O178" s="283">
        <v>12864308</v>
      </c>
      <c r="P178" s="284">
        <f t="shared" si="6"/>
        <v>0.24104752791560768</v>
      </c>
    </row>
    <row r="179" spans="2:16" ht="13.5">
      <c r="B179" s="285" t="s">
        <v>358</v>
      </c>
      <c r="C179" s="286">
        <v>5</v>
      </c>
      <c r="D179" s="287" t="s">
        <v>359</v>
      </c>
      <c r="E179" s="287" t="s">
        <v>15</v>
      </c>
      <c r="F179" s="288">
        <v>8654</v>
      </c>
      <c r="G179" s="288">
        <v>3692515</v>
      </c>
      <c r="H179" s="289">
        <f t="shared" si="5"/>
        <v>0.029576742104266234</v>
      </c>
      <c r="I179" s="261"/>
      <c r="J179" s="279" t="s">
        <v>1005</v>
      </c>
      <c r="K179" s="280">
        <v>4</v>
      </c>
      <c r="L179" s="281" t="s">
        <v>1004</v>
      </c>
      <c r="M179" s="282" t="s">
        <v>70</v>
      </c>
      <c r="N179" s="283">
        <v>36777</v>
      </c>
      <c r="O179" s="283">
        <v>1765064</v>
      </c>
      <c r="P179" s="284">
        <f t="shared" si="6"/>
        <v>0.03307323750432858</v>
      </c>
    </row>
    <row r="180" spans="2:16" ht="13.5">
      <c r="B180" s="285" t="s">
        <v>360</v>
      </c>
      <c r="C180" s="286">
        <v>4</v>
      </c>
      <c r="D180" s="287" t="s">
        <v>361</v>
      </c>
      <c r="E180" s="287" t="s">
        <v>15</v>
      </c>
      <c r="F180" s="288">
        <v>486389</v>
      </c>
      <c r="G180" s="288">
        <v>47677491</v>
      </c>
      <c r="H180" s="289">
        <f t="shared" si="5"/>
        <v>0.38189279000504384</v>
      </c>
      <c r="I180" s="261"/>
      <c r="J180" s="279" t="s">
        <v>1003</v>
      </c>
      <c r="K180" s="280">
        <v>4</v>
      </c>
      <c r="L180" s="281" t="s">
        <v>1002</v>
      </c>
      <c r="M180" s="282" t="s">
        <v>32</v>
      </c>
      <c r="N180" s="283">
        <v>50183119</v>
      </c>
      <c r="O180" s="283">
        <v>6548394</v>
      </c>
      <c r="P180" s="284">
        <f t="shared" si="6"/>
        <v>0.12270183406036282</v>
      </c>
    </row>
    <row r="181" spans="2:16" ht="13.5">
      <c r="B181" s="285" t="s">
        <v>362</v>
      </c>
      <c r="C181" s="286">
        <v>5</v>
      </c>
      <c r="D181" s="287" t="s">
        <v>363</v>
      </c>
      <c r="E181" s="287" t="s">
        <v>15</v>
      </c>
      <c r="F181" s="288">
        <v>5040</v>
      </c>
      <c r="G181" s="288">
        <v>579397</v>
      </c>
      <c r="H181" s="289">
        <f t="shared" si="5"/>
        <v>0.00464092241872695</v>
      </c>
      <c r="I181" s="261"/>
      <c r="J181" s="279" t="s">
        <v>1001</v>
      </c>
      <c r="K181" s="280">
        <v>4</v>
      </c>
      <c r="L181" s="281" t="s">
        <v>1000</v>
      </c>
      <c r="M181" s="282" t="s">
        <v>15</v>
      </c>
      <c r="N181" s="283">
        <v>39845</v>
      </c>
      <c r="O181" s="283">
        <v>1554504</v>
      </c>
      <c r="P181" s="284">
        <f t="shared" si="6"/>
        <v>0.02912782765578404</v>
      </c>
    </row>
    <row r="182" spans="2:16" ht="13.5">
      <c r="B182" s="285" t="s">
        <v>364</v>
      </c>
      <c r="C182" s="286">
        <v>4</v>
      </c>
      <c r="D182" s="287" t="s">
        <v>365</v>
      </c>
      <c r="E182" s="287" t="s">
        <v>15</v>
      </c>
      <c r="F182" s="288">
        <v>446756</v>
      </c>
      <c r="G182" s="288">
        <v>54888145</v>
      </c>
      <c r="H182" s="289">
        <f t="shared" si="5"/>
        <v>0.4396495367646631</v>
      </c>
      <c r="I182" s="261"/>
      <c r="J182" s="273" t="s">
        <v>131</v>
      </c>
      <c r="K182" s="274">
        <v>2</v>
      </c>
      <c r="L182" s="275" t="s">
        <v>132</v>
      </c>
      <c r="M182" s="276" t="s">
        <v>15</v>
      </c>
      <c r="N182" s="277">
        <v>8041761</v>
      </c>
      <c r="O182" s="277">
        <v>452889677</v>
      </c>
      <c r="P182" s="278">
        <f t="shared" si="6"/>
        <v>8.486110334061346</v>
      </c>
    </row>
    <row r="183" spans="2:16" ht="13.5">
      <c r="B183" s="285" t="s">
        <v>366</v>
      </c>
      <c r="C183" s="286">
        <v>5</v>
      </c>
      <c r="D183" s="287" t="s">
        <v>367</v>
      </c>
      <c r="E183" s="287" t="s">
        <v>15</v>
      </c>
      <c r="F183" s="288">
        <v>146184</v>
      </c>
      <c r="G183" s="288">
        <v>14382175</v>
      </c>
      <c r="H183" s="289">
        <f t="shared" si="5"/>
        <v>0.11520004140089485</v>
      </c>
      <c r="I183" s="261"/>
      <c r="J183" s="279" t="s">
        <v>999</v>
      </c>
      <c r="K183" s="280">
        <v>3</v>
      </c>
      <c r="L183" s="281" t="s">
        <v>998</v>
      </c>
      <c r="M183" s="282" t="s">
        <v>15</v>
      </c>
      <c r="N183" s="283">
        <v>8041761</v>
      </c>
      <c r="O183" s="283">
        <v>452889677</v>
      </c>
      <c r="P183" s="284">
        <f t="shared" si="6"/>
        <v>8.486110334061346</v>
      </c>
    </row>
    <row r="184" spans="2:16" ht="13.5">
      <c r="B184" s="285" t="s">
        <v>368</v>
      </c>
      <c r="C184" s="286">
        <v>4</v>
      </c>
      <c r="D184" s="287" t="s">
        <v>369</v>
      </c>
      <c r="E184" s="287" t="s">
        <v>15</v>
      </c>
      <c r="F184" s="288">
        <v>779890</v>
      </c>
      <c r="G184" s="288">
        <v>59902362</v>
      </c>
      <c r="H184" s="289">
        <f t="shared" si="5"/>
        <v>0.4798130034164784</v>
      </c>
      <c r="I184" s="261"/>
      <c r="J184" s="279" t="s">
        <v>997</v>
      </c>
      <c r="K184" s="280">
        <v>4</v>
      </c>
      <c r="L184" s="281" t="s">
        <v>996</v>
      </c>
      <c r="M184" s="282" t="s">
        <v>15</v>
      </c>
      <c r="N184" s="283">
        <v>551291</v>
      </c>
      <c r="O184" s="283">
        <v>34987241</v>
      </c>
      <c r="P184" s="284">
        <f t="shared" si="6"/>
        <v>0.6555803819092013</v>
      </c>
    </row>
    <row r="185" spans="2:16" ht="13.5">
      <c r="B185" s="285" t="s">
        <v>370</v>
      </c>
      <c r="C185" s="286">
        <v>5</v>
      </c>
      <c r="D185" s="287" t="s">
        <v>371</v>
      </c>
      <c r="E185" s="287" t="s">
        <v>15</v>
      </c>
      <c r="F185" s="288">
        <v>582233</v>
      </c>
      <c r="G185" s="288">
        <v>45134685</v>
      </c>
      <c r="H185" s="289">
        <f t="shared" si="5"/>
        <v>0.36152512263383996</v>
      </c>
      <c r="I185" s="261"/>
      <c r="J185" s="279" t="s">
        <v>995</v>
      </c>
      <c r="K185" s="280">
        <v>4</v>
      </c>
      <c r="L185" s="281" t="s">
        <v>994</v>
      </c>
      <c r="M185" s="282" t="s">
        <v>15</v>
      </c>
      <c r="N185" s="283">
        <v>7490470</v>
      </c>
      <c r="O185" s="283">
        <v>417895229</v>
      </c>
      <c r="P185" s="284">
        <f t="shared" si="6"/>
        <v>7.830394909557263</v>
      </c>
    </row>
    <row r="186" spans="2:16" ht="13.5">
      <c r="B186" s="285" t="s">
        <v>372</v>
      </c>
      <c r="C186" s="286">
        <v>3</v>
      </c>
      <c r="D186" s="287" t="s">
        <v>373</v>
      </c>
      <c r="E186" s="287" t="s">
        <v>15</v>
      </c>
      <c r="F186" s="288">
        <v>1070</v>
      </c>
      <c r="G186" s="288">
        <v>53106</v>
      </c>
      <c r="H186" s="289">
        <f t="shared" si="5"/>
        <v>0.0004253747015757993</v>
      </c>
      <c r="I186" s="261"/>
      <c r="J186" s="262" t="s">
        <v>133</v>
      </c>
      <c r="K186" s="263">
        <v>1</v>
      </c>
      <c r="L186" s="264" t="s">
        <v>134</v>
      </c>
      <c r="M186" s="265" t="s">
        <v>15</v>
      </c>
      <c r="N186" s="266">
        <v>63284</v>
      </c>
      <c r="O186" s="266">
        <v>12824837</v>
      </c>
      <c r="P186" s="267">
        <f t="shared" si="6"/>
        <v>0.24030793220829436</v>
      </c>
    </row>
    <row r="187" spans="2:16" ht="13.5">
      <c r="B187" s="285" t="s">
        <v>374</v>
      </c>
      <c r="C187" s="286">
        <v>4</v>
      </c>
      <c r="D187" s="287" t="s">
        <v>375</v>
      </c>
      <c r="E187" s="287" t="s">
        <v>15</v>
      </c>
      <c r="F187" s="288">
        <v>1070</v>
      </c>
      <c r="G187" s="288">
        <v>53106</v>
      </c>
      <c r="H187" s="289">
        <f t="shared" si="5"/>
        <v>0.0004253747015757993</v>
      </c>
      <c r="I187" s="261"/>
      <c r="J187" s="273" t="s">
        <v>135</v>
      </c>
      <c r="K187" s="274">
        <v>2</v>
      </c>
      <c r="L187" s="275" t="s">
        <v>136</v>
      </c>
      <c r="M187" s="276" t="s">
        <v>15</v>
      </c>
      <c r="N187" s="277">
        <v>2267</v>
      </c>
      <c r="O187" s="277">
        <v>406182</v>
      </c>
      <c r="P187" s="278">
        <f t="shared" si="6"/>
        <v>0.00761091595317971</v>
      </c>
    </row>
    <row r="188" spans="2:16" ht="13.5">
      <c r="B188" s="285" t="s">
        <v>376</v>
      </c>
      <c r="C188" s="286">
        <v>3</v>
      </c>
      <c r="D188" s="287" t="s">
        <v>377</v>
      </c>
      <c r="E188" s="287" t="s">
        <v>15</v>
      </c>
      <c r="F188" s="288">
        <v>67224</v>
      </c>
      <c r="G188" s="288">
        <v>26320455</v>
      </c>
      <c r="H188" s="289">
        <f t="shared" si="5"/>
        <v>0.2108246844229325</v>
      </c>
      <c r="I188" s="261"/>
      <c r="J188" s="279" t="s">
        <v>993</v>
      </c>
      <c r="K188" s="280">
        <v>3</v>
      </c>
      <c r="L188" s="281" t="s">
        <v>992</v>
      </c>
      <c r="M188" s="282" t="s">
        <v>15</v>
      </c>
      <c r="N188" s="283">
        <v>17</v>
      </c>
      <c r="O188" s="283">
        <v>3657</v>
      </c>
      <c r="P188" s="284">
        <f t="shared" si="6"/>
        <v>6.852376432431323E-05</v>
      </c>
    </row>
    <row r="189" spans="2:16" ht="13.5">
      <c r="B189" s="285" t="s">
        <v>378</v>
      </c>
      <c r="C189" s="286">
        <v>4</v>
      </c>
      <c r="D189" s="287" t="s">
        <v>379</v>
      </c>
      <c r="E189" s="287" t="s">
        <v>15</v>
      </c>
      <c r="F189" s="288">
        <v>62218</v>
      </c>
      <c r="G189" s="288">
        <v>16143261</v>
      </c>
      <c r="H189" s="289">
        <f t="shared" si="5"/>
        <v>0.12930619572807667</v>
      </c>
      <c r="I189" s="261"/>
      <c r="J189" s="273" t="s">
        <v>137</v>
      </c>
      <c r="K189" s="274">
        <v>2</v>
      </c>
      <c r="L189" s="275" t="s">
        <v>138</v>
      </c>
      <c r="M189" s="276" t="s">
        <v>15</v>
      </c>
      <c r="N189" s="277">
        <v>7748</v>
      </c>
      <c r="O189" s="277">
        <v>2388909</v>
      </c>
      <c r="P189" s="278">
        <f t="shared" si="6"/>
        <v>0.04476265718026547</v>
      </c>
    </row>
    <row r="190" spans="2:16" ht="13.5">
      <c r="B190" s="268" t="s">
        <v>380</v>
      </c>
      <c r="C190" s="269">
        <v>2</v>
      </c>
      <c r="D190" s="270" t="s">
        <v>381</v>
      </c>
      <c r="E190" s="270" t="s">
        <v>15</v>
      </c>
      <c r="F190" s="271">
        <v>168081</v>
      </c>
      <c r="G190" s="271">
        <v>100457803</v>
      </c>
      <c r="H190" s="272">
        <f t="shared" si="5"/>
        <v>0.8046587574301479</v>
      </c>
      <c r="I190" s="261"/>
      <c r="J190" s="279" t="s">
        <v>991</v>
      </c>
      <c r="K190" s="280">
        <v>3</v>
      </c>
      <c r="L190" s="281" t="s">
        <v>990</v>
      </c>
      <c r="M190" s="282" t="s">
        <v>15</v>
      </c>
      <c r="N190" s="283">
        <v>406</v>
      </c>
      <c r="O190" s="283">
        <v>44534</v>
      </c>
      <c r="P190" s="284">
        <f t="shared" si="6"/>
        <v>0.0008344646760784703</v>
      </c>
    </row>
    <row r="191" spans="2:16" ht="13.5">
      <c r="B191" s="285" t="s">
        <v>382</v>
      </c>
      <c r="C191" s="286">
        <v>3</v>
      </c>
      <c r="D191" s="287" t="s">
        <v>383</v>
      </c>
      <c r="E191" s="287" t="s">
        <v>15</v>
      </c>
      <c r="F191" s="288">
        <v>22992</v>
      </c>
      <c r="G191" s="288">
        <v>30606148</v>
      </c>
      <c r="H191" s="289">
        <f t="shared" si="5"/>
        <v>0.2451527336249152</v>
      </c>
      <c r="I191" s="261"/>
      <c r="J191" s="273" t="s">
        <v>139</v>
      </c>
      <c r="K191" s="274">
        <v>2</v>
      </c>
      <c r="L191" s="275" t="s">
        <v>140</v>
      </c>
      <c r="M191" s="276" t="s">
        <v>15</v>
      </c>
      <c r="N191" s="277">
        <v>53261</v>
      </c>
      <c r="O191" s="277">
        <v>10029746</v>
      </c>
      <c r="P191" s="278">
        <f t="shared" si="6"/>
        <v>0.18793435907484915</v>
      </c>
    </row>
    <row r="192" spans="2:16" ht="13.5">
      <c r="B192" s="285" t="s">
        <v>384</v>
      </c>
      <c r="C192" s="286">
        <v>4</v>
      </c>
      <c r="D192" s="287" t="s">
        <v>385</v>
      </c>
      <c r="E192" s="287" t="s">
        <v>15</v>
      </c>
      <c r="F192" s="288">
        <v>4792</v>
      </c>
      <c r="G192" s="288">
        <v>4392593</v>
      </c>
      <c r="H192" s="289">
        <f t="shared" si="5"/>
        <v>0.03518430942866992</v>
      </c>
      <c r="I192" s="261"/>
      <c r="J192" s="279" t="s">
        <v>989</v>
      </c>
      <c r="K192" s="280">
        <v>3</v>
      </c>
      <c r="L192" s="281" t="s">
        <v>988</v>
      </c>
      <c r="M192" s="282" t="s">
        <v>15</v>
      </c>
      <c r="N192" s="283">
        <v>247</v>
      </c>
      <c r="O192" s="283">
        <v>443741</v>
      </c>
      <c r="P192" s="284">
        <f t="shared" si="6"/>
        <v>0.008314685180485393</v>
      </c>
    </row>
    <row r="193" spans="2:16" ht="13.5">
      <c r="B193" s="285" t="s">
        <v>386</v>
      </c>
      <c r="C193" s="286">
        <v>4</v>
      </c>
      <c r="D193" s="287" t="s">
        <v>387</v>
      </c>
      <c r="E193" s="287" t="s">
        <v>15</v>
      </c>
      <c r="F193" s="288">
        <v>1064</v>
      </c>
      <c r="G193" s="288">
        <v>1049214</v>
      </c>
      <c r="H193" s="289">
        <f t="shared" si="5"/>
        <v>0.008404118030714999</v>
      </c>
      <c r="I193" s="261"/>
      <c r="J193" s="262" t="s">
        <v>141</v>
      </c>
      <c r="K193" s="263">
        <v>1</v>
      </c>
      <c r="L193" s="264" t="s">
        <v>142</v>
      </c>
      <c r="M193" s="265"/>
      <c r="N193" s="266">
        <v>0</v>
      </c>
      <c r="O193" s="266">
        <v>575948714</v>
      </c>
      <c r="P193" s="267">
        <f t="shared" si="6"/>
        <v>10.791953497683151</v>
      </c>
    </row>
    <row r="194" spans="2:16" ht="13.5">
      <c r="B194" s="285" t="s">
        <v>388</v>
      </c>
      <c r="C194" s="286">
        <v>4</v>
      </c>
      <c r="D194" s="287" t="s">
        <v>389</v>
      </c>
      <c r="E194" s="287" t="s">
        <v>15</v>
      </c>
      <c r="F194" s="288">
        <v>5567</v>
      </c>
      <c r="G194" s="288">
        <v>7530401</v>
      </c>
      <c r="H194" s="289">
        <f t="shared" si="5"/>
        <v>0.06031789398789404</v>
      </c>
      <c r="I194" s="261"/>
      <c r="J194" s="273" t="s">
        <v>143</v>
      </c>
      <c r="K194" s="274">
        <v>2</v>
      </c>
      <c r="L194" s="275" t="s">
        <v>144</v>
      </c>
      <c r="M194" s="276"/>
      <c r="N194" s="277">
        <v>0</v>
      </c>
      <c r="O194" s="277">
        <v>269060823</v>
      </c>
      <c r="P194" s="278">
        <f t="shared" si="6"/>
        <v>5.04158064647464</v>
      </c>
    </row>
    <row r="195" spans="2:16" ht="13.5">
      <c r="B195" s="285" t="s">
        <v>390</v>
      </c>
      <c r="C195" s="286">
        <v>4</v>
      </c>
      <c r="D195" s="287" t="s">
        <v>391</v>
      </c>
      <c r="E195" s="287" t="s">
        <v>15</v>
      </c>
      <c r="F195" s="288">
        <v>4978</v>
      </c>
      <c r="G195" s="288">
        <v>4291882</v>
      </c>
      <c r="H195" s="289">
        <f t="shared" si="5"/>
        <v>0.03437762258404972</v>
      </c>
      <c r="I195" s="261"/>
      <c r="J195" s="279" t="s">
        <v>145</v>
      </c>
      <c r="K195" s="280">
        <v>3</v>
      </c>
      <c r="L195" s="281" t="s">
        <v>146</v>
      </c>
      <c r="M195" s="282"/>
      <c r="N195" s="283">
        <v>0</v>
      </c>
      <c r="O195" s="283">
        <v>130349131</v>
      </c>
      <c r="P195" s="284">
        <f t="shared" si="6"/>
        <v>2.4424427488441434</v>
      </c>
    </row>
    <row r="196" spans="2:16" ht="13.5">
      <c r="B196" s="285" t="s">
        <v>392</v>
      </c>
      <c r="C196" s="286">
        <v>3</v>
      </c>
      <c r="D196" s="287" t="s">
        <v>393</v>
      </c>
      <c r="E196" s="287" t="s">
        <v>15</v>
      </c>
      <c r="F196" s="288">
        <v>117916</v>
      </c>
      <c r="G196" s="288">
        <v>54452659</v>
      </c>
      <c r="H196" s="289">
        <f t="shared" si="5"/>
        <v>0.43616132964512044</v>
      </c>
      <c r="I196" s="261"/>
      <c r="J196" s="279" t="s">
        <v>987</v>
      </c>
      <c r="K196" s="280">
        <v>4</v>
      </c>
      <c r="L196" s="281" t="s">
        <v>148</v>
      </c>
      <c r="M196" s="282" t="s">
        <v>32</v>
      </c>
      <c r="N196" s="283">
        <v>2505</v>
      </c>
      <c r="O196" s="283">
        <v>111007</v>
      </c>
      <c r="P196" s="284">
        <f t="shared" si="6"/>
        <v>0.0020800157250065736</v>
      </c>
    </row>
    <row r="197" spans="2:16" ht="13.5">
      <c r="B197" s="285" t="s">
        <v>394</v>
      </c>
      <c r="C197" s="286">
        <v>4</v>
      </c>
      <c r="D197" s="287" t="s">
        <v>395</v>
      </c>
      <c r="E197" s="287" t="s">
        <v>15</v>
      </c>
      <c r="F197" s="288">
        <v>9746</v>
      </c>
      <c r="G197" s="288">
        <v>2642535</v>
      </c>
      <c r="H197" s="289">
        <f t="shared" si="5"/>
        <v>0.02116648847641707</v>
      </c>
      <c r="I197" s="261"/>
      <c r="J197" s="279" t="s">
        <v>153</v>
      </c>
      <c r="K197" s="280">
        <v>3</v>
      </c>
      <c r="L197" s="281" t="s">
        <v>154</v>
      </c>
      <c r="M197" s="282" t="s">
        <v>15</v>
      </c>
      <c r="N197" s="283">
        <v>485521</v>
      </c>
      <c r="O197" s="283">
        <v>132003847</v>
      </c>
      <c r="P197" s="284">
        <f t="shared" si="6"/>
        <v>2.473448318766941</v>
      </c>
    </row>
    <row r="198" spans="2:16" ht="13.5">
      <c r="B198" s="285" t="s">
        <v>396</v>
      </c>
      <c r="C198" s="286">
        <v>4</v>
      </c>
      <c r="D198" s="287" t="s">
        <v>397</v>
      </c>
      <c r="E198" s="287" t="s">
        <v>15</v>
      </c>
      <c r="F198" s="288">
        <v>75354</v>
      </c>
      <c r="G198" s="288">
        <v>29123492</v>
      </c>
      <c r="H198" s="289">
        <f t="shared" si="5"/>
        <v>0.23327678074690578</v>
      </c>
      <c r="I198" s="261"/>
      <c r="J198" s="273" t="s">
        <v>161</v>
      </c>
      <c r="K198" s="274">
        <v>2</v>
      </c>
      <c r="L198" s="275" t="s">
        <v>162</v>
      </c>
      <c r="M198" s="276" t="s">
        <v>15</v>
      </c>
      <c r="N198" s="277">
        <v>213</v>
      </c>
      <c r="O198" s="277">
        <v>52951</v>
      </c>
      <c r="P198" s="278">
        <f t="shared" si="6"/>
        <v>0.0009921798864470084</v>
      </c>
    </row>
    <row r="199" spans="2:16" ht="13.5">
      <c r="B199" s="285" t="s">
        <v>398</v>
      </c>
      <c r="C199" s="286">
        <v>3</v>
      </c>
      <c r="D199" s="287" t="s">
        <v>399</v>
      </c>
      <c r="E199" s="287" t="s">
        <v>15</v>
      </c>
      <c r="F199" s="288">
        <v>23840</v>
      </c>
      <c r="G199" s="288">
        <v>8146640</v>
      </c>
      <c r="H199" s="289">
        <f t="shared" si="5"/>
        <v>0.06525391780298778</v>
      </c>
      <c r="I199" s="261"/>
      <c r="J199" s="273" t="s">
        <v>163</v>
      </c>
      <c r="K199" s="274">
        <v>2</v>
      </c>
      <c r="L199" s="275" t="s">
        <v>164</v>
      </c>
      <c r="M199" s="276" t="s">
        <v>32</v>
      </c>
      <c r="N199" s="277">
        <v>25952242</v>
      </c>
      <c r="O199" s="277">
        <v>17869429</v>
      </c>
      <c r="P199" s="278">
        <f t="shared" si="6"/>
        <v>0.3348319774148341</v>
      </c>
    </row>
    <row r="200" spans="2:16" ht="13.5">
      <c r="B200" s="285" t="s">
        <v>400</v>
      </c>
      <c r="C200" s="286">
        <v>4</v>
      </c>
      <c r="D200" s="287" t="s">
        <v>401</v>
      </c>
      <c r="E200" s="287" t="s">
        <v>15</v>
      </c>
      <c r="F200" s="288">
        <v>23509</v>
      </c>
      <c r="G200" s="288">
        <v>7866323</v>
      </c>
      <c r="H200" s="289">
        <f t="shared" si="5"/>
        <v>0.06300860163868201</v>
      </c>
      <c r="I200" s="261"/>
      <c r="J200" s="279" t="s">
        <v>165</v>
      </c>
      <c r="K200" s="280">
        <v>3</v>
      </c>
      <c r="L200" s="281" t="s">
        <v>166</v>
      </c>
      <c r="M200" s="282" t="s">
        <v>32</v>
      </c>
      <c r="N200" s="283">
        <v>6065485</v>
      </c>
      <c r="O200" s="283">
        <v>8321254</v>
      </c>
      <c r="P200" s="284">
        <f t="shared" si="6"/>
        <v>0.15592115066413695</v>
      </c>
    </row>
    <row r="201" spans="2:16" ht="13.5">
      <c r="B201" s="285" t="s">
        <v>402</v>
      </c>
      <c r="C201" s="286">
        <v>3</v>
      </c>
      <c r="D201" s="287" t="s">
        <v>403</v>
      </c>
      <c r="E201" s="287" t="s">
        <v>15</v>
      </c>
      <c r="F201" s="288">
        <v>13</v>
      </c>
      <c r="G201" s="288">
        <v>156392</v>
      </c>
      <c r="H201" s="289">
        <f aca="true" t="shared" si="7" ref="H201:H264">G201/12484522423*100</f>
        <v>0.0012526870848650323</v>
      </c>
      <c r="I201" s="261"/>
      <c r="J201" s="279" t="s">
        <v>986</v>
      </c>
      <c r="K201" s="280">
        <v>4</v>
      </c>
      <c r="L201" s="281" t="s">
        <v>985</v>
      </c>
      <c r="M201" s="282" t="s">
        <v>32</v>
      </c>
      <c r="N201" s="283">
        <v>345811</v>
      </c>
      <c r="O201" s="283">
        <v>543101</v>
      </c>
      <c r="P201" s="284">
        <f t="shared" si="6"/>
        <v>0.010176462928164846</v>
      </c>
    </row>
    <row r="202" spans="2:16" ht="13.5">
      <c r="B202" s="285" t="s">
        <v>404</v>
      </c>
      <c r="C202" s="286">
        <v>3</v>
      </c>
      <c r="D202" s="287" t="s">
        <v>405</v>
      </c>
      <c r="E202" s="287" t="s">
        <v>335</v>
      </c>
      <c r="F202" s="288">
        <v>370</v>
      </c>
      <c r="G202" s="288">
        <v>2756</v>
      </c>
      <c r="H202" s="289">
        <f t="shared" si="7"/>
        <v>2.2075333814312937E-05</v>
      </c>
      <c r="I202" s="261"/>
      <c r="J202" s="279" t="s">
        <v>984</v>
      </c>
      <c r="K202" s="280">
        <v>4</v>
      </c>
      <c r="L202" s="281" t="s">
        <v>983</v>
      </c>
      <c r="M202" s="282" t="s">
        <v>32</v>
      </c>
      <c r="N202" s="283">
        <v>1529446</v>
      </c>
      <c r="O202" s="283">
        <v>2771908</v>
      </c>
      <c r="P202" s="284">
        <f t="shared" si="6"/>
        <v>0.051939177063352056</v>
      </c>
    </row>
    <row r="203" spans="2:16" ht="13.5">
      <c r="B203" s="268" t="s">
        <v>406</v>
      </c>
      <c r="C203" s="269">
        <v>2</v>
      </c>
      <c r="D203" s="270" t="s">
        <v>407</v>
      </c>
      <c r="E203" s="270"/>
      <c r="F203" s="271">
        <v>0</v>
      </c>
      <c r="G203" s="271">
        <v>266541123</v>
      </c>
      <c r="H203" s="272">
        <f t="shared" si="7"/>
        <v>2.1349725201258507</v>
      </c>
      <c r="I203" s="261"/>
      <c r="J203" s="279" t="s">
        <v>982</v>
      </c>
      <c r="K203" s="280">
        <v>4</v>
      </c>
      <c r="L203" s="281" t="s">
        <v>981</v>
      </c>
      <c r="M203" s="282" t="s">
        <v>32</v>
      </c>
      <c r="N203" s="283">
        <v>480825</v>
      </c>
      <c r="O203" s="283">
        <v>527890</v>
      </c>
      <c r="P203" s="284">
        <f t="shared" si="6"/>
        <v>0.00989144379249705</v>
      </c>
    </row>
    <row r="204" spans="2:16" ht="13.5">
      <c r="B204" s="285" t="s">
        <v>408</v>
      </c>
      <c r="C204" s="286">
        <v>3</v>
      </c>
      <c r="D204" s="287" t="s">
        <v>409</v>
      </c>
      <c r="E204" s="287" t="s">
        <v>15</v>
      </c>
      <c r="F204" s="288">
        <v>3803</v>
      </c>
      <c r="G204" s="288">
        <v>1696957</v>
      </c>
      <c r="H204" s="289">
        <f t="shared" si="7"/>
        <v>0.013592486300266705</v>
      </c>
      <c r="I204" s="261"/>
      <c r="J204" s="279" t="s">
        <v>167</v>
      </c>
      <c r="K204" s="280">
        <v>3</v>
      </c>
      <c r="L204" s="281" t="s">
        <v>980</v>
      </c>
      <c r="M204" s="282" t="s">
        <v>32</v>
      </c>
      <c r="N204" s="283">
        <v>121100</v>
      </c>
      <c r="O204" s="283">
        <v>47633</v>
      </c>
      <c r="P204" s="284">
        <f t="shared" si="6"/>
        <v>0.0008925328045009603</v>
      </c>
    </row>
    <row r="205" spans="2:16" ht="13.5">
      <c r="B205" s="285" t="s">
        <v>410</v>
      </c>
      <c r="C205" s="286">
        <v>4</v>
      </c>
      <c r="D205" s="287" t="s">
        <v>411</v>
      </c>
      <c r="E205" s="287" t="s">
        <v>15</v>
      </c>
      <c r="F205" s="288">
        <v>3309</v>
      </c>
      <c r="G205" s="288">
        <v>1352862</v>
      </c>
      <c r="H205" s="289">
        <f t="shared" si="7"/>
        <v>0.010836313590239127</v>
      </c>
      <c r="I205" s="261"/>
      <c r="J205" s="279" t="s">
        <v>979</v>
      </c>
      <c r="K205" s="280">
        <v>4</v>
      </c>
      <c r="L205" s="281" t="s">
        <v>978</v>
      </c>
      <c r="M205" s="282" t="s">
        <v>32</v>
      </c>
      <c r="N205" s="283">
        <v>13600</v>
      </c>
      <c r="O205" s="283">
        <v>2389</v>
      </c>
      <c r="P205" s="284">
        <f t="shared" si="6"/>
        <v>4.47643623108516E-05</v>
      </c>
    </row>
    <row r="206" spans="2:16" ht="13.5">
      <c r="B206" s="285" t="s">
        <v>412</v>
      </c>
      <c r="C206" s="286">
        <v>3</v>
      </c>
      <c r="D206" s="287" t="s">
        <v>413</v>
      </c>
      <c r="E206" s="287" t="s">
        <v>15</v>
      </c>
      <c r="F206" s="288">
        <v>1010</v>
      </c>
      <c r="G206" s="288">
        <v>803353</v>
      </c>
      <c r="H206" s="289">
        <f t="shared" si="7"/>
        <v>0.006434791598595698</v>
      </c>
      <c r="I206" s="261"/>
      <c r="J206" s="279" t="s">
        <v>977</v>
      </c>
      <c r="K206" s="280">
        <v>3</v>
      </c>
      <c r="L206" s="281" t="s">
        <v>168</v>
      </c>
      <c r="M206" s="282" t="s">
        <v>32</v>
      </c>
      <c r="N206" s="283">
        <v>9713103</v>
      </c>
      <c r="O206" s="283">
        <v>5527456</v>
      </c>
      <c r="P206" s="284">
        <f t="shared" si="6"/>
        <v>0.10357180537517395</v>
      </c>
    </row>
    <row r="207" spans="2:16" ht="13.5">
      <c r="B207" s="285" t="s">
        <v>414</v>
      </c>
      <c r="C207" s="286">
        <v>4</v>
      </c>
      <c r="D207" s="287" t="s">
        <v>415</v>
      </c>
      <c r="E207" s="287" t="s">
        <v>15</v>
      </c>
      <c r="F207" s="288">
        <v>50</v>
      </c>
      <c r="G207" s="288">
        <v>272047</v>
      </c>
      <c r="H207" s="289">
        <f t="shared" si="7"/>
        <v>0.0021790741430269926</v>
      </c>
      <c r="I207" s="261"/>
      <c r="J207" s="273" t="s">
        <v>169</v>
      </c>
      <c r="K207" s="274">
        <v>2</v>
      </c>
      <c r="L207" s="275" t="s">
        <v>170</v>
      </c>
      <c r="M207" s="276" t="s">
        <v>32</v>
      </c>
      <c r="N207" s="277">
        <v>7959894</v>
      </c>
      <c r="O207" s="277">
        <v>24107289</v>
      </c>
      <c r="P207" s="278">
        <f t="shared" si="6"/>
        <v>0.45171511893194116</v>
      </c>
    </row>
    <row r="208" spans="2:16" ht="13.5">
      <c r="B208" s="285" t="s">
        <v>416</v>
      </c>
      <c r="C208" s="286">
        <v>5</v>
      </c>
      <c r="D208" s="287" t="s">
        <v>417</v>
      </c>
      <c r="E208" s="287" t="s">
        <v>15</v>
      </c>
      <c r="F208" s="288">
        <v>45</v>
      </c>
      <c r="G208" s="288">
        <v>271479</v>
      </c>
      <c r="H208" s="289">
        <f t="shared" si="7"/>
        <v>0.0021745245096429105</v>
      </c>
      <c r="I208" s="261"/>
      <c r="J208" s="279" t="s">
        <v>171</v>
      </c>
      <c r="K208" s="280">
        <v>3</v>
      </c>
      <c r="L208" s="281" t="s">
        <v>172</v>
      </c>
      <c r="M208" s="282" t="s">
        <v>32</v>
      </c>
      <c r="N208" s="283">
        <v>1356985</v>
      </c>
      <c r="O208" s="283">
        <v>1688133</v>
      </c>
      <c r="P208" s="284">
        <f t="shared" si="6"/>
        <v>0.031631727601885665</v>
      </c>
    </row>
    <row r="209" spans="2:16" ht="13.5">
      <c r="B209" s="285" t="s">
        <v>418</v>
      </c>
      <c r="C209" s="286">
        <v>3</v>
      </c>
      <c r="D209" s="287" t="s">
        <v>419</v>
      </c>
      <c r="E209" s="287" t="s">
        <v>15</v>
      </c>
      <c r="F209" s="288">
        <v>1197</v>
      </c>
      <c r="G209" s="288">
        <v>1691764</v>
      </c>
      <c r="H209" s="289">
        <f t="shared" si="7"/>
        <v>0.01355089079645766</v>
      </c>
      <c r="I209" s="261"/>
      <c r="J209" s="279" t="s">
        <v>173</v>
      </c>
      <c r="K209" s="280">
        <v>3</v>
      </c>
      <c r="L209" s="281" t="s">
        <v>176</v>
      </c>
      <c r="M209" s="282" t="s">
        <v>335</v>
      </c>
      <c r="N209" s="283">
        <v>309789000</v>
      </c>
      <c r="O209" s="283">
        <v>5151441</v>
      </c>
      <c r="P209" s="284">
        <f t="shared" si="6"/>
        <v>0.09652614958014889</v>
      </c>
    </row>
    <row r="210" spans="2:16" ht="13.5">
      <c r="B210" s="285" t="s">
        <v>420</v>
      </c>
      <c r="C210" s="286">
        <v>4</v>
      </c>
      <c r="D210" s="287" t="s">
        <v>421</v>
      </c>
      <c r="E210" s="287" t="s">
        <v>15</v>
      </c>
      <c r="F210" s="288">
        <v>556</v>
      </c>
      <c r="G210" s="288">
        <v>631298</v>
      </c>
      <c r="H210" s="289">
        <f t="shared" si="7"/>
        <v>0.005056645169197435</v>
      </c>
      <c r="I210" s="261"/>
      <c r="J210" s="279" t="s">
        <v>175</v>
      </c>
      <c r="K210" s="280">
        <v>3</v>
      </c>
      <c r="L210" s="281" t="s">
        <v>976</v>
      </c>
      <c r="M210" s="282" t="s">
        <v>32</v>
      </c>
      <c r="N210" s="283">
        <v>58</v>
      </c>
      <c r="O210" s="283">
        <v>750</v>
      </c>
      <c r="P210" s="284">
        <f t="shared" si="6"/>
        <v>1.405327406159008E-05</v>
      </c>
    </row>
    <row r="211" spans="2:16" ht="13.5">
      <c r="B211" s="285" t="s">
        <v>422</v>
      </c>
      <c r="C211" s="286">
        <v>4</v>
      </c>
      <c r="D211" s="287" t="s">
        <v>423</v>
      </c>
      <c r="E211" s="287" t="s">
        <v>15</v>
      </c>
      <c r="F211" s="288">
        <v>52</v>
      </c>
      <c r="G211" s="288">
        <v>194975</v>
      </c>
      <c r="H211" s="289">
        <f t="shared" si="7"/>
        <v>0.0015617337483474839</v>
      </c>
      <c r="I211" s="261"/>
      <c r="J211" s="279" t="s">
        <v>975</v>
      </c>
      <c r="K211" s="280">
        <v>3</v>
      </c>
      <c r="L211" s="281" t="s">
        <v>178</v>
      </c>
      <c r="M211" s="282" t="s">
        <v>32</v>
      </c>
      <c r="N211" s="283">
        <v>224811</v>
      </c>
      <c r="O211" s="283">
        <v>6144011</v>
      </c>
      <c r="P211" s="284">
        <f t="shared" si="6"/>
        <v>0.11512462722723217</v>
      </c>
    </row>
    <row r="212" spans="2:16" ht="13.5">
      <c r="B212" s="285" t="s">
        <v>424</v>
      </c>
      <c r="C212" s="286">
        <v>3</v>
      </c>
      <c r="D212" s="287" t="s">
        <v>425</v>
      </c>
      <c r="E212" s="287" t="s">
        <v>15</v>
      </c>
      <c r="F212" s="288">
        <v>129205</v>
      </c>
      <c r="G212" s="288">
        <v>106549553</v>
      </c>
      <c r="H212" s="289">
        <f t="shared" si="7"/>
        <v>0.8534531749785299</v>
      </c>
      <c r="I212" s="261"/>
      <c r="J212" s="273" t="s">
        <v>179</v>
      </c>
      <c r="K212" s="274">
        <v>2</v>
      </c>
      <c r="L212" s="275" t="s">
        <v>180</v>
      </c>
      <c r="M212" s="276" t="s">
        <v>15</v>
      </c>
      <c r="N212" s="277">
        <v>37999</v>
      </c>
      <c r="O212" s="277">
        <v>13241026</v>
      </c>
      <c r="P212" s="278">
        <f t="shared" si="6"/>
        <v>0.24810635631285316</v>
      </c>
    </row>
    <row r="213" spans="2:16" ht="13.5">
      <c r="B213" s="285" t="s">
        <v>426</v>
      </c>
      <c r="C213" s="286">
        <v>4</v>
      </c>
      <c r="D213" s="287" t="s">
        <v>427</v>
      </c>
      <c r="E213" s="287" t="s">
        <v>15</v>
      </c>
      <c r="F213" s="288">
        <v>46</v>
      </c>
      <c r="G213" s="288">
        <v>86197</v>
      </c>
      <c r="H213" s="289">
        <f t="shared" si="7"/>
        <v>0.0006904308957882192</v>
      </c>
      <c r="I213" s="261"/>
      <c r="J213" s="279" t="s">
        <v>181</v>
      </c>
      <c r="K213" s="280">
        <v>3</v>
      </c>
      <c r="L213" s="281" t="s">
        <v>974</v>
      </c>
      <c r="M213" s="282" t="s">
        <v>15</v>
      </c>
      <c r="N213" s="283">
        <v>41</v>
      </c>
      <c r="O213" s="283">
        <v>501077</v>
      </c>
      <c r="P213" s="284">
        <f t="shared" si="6"/>
        <v>0.00938902987594583</v>
      </c>
    </row>
    <row r="214" spans="2:16" ht="13.5">
      <c r="B214" s="285" t="s">
        <v>428</v>
      </c>
      <c r="C214" s="286">
        <v>5</v>
      </c>
      <c r="D214" s="287" t="s">
        <v>429</v>
      </c>
      <c r="E214" s="287" t="s">
        <v>15</v>
      </c>
      <c r="F214" s="288">
        <v>0</v>
      </c>
      <c r="G214" s="288">
        <v>240</v>
      </c>
      <c r="H214" s="289">
        <f t="shared" si="7"/>
        <v>1.922380303133202E-06</v>
      </c>
      <c r="I214" s="261"/>
      <c r="J214" s="279" t="s">
        <v>183</v>
      </c>
      <c r="K214" s="280">
        <v>3</v>
      </c>
      <c r="L214" s="281" t="s">
        <v>973</v>
      </c>
      <c r="M214" s="282" t="s">
        <v>15</v>
      </c>
      <c r="N214" s="283">
        <v>80</v>
      </c>
      <c r="O214" s="283">
        <v>153027</v>
      </c>
      <c r="P214" s="284">
        <f t="shared" si="6"/>
        <v>0.002867373826430594</v>
      </c>
    </row>
    <row r="215" spans="2:16" ht="13.5">
      <c r="B215" s="285" t="s">
        <v>430</v>
      </c>
      <c r="C215" s="286">
        <v>4</v>
      </c>
      <c r="D215" s="287" t="s">
        <v>431</v>
      </c>
      <c r="E215" s="287" t="s">
        <v>15</v>
      </c>
      <c r="F215" s="288">
        <v>122061</v>
      </c>
      <c r="G215" s="288">
        <v>95969719</v>
      </c>
      <c r="H215" s="289">
        <f t="shared" si="7"/>
        <v>0.768709572928451</v>
      </c>
      <c r="I215" s="261"/>
      <c r="J215" s="273" t="s">
        <v>185</v>
      </c>
      <c r="K215" s="274">
        <v>2</v>
      </c>
      <c r="L215" s="275" t="s">
        <v>186</v>
      </c>
      <c r="M215" s="276" t="s">
        <v>15</v>
      </c>
      <c r="N215" s="277">
        <v>51724</v>
      </c>
      <c r="O215" s="277">
        <v>2685482</v>
      </c>
      <c r="P215" s="278">
        <f t="shared" si="6"/>
        <v>0.050319752711289405</v>
      </c>
    </row>
    <row r="216" spans="2:16" ht="13.5">
      <c r="B216" s="285" t="s">
        <v>432</v>
      </c>
      <c r="C216" s="286">
        <v>4</v>
      </c>
      <c r="D216" s="287" t="s">
        <v>433</v>
      </c>
      <c r="E216" s="287" t="s">
        <v>15</v>
      </c>
      <c r="F216" s="288">
        <v>1964</v>
      </c>
      <c r="G216" s="288">
        <v>1694565</v>
      </c>
      <c r="H216" s="289">
        <f t="shared" si="7"/>
        <v>0.013573326576578811</v>
      </c>
      <c r="I216" s="261"/>
      <c r="J216" s="279" t="s">
        <v>187</v>
      </c>
      <c r="K216" s="280">
        <v>3</v>
      </c>
      <c r="L216" s="281" t="s">
        <v>972</v>
      </c>
      <c r="M216" s="282" t="s">
        <v>15</v>
      </c>
      <c r="N216" s="283">
        <v>6919</v>
      </c>
      <c r="O216" s="283">
        <v>373159</v>
      </c>
      <c r="P216" s="284">
        <f t="shared" si="6"/>
        <v>0.006992140927398523</v>
      </c>
    </row>
    <row r="217" spans="2:16" ht="13.5">
      <c r="B217" s="285" t="s">
        <v>434</v>
      </c>
      <c r="C217" s="286">
        <v>3</v>
      </c>
      <c r="D217" s="287" t="s">
        <v>435</v>
      </c>
      <c r="E217" s="287" t="s">
        <v>32</v>
      </c>
      <c r="F217" s="288">
        <v>33411111</v>
      </c>
      <c r="G217" s="288">
        <v>63893364</v>
      </c>
      <c r="H217" s="289">
        <f t="shared" si="7"/>
        <v>0.5117806018938335</v>
      </c>
      <c r="I217" s="261"/>
      <c r="J217" s="279" t="s">
        <v>189</v>
      </c>
      <c r="K217" s="280">
        <v>4</v>
      </c>
      <c r="L217" s="281" t="s">
        <v>971</v>
      </c>
      <c r="M217" s="282" t="s">
        <v>15</v>
      </c>
      <c r="N217" s="283">
        <v>673</v>
      </c>
      <c r="O217" s="283">
        <v>31629</v>
      </c>
      <c r="P217" s="284">
        <f t="shared" si="6"/>
        <v>0.0005926546737253769</v>
      </c>
    </row>
    <row r="218" spans="2:16" ht="13.5">
      <c r="B218" s="285" t="s">
        <v>436</v>
      </c>
      <c r="C218" s="286">
        <v>4</v>
      </c>
      <c r="D218" s="287" t="s">
        <v>437</v>
      </c>
      <c r="E218" s="287" t="s">
        <v>32</v>
      </c>
      <c r="F218" s="288">
        <v>180231</v>
      </c>
      <c r="G218" s="288">
        <v>307305</v>
      </c>
      <c r="H218" s="289">
        <f t="shared" si="7"/>
        <v>0.0024614878293931198</v>
      </c>
      <c r="I218" s="261"/>
      <c r="J218" s="279" t="s">
        <v>191</v>
      </c>
      <c r="K218" s="280">
        <v>4</v>
      </c>
      <c r="L218" s="281" t="s">
        <v>970</v>
      </c>
      <c r="M218" s="282" t="s">
        <v>15</v>
      </c>
      <c r="N218" s="283">
        <v>5514</v>
      </c>
      <c r="O218" s="283">
        <v>314384</v>
      </c>
      <c r="P218" s="284">
        <f aca="true" t="shared" si="8" ref="P218:P259">O218/5336834653*100</f>
        <v>0.005890832683438581</v>
      </c>
    </row>
    <row r="219" spans="2:16" ht="13.5">
      <c r="B219" s="285" t="s">
        <v>438</v>
      </c>
      <c r="C219" s="286">
        <v>3</v>
      </c>
      <c r="D219" s="287" t="s">
        <v>439</v>
      </c>
      <c r="E219" s="287"/>
      <c r="F219" s="288">
        <v>0</v>
      </c>
      <c r="G219" s="288">
        <v>8990045</v>
      </c>
      <c r="H219" s="289">
        <f t="shared" si="7"/>
        <v>0.0720095226345047</v>
      </c>
      <c r="I219" s="261"/>
      <c r="J219" s="273" t="s">
        <v>193</v>
      </c>
      <c r="K219" s="274">
        <v>2</v>
      </c>
      <c r="L219" s="275" t="s">
        <v>194</v>
      </c>
      <c r="M219" s="276" t="s">
        <v>15</v>
      </c>
      <c r="N219" s="277">
        <v>2214</v>
      </c>
      <c r="O219" s="277">
        <v>1403684</v>
      </c>
      <c r="P219" s="278">
        <f t="shared" si="8"/>
        <v>0.026301807930492017</v>
      </c>
    </row>
    <row r="220" spans="2:16" ht="13.5">
      <c r="B220" s="285" t="s">
        <v>440</v>
      </c>
      <c r="C220" s="286">
        <v>4</v>
      </c>
      <c r="D220" s="287" t="s">
        <v>441</v>
      </c>
      <c r="E220" s="287" t="s">
        <v>32</v>
      </c>
      <c r="F220" s="288">
        <v>321575</v>
      </c>
      <c r="G220" s="288">
        <v>1478795</v>
      </c>
      <c r="H220" s="289">
        <f t="shared" si="7"/>
        <v>0.011845026584882765</v>
      </c>
      <c r="I220" s="261"/>
      <c r="J220" s="273" t="s">
        <v>195</v>
      </c>
      <c r="K220" s="274">
        <v>2</v>
      </c>
      <c r="L220" s="275" t="s">
        <v>196</v>
      </c>
      <c r="M220" s="276" t="s">
        <v>15</v>
      </c>
      <c r="N220" s="277">
        <v>683570</v>
      </c>
      <c r="O220" s="277">
        <v>171433388</v>
      </c>
      <c r="P220" s="278">
        <f t="shared" si="8"/>
        <v>3.2122671798278777</v>
      </c>
    </row>
    <row r="221" spans="2:16" ht="13.5">
      <c r="B221" s="285" t="s">
        <v>442</v>
      </c>
      <c r="C221" s="286">
        <v>3</v>
      </c>
      <c r="D221" s="287" t="s">
        <v>443</v>
      </c>
      <c r="E221" s="287" t="s">
        <v>32</v>
      </c>
      <c r="F221" s="288">
        <v>5932898</v>
      </c>
      <c r="G221" s="288">
        <v>9480034</v>
      </c>
      <c r="H221" s="289">
        <f t="shared" si="7"/>
        <v>0.0759342943109711</v>
      </c>
      <c r="I221" s="261"/>
      <c r="J221" s="279" t="s">
        <v>197</v>
      </c>
      <c r="K221" s="280">
        <v>3</v>
      </c>
      <c r="L221" s="281" t="s">
        <v>969</v>
      </c>
      <c r="M221" s="282" t="s">
        <v>15</v>
      </c>
      <c r="N221" s="283">
        <v>2821</v>
      </c>
      <c r="O221" s="283">
        <v>2000310</v>
      </c>
      <c r="P221" s="284">
        <f t="shared" si="8"/>
        <v>0.03748120618418568</v>
      </c>
    </row>
    <row r="222" spans="2:16" ht="13.5">
      <c r="B222" s="285" t="s">
        <v>444</v>
      </c>
      <c r="C222" s="286">
        <v>4</v>
      </c>
      <c r="D222" s="287" t="s">
        <v>445</v>
      </c>
      <c r="E222" s="287" t="s">
        <v>32</v>
      </c>
      <c r="F222" s="288">
        <v>5471943</v>
      </c>
      <c r="G222" s="288">
        <v>8774626</v>
      </c>
      <c r="H222" s="289">
        <f t="shared" si="7"/>
        <v>0.07028403412400198</v>
      </c>
      <c r="I222" s="261"/>
      <c r="J222" s="279" t="s">
        <v>199</v>
      </c>
      <c r="K222" s="280">
        <v>3</v>
      </c>
      <c r="L222" s="281" t="s">
        <v>200</v>
      </c>
      <c r="M222" s="282" t="s">
        <v>15</v>
      </c>
      <c r="N222" s="283">
        <v>22332</v>
      </c>
      <c r="O222" s="283">
        <v>6190728</v>
      </c>
      <c r="P222" s="284">
        <f t="shared" si="8"/>
        <v>0.11599999629967925</v>
      </c>
    </row>
    <row r="223" spans="2:16" ht="13.5">
      <c r="B223" s="285" t="s">
        <v>446</v>
      </c>
      <c r="C223" s="286">
        <v>3</v>
      </c>
      <c r="D223" s="287" t="s">
        <v>447</v>
      </c>
      <c r="E223" s="287" t="s">
        <v>15</v>
      </c>
      <c r="F223" s="288">
        <v>10563</v>
      </c>
      <c r="G223" s="288">
        <v>22403417</v>
      </c>
      <c r="H223" s="289">
        <f t="shared" si="7"/>
        <v>0.17944953151533138</v>
      </c>
      <c r="I223" s="261"/>
      <c r="J223" s="279" t="s">
        <v>205</v>
      </c>
      <c r="K223" s="280">
        <v>3</v>
      </c>
      <c r="L223" s="281" t="s">
        <v>206</v>
      </c>
      <c r="M223" s="282" t="s">
        <v>15</v>
      </c>
      <c r="N223" s="283">
        <v>61159</v>
      </c>
      <c r="O223" s="283">
        <v>13742342</v>
      </c>
      <c r="P223" s="284">
        <f t="shared" si="8"/>
        <v>0.25749986449879997</v>
      </c>
    </row>
    <row r="224" spans="2:16" ht="13.5">
      <c r="B224" s="285" t="s">
        <v>448</v>
      </c>
      <c r="C224" s="286">
        <v>3</v>
      </c>
      <c r="D224" s="287" t="s">
        <v>449</v>
      </c>
      <c r="E224" s="287" t="s">
        <v>15</v>
      </c>
      <c r="F224" s="288">
        <v>4724</v>
      </c>
      <c r="G224" s="288">
        <v>6671376</v>
      </c>
      <c r="H224" s="289">
        <f t="shared" si="7"/>
        <v>0.05343717423831487</v>
      </c>
      <c r="I224" s="261"/>
      <c r="J224" s="279" t="s">
        <v>207</v>
      </c>
      <c r="K224" s="280">
        <v>3</v>
      </c>
      <c r="L224" s="281" t="s">
        <v>208</v>
      </c>
      <c r="M224" s="282" t="s">
        <v>15</v>
      </c>
      <c r="N224" s="283">
        <v>3537</v>
      </c>
      <c r="O224" s="283">
        <v>1197382</v>
      </c>
      <c r="P224" s="284">
        <f t="shared" si="8"/>
        <v>0.022436183203219807</v>
      </c>
    </row>
    <row r="225" spans="2:16" ht="13.5">
      <c r="B225" s="285" t="s">
        <v>450</v>
      </c>
      <c r="C225" s="286">
        <v>3</v>
      </c>
      <c r="D225" s="287" t="s">
        <v>451</v>
      </c>
      <c r="E225" s="287" t="s">
        <v>32</v>
      </c>
      <c r="F225" s="288">
        <v>350549</v>
      </c>
      <c r="G225" s="288">
        <v>691532</v>
      </c>
      <c r="H225" s="289">
        <f t="shared" si="7"/>
        <v>0.00553911456577629</v>
      </c>
      <c r="I225" s="261"/>
      <c r="J225" s="279" t="s">
        <v>968</v>
      </c>
      <c r="K225" s="280">
        <v>3</v>
      </c>
      <c r="L225" s="281" t="s">
        <v>967</v>
      </c>
      <c r="M225" s="282" t="s">
        <v>15</v>
      </c>
      <c r="N225" s="283">
        <v>210273</v>
      </c>
      <c r="O225" s="283">
        <v>41849109</v>
      </c>
      <c r="P225" s="284">
        <f t="shared" si="8"/>
        <v>0.7841559973471415</v>
      </c>
    </row>
    <row r="226" spans="2:16" ht="13.5">
      <c r="B226" s="256" t="s">
        <v>452</v>
      </c>
      <c r="C226" s="257">
        <v>1</v>
      </c>
      <c r="D226" s="258" t="s">
        <v>453</v>
      </c>
      <c r="E226" s="258"/>
      <c r="F226" s="259">
        <v>0</v>
      </c>
      <c r="G226" s="259">
        <v>10223187023</v>
      </c>
      <c r="H226" s="260">
        <f t="shared" si="7"/>
        <v>81.88688903442566</v>
      </c>
      <c r="I226" s="261"/>
      <c r="J226" s="273" t="s">
        <v>209</v>
      </c>
      <c r="K226" s="274">
        <v>2</v>
      </c>
      <c r="L226" s="275" t="s">
        <v>210</v>
      </c>
      <c r="M226" s="276" t="s">
        <v>15</v>
      </c>
      <c r="N226" s="277">
        <v>191093</v>
      </c>
      <c r="O226" s="277">
        <v>76094642</v>
      </c>
      <c r="P226" s="278">
        <f t="shared" si="8"/>
        <v>1.4258384781927775</v>
      </c>
    </row>
    <row r="227" spans="2:16" ht="13.5">
      <c r="B227" s="268" t="s">
        <v>454</v>
      </c>
      <c r="C227" s="269">
        <v>2</v>
      </c>
      <c r="D227" s="270" t="s">
        <v>455</v>
      </c>
      <c r="E227" s="270"/>
      <c r="F227" s="271">
        <v>0</v>
      </c>
      <c r="G227" s="271">
        <v>2882663608</v>
      </c>
      <c r="H227" s="272">
        <f t="shared" si="7"/>
        <v>23.089898919075377</v>
      </c>
      <c r="I227" s="261"/>
      <c r="J227" s="279" t="s">
        <v>966</v>
      </c>
      <c r="K227" s="280">
        <v>3</v>
      </c>
      <c r="L227" s="281" t="s">
        <v>965</v>
      </c>
      <c r="M227" s="282" t="s">
        <v>15</v>
      </c>
      <c r="N227" s="283">
        <v>3723</v>
      </c>
      <c r="O227" s="283">
        <v>1552082</v>
      </c>
      <c r="P227" s="284">
        <f t="shared" si="8"/>
        <v>0.029082444949414473</v>
      </c>
    </row>
    <row r="228" spans="2:16" ht="13.5">
      <c r="B228" s="285" t="s">
        <v>456</v>
      </c>
      <c r="C228" s="286">
        <v>3</v>
      </c>
      <c r="D228" s="287" t="s">
        <v>457</v>
      </c>
      <c r="E228" s="287" t="s">
        <v>32</v>
      </c>
      <c r="F228" s="288">
        <v>330005883</v>
      </c>
      <c r="G228" s="288">
        <v>537663552</v>
      </c>
      <c r="H228" s="289">
        <f t="shared" si="7"/>
        <v>4.306640925322642</v>
      </c>
      <c r="I228" s="261"/>
      <c r="J228" s="279" t="s">
        <v>964</v>
      </c>
      <c r="K228" s="280">
        <v>3</v>
      </c>
      <c r="L228" s="281" t="s">
        <v>963</v>
      </c>
      <c r="M228" s="282" t="s">
        <v>15</v>
      </c>
      <c r="N228" s="283">
        <v>13769</v>
      </c>
      <c r="O228" s="283">
        <v>830318</v>
      </c>
      <c r="P228" s="284">
        <f t="shared" si="8"/>
        <v>0.015558248549695137</v>
      </c>
    </row>
    <row r="229" spans="2:16" ht="13.5">
      <c r="B229" s="285" t="s">
        <v>458</v>
      </c>
      <c r="C229" s="286">
        <v>4</v>
      </c>
      <c r="D229" s="287" t="s">
        <v>459</v>
      </c>
      <c r="E229" s="287" t="s">
        <v>32</v>
      </c>
      <c r="F229" s="288">
        <v>83878</v>
      </c>
      <c r="G229" s="288">
        <v>47892</v>
      </c>
      <c r="H229" s="289">
        <f t="shared" si="7"/>
        <v>0.0003836109894902305</v>
      </c>
      <c r="I229" s="261"/>
      <c r="J229" s="279" t="s">
        <v>962</v>
      </c>
      <c r="K229" s="280">
        <v>3</v>
      </c>
      <c r="L229" s="281" t="s">
        <v>961</v>
      </c>
      <c r="M229" s="282" t="s">
        <v>15</v>
      </c>
      <c r="N229" s="283">
        <v>108</v>
      </c>
      <c r="O229" s="283">
        <v>80849</v>
      </c>
      <c r="P229" s="284">
        <f t="shared" si="8"/>
        <v>0.001514924206140662</v>
      </c>
    </row>
    <row r="230" spans="2:16" ht="13.5">
      <c r="B230" s="285" t="s">
        <v>460</v>
      </c>
      <c r="C230" s="286">
        <v>4</v>
      </c>
      <c r="D230" s="287" t="s">
        <v>461</v>
      </c>
      <c r="E230" s="287" t="s">
        <v>32</v>
      </c>
      <c r="F230" s="288">
        <v>315417518</v>
      </c>
      <c r="G230" s="288">
        <v>522550845</v>
      </c>
      <c r="H230" s="289">
        <f t="shared" si="7"/>
        <v>4.185589382556712</v>
      </c>
      <c r="I230" s="261"/>
      <c r="J230" s="279" t="s">
        <v>960</v>
      </c>
      <c r="K230" s="280">
        <v>3</v>
      </c>
      <c r="L230" s="281" t="s">
        <v>959</v>
      </c>
      <c r="M230" s="282" t="s">
        <v>15</v>
      </c>
      <c r="N230" s="283">
        <v>11310</v>
      </c>
      <c r="O230" s="283">
        <v>6322164</v>
      </c>
      <c r="P230" s="284">
        <f t="shared" si="8"/>
        <v>0.11846280447242478</v>
      </c>
    </row>
    <row r="231" spans="2:16" ht="13.5">
      <c r="B231" s="285" t="s">
        <v>462</v>
      </c>
      <c r="C231" s="286">
        <v>5</v>
      </c>
      <c r="D231" s="287" t="s">
        <v>463</v>
      </c>
      <c r="E231" s="287" t="s">
        <v>32</v>
      </c>
      <c r="F231" s="288">
        <v>248654673</v>
      </c>
      <c r="G231" s="288">
        <v>397545901</v>
      </c>
      <c r="H231" s="289">
        <f t="shared" si="7"/>
        <v>3.184310040307258</v>
      </c>
      <c r="I231" s="261"/>
      <c r="J231" s="279" t="s">
        <v>958</v>
      </c>
      <c r="K231" s="280">
        <v>3</v>
      </c>
      <c r="L231" s="281" t="s">
        <v>957</v>
      </c>
      <c r="M231" s="282" t="s">
        <v>15</v>
      </c>
      <c r="N231" s="283">
        <v>4757</v>
      </c>
      <c r="O231" s="283">
        <v>22395393</v>
      </c>
      <c r="P231" s="284">
        <f t="shared" si="8"/>
        <v>0.4196381273946881</v>
      </c>
    </row>
    <row r="232" spans="2:16" ht="13.5">
      <c r="B232" s="285" t="s">
        <v>464</v>
      </c>
      <c r="C232" s="286">
        <v>5</v>
      </c>
      <c r="D232" s="287" t="s">
        <v>465</v>
      </c>
      <c r="E232" s="287" t="s">
        <v>32</v>
      </c>
      <c r="F232" s="288">
        <v>66762845</v>
      </c>
      <c r="G232" s="288">
        <v>125004944</v>
      </c>
      <c r="H232" s="289">
        <f t="shared" si="7"/>
        <v>1.001279342249454</v>
      </c>
      <c r="I232" s="261"/>
      <c r="J232" s="262" t="s">
        <v>211</v>
      </c>
      <c r="K232" s="263">
        <v>1</v>
      </c>
      <c r="L232" s="264" t="s">
        <v>212</v>
      </c>
      <c r="M232" s="265"/>
      <c r="N232" s="266">
        <v>0</v>
      </c>
      <c r="O232" s="266">
        <v>975811942</v>
      </c>
      <c r="P232" s="267">
        <f t="shared" si="8"/>
        <v>18.284470204664593</v>
      </c>
    </row>
    <row r="233" spans="2:16" ht="13.5">
      <c r="B233" s="285" t="s">
        <v>466</v>
      </c>
      <c r="C233" s="286">
        <v>4</v>
      </c>
      <c r="D233" s="287" t="s">
        <v>467</v>
      </c>
      <c r="E233" s="287" t="s">
        <v>32</v>
      </c>
      <c r="F233" s="288">
        <v>10965907</v>
      </c>
      <c r="G233" s="288">
        <v>10252801</v>
      </c>
      <c r="H233" s="289">
        <f t="shared" si="7"/>
        <v>0.08212409455976832</v>
      </c>
      <c r="I233" s="261"/>
      <c r="J233" s="273" t="s">
        <v>213</v>
      </c>
      <c r="K233" s="274">
        <v>2</v>
      </c>
      <c r="L233" s="275" t="s">
        <v>214</v>
      </c>
      <c r="M233" s="276" t="s">
        <v>32</v>
      </c>
      <c r="N233" s="277">
        <v>408977</v>
      </c>
      <c r="O233" s="277">
        <v>1377864</v>
      </c>
      <c r="P233" s="278">
        <f t="shared" si="8"/>
        <v>0.025818000548798337</v>
      </c>
    </row>
    <row r="234" spans="2:16" ht="13.5">
      <c r="B234" s="285" t="s">
        <v>468</v>
      </c>
      <c r="C234" s="286">
        <v>3</v>
      </c>
      <c r="D234" s="287" t="s">
        <v>469</v>
      </c>
      <c r="E234" s="287"/>
      <c r="F234" s="288">
        <v>0</v>
      </c>
      <c r="G234" s="288">
        <v>4557320</v>
      </c>
      <c r="H234" s="289">
        <f t="shared" si="7"/>
        <v>0.036503759179479185</v>
      </c>
      <c r="I234" s="261"/>
      <c r="J234" s="273" t="s">
        <v>215</v>
      </c>
      <c r="K234" s="274">
        <v>2</v>
      </c>
      <c r="L234" s="275" t="s">
        <v>216</v>
      </c>
      <c r="M234" s="276" t="s">
        <v>15</v>
      </c>
      <c r="N234" s="277">
        <v>77235</v>
      </c>
      <c r="O234" s="277">
        <v>49607617</v>
      </c>
      <c r="P234" s="278">
        <f t="shared" si="8"/>
        <v>0.9295325829911935</v>
      </c>
    </row>
    <row r="235" spans="2:16" ht="13.5">
      <c r="B235" s="285" t="s">
        <v>470</v>
      </c>
      <c r="C235" s="286">
        <v>4</v>
      </c>
      <c r="D235" s="287" t="s">
        <v>471</v>
      </c>
      <c r="E235" s="287" t="s">
        <v>12</v>
      </c>
      <c r="F235" s="288">
        <v>2397</v>
      </c>
      <c r="G235" s="288">
        <v>550743</v>
      </c>
      <c r="H235" s="289">
        <f t="shared" si="7"/>
        <v>0.004411406230368705</v>
      </c>
      <c r="I235" s="261"/>
      <c r="J235" s="279" t="s">
        <v>217</v>
      </c>
      <c r="K235" s="280">
        <v>3</v>
      </c>
      <c r="L235" s="281" t="s">
        <v>218</v>
      </c>
      <c r="M235" s="282" t="s">
        <v>15</v>
      </c>
      <c r="N235" s="283">
        <v>7621</v>
      </c>
      <c r="O235" s="283">
        <v>5550785</v>
      </c>
      <c r="P235" s="284">
        <f t="shared" si="8"/>
        <v>0.1040089371492844</v>
      </c>
    </row>
    <row r="236" spans="2:16" ht="13.5">
      <c r="B236" s="285" t="s">
        <v>472</v>
      </c>
      <c r="C236" s="286">
        <v>3</v>
      </c>
      <c r="D236" s="287" t="s">
        <v>473</v>
      </c>
      <c r="E236" s="287"/>
      <c r="F236" s="288">
        <v>0</v>
      </c>
      <c r="G236" s="288">
        <v>201008814</v>
      </c>
      <c r="H236" s="289">
        <f t="shared" si="7"/>
        <v>1.6100641032906895</v>
      </c>
      <c r="I236" s="261"/>
      <c r="J236" s="273" t="s">
        <v>227</v>
      </c>
      <c r="K236" s="274">
        <v>2</v>
      </c>
      <c r="L236" s="275" t="s">
        <v>228</v>
      </c>
      <c r="M236" s="276"/>
      <c r="N236" s="277">
        <v>0</v>
      </c>
      <c r="O236" s="277">
        <v>92521721</v>
      </c>
      <c r="P236" s="278">
        <f t="shared" si="8"/>
        <v>1.733644135817299</v>
      </c>
    </row>
    <row r="237" spans="2:16" ht="13.5">
      <c r="B237" s="285" t="s">
        <v>475</v>
      </c>
      <c r="C237" s="286">
        <v>4</v>
      </c>
      <c r="D237" s="287" t="s">
        <v>476</v>
      </c>
      <c r="E237" s="287" t="s">
        <v>12</v>
      </c>
      <c r="F237" s="288">
        <v>358291</v>
      </c>
      <c r="G237" s="288">
        <v>17259347</v>
      </c>
      <c r="H237" s="289">
        <f t="shared" si="7"/>
        <v>0.138245952990588</v>
      </c>
      <c r="I237" s="261"/>
      <c r="J237" s="279" t="s">
        <v>229</v>
      </c>
      <c r="K237" s="280">
        <v>3</v>
      </c>
      <c r="L237" s="281" t="s">
        <v>954</v>
      </c>
      <c r="M237" s="282"/>
      <c r="N237" s="283">
        <v>0</v>
      </c>
      <c r="O237" s="283">
        <v>28996053</v>
      </c>
      <c r="P237" s="284">
        <f t="shared" si="8"/>
        <v>0.5433193060178549</v>
      </c>
    </row>
    <row r="238" spans="2:16" ht="13.5">
      <c r="B238" s="285" t="s">
        <v>477</v>
      </c>
      <c r="C238" s="286">
        <v>5</v>
      </c>
      <c r="D238" s="287" t="s">
        <v>478</v>
      </c>
      <c r="E238" s="287" t="s">
        <v>12</v>
      </c>
      <c r="F238" s="288">
        <v>4708</v>
      </c>
      <c r="G238" s="288">
        <v>3717595</v>
      </c>
      <c r="H238" s="289">
        <f t="shared" si="7"/>
        <v>0.02977763084594365</v>
      </c>
      <c r="I238" s="261"/>
      <c r="J238" s="279" t="s">
        <v>231</v>
      </c>
      <c r="K238" s="280">
        <v>4</v>
      </c>
      <c r="L238" s="281" t="s">
        <v>953</v>
      </c>
      <c r="M238" s="282"/>
      <c r="N238" s="283">
        <v>0</v>
      </c>
      <c r="O238" s="283">
        <v>28996053</v>
      </c>
      <c r="P238" s="284">
        <f t="shared" si="8"/>
        <v>0.5433193060178549</v>
      </c>
    </row>
    <row r="239" spans="2:16" ht="13.5">
      <c r="B239" s="285" t="s">
        <v>479</v>
      </c>
      <c r="C239" s="286">
        <v>5</v>
      </c>
      <c r="D239" s="287" t="s">
        <v>480</v>
      </c>
      <c r="E239" s="287" t="s">
        <v>12</v>
      </c>
      <c r="F239" s="288">
        <v>92399</v>
      </c>
      <c r="G239" s="288">
        <v>1668624</v>
      </c>
      <c r="H239" s="289">
        <f t="shared" si="7"/>
        <v>0.013365541295563903</v>
      </c>
      <c r="I239" s="261"/>
      <c r="J239" s="279" t="s">
        <v>236</v>
      </c>
      <c r="K239" s="280">
        <v>3</v>
      </c>
      <c r="L239" s="281" t="s">
        <v>952</v>
      </c>
      <c r="M239" s="282" t="s">
        <v>15</v>
      </c>
      <c r="N239" s="283">
        <v>944292</v>
      </c>
      <c r="O239" s="283">
        <v>25630134</v>
      </c>
      <c r="P239" s="284">
        <f t="shared" si="8"/>
        <v>0.4802497297830373</v>
      </c>
    </row>
    <row r="240" spans="2:16" ht="13.5">
      <c r="B240" s="285" t="s">
        <v>481</v>
      </c>
      <c r="C240" s="286">
        <v>4</v>
      </c>
      <c r="D240" s="287" t="s">
        <v>482</v>
      </c>
      <c r="E240" s="287" t="s">
        <v>32</v>
      </c>
      <c r="F240" s="288">
        <v>34049699</v>
      </c>
      <c r="G240" s="288">
        <v>179222443</v>
      </c>
      <c r="H240" s="289">
        <f t="shared" si="7"/>
        <v>1.435557059594221</v>
      </c>
      <c r="I240" s="261"/>
      <c r="J240" s="279" t="s">
        <v>238</v>
      </c>
      <c r="K240" s="280">
        <v>4</v>
      </c>
      <c r="L240" s="281" t="s">
        <v>951</v>
      </c>
      <c r="M240" s="282" t="s">
        <v>15</v>
      </c>
      <c r="N240" s="283">
        <v>810349</v>
      </c>
      <c r="O240" s="283">
        <v>16623399</v>
      </c>
      <c r="P240" s="284">
        <f t="shared" si="8"/>
        <v>0.3114842426428833</v>
      </c>
    </row>
    <row r="241" spans="2:16" ht="13.5">
      <c r="B241" s="285" t="s">
        <v>483</v>
      </c>
      <c r="C241" s="286">
        <v>3</v>
      </c>
      <c r="D241" s="287" t="s">
        <v>484</v>
      </c>
      <c r="E241" s="287"/>
      <c r="F241" s="288">
        <v>0</v>
      </c>
      <c r="G241" s="288">
        <v>544339044</v>
      </c>
      <c r="H241" s="289">
        <f t="shared" si="7"/>
        <v>4.360111068383156</v>
      </c>
      <c r="I241" s="261"/>
      <c r="J241" s="279" t="s">
        <v>950</v>
      </c>
      <c r="K241" s="280">
        <v>3</v>
      </c>
      <c r="L241" s="281" t="s">
        <v>949</v>
      </c>
      <c r="M241" s="282" t="s">
        <v>32</v>
      </c>
      <c r="N241" s="283">
        <v>105243358</v>
      </c>
      <c r="O241" s="283">
        <v>21634526</v>
      </c>
      <c r="P241" s="284">
        <f t="shared" si="8"/>
        <v>0.4053812307607949</v>
      </c>
    </row>
    <row r="242" spans="2:16" ht="13.5">
      <c r="B242" s="285" t="s">
        <v>485</v>
      </c>
      <c r="C242" s="286">
        <v>4</v>
      </c>
      <c r="D242" s="287" t="s">
        <v>486</v>
      </c>
      <c r="E242" s="287" t="s">
        <v>12</v>
      </c>
      <c r="F242" s="288">
        <v>32306</v>
      </c>
      <c r="G242" s="288">
        <v>486444851</v>
      </c>
      <c r="H242" s="289">
        <f t="shared" si="7"/>
        <v>3.896383333845689</v>
      </c>
      <c r="I242" s="261"/>
      <c r="J242" s="273" t="s">
        <v>261</v>
      </c>
      <c r="K242" s="274">
        <v>2</v>
      </c>
      <c r="L242" s="275" t="s">
        <v>241</v>
      </c>
      <c r="M242" s="276" t="s">
        <v>15</v>
      </c>
      <c r="N242" s="277">
        <v>156767</v>
      </c>
      <c r="O242" s="277">
        <v>28467053</v>
      </c>
      <c r="P242" s="278">
        <f t="shared" si="8"/>
        <v>0.5334070633797469</v>
      </c>
    </row>
    <row r="243" spans="2:16" ht="13.5">
      <c r="B243" s="285" t="s">
        <v>487</v>
      </c>
      <c r="C243" s="286">
        <v>5</v>
      </c>
      <c r="D243" s="287" t="s">
        <v>488</v>
      </c>
      <c r="E243" s="287" t="s">
        <v>12</v>
      </c>
      <c r="F243" s="288">
        <v>7588</v>
      </c>
      <c r="G243" s="288">
        <v>149726135</v>
      </c>
      <c r="H243" s="289">
        <f t="shared" si="7"/>
        <v>1.199294053284428</v>
      </c>
      <c r="I243" s="261"/>
      <c r="J243" s="279" t="s">
        <v>263</v>
      </c>
      <c r="K243" s="280">
        <v>3</v>
      </c>
      <c r="L243" s="281" t="s">
        <v>243</v>
      </c>
      <c r="M243" s="282" t="s">
        <v>15</v>
      </c>
      <c r="N243" s="283">
        <v>116491</v>
      </c>
      <c r="O243" s="283">
        <v>14831822</v>
      </c>
      <c r="P243" s="284">
        <f t="shared" si="8"/>
        <v>0.2779142125316282</v>
      </c>
    </row>
    <row r="244" spans="2:16" ht="13.5">
      <c r="B244" s="285" t="s">
        <v>489</v>
      </c>
      <c r="C244" s="286">
        <v>5</v>
      </c>
      <c r="D244" s="287" t="s">
        <v>490</v>
      </c>
      <c r="E244" s="287" t="s">
        <v>12</v>
      </c>
      <c r="F244" s="288">
        <v>1510</v>
      </c>
      <c r="G244" s="288">
        <v>33853649</v>
      </c>
      <c r="H244" s="289">
        <f t="shared" si="7"/>
        <v>0.2711649501116043</v>
      </c>
      <c r="I244" s="261"/>
      <c r="J244" s="273" t="s">
        <v>305</v>
      </c>
      <c r="K244" s="274">
        <v>2</v>
      </c>
      <c r="L244" s="275" t="s">
        <v>262</v>
      </c>
      <c r="M244" s="276"/>
      <c r="N244" s="277">
        <v>0</v>
      </c>
      <c r="O244" s="277">
        <v>147100550</v>
      </c>
      <c r="P244" s="278">
        <f t="shared" si="8"/>
        <v>2.756325791680846</v>
      </c>
    </row>
    <row r="245" spans="2:16" ht="13.5">
      <c r="B245" s="285" t="s">
        <v>491</v>
      </c>
      <c r="C245" s="286">
        <v>4</v>
      </c>
      <c r="D245" s="287" t="s">
        <v>492</v>
      </c>
      <c r="E245" s="287" t="s">
        <v>15</v>
      </c>
      <c r="F245" s="288">
        <v>1076</v>
      </c>
      <c r="G245" s="288">
        <v>1760223</v>
      </c>
      <c r="H245" s="289">
        <f t="shared" si="7"/>
        <v>0.014099241768008476</v>
      </c>
      <c r="I245" s="261"/>
      <c r="J245" s="279" t="s">
        <v>307</v>
      </c>
      <c r="K245" s="280">
        <v>3</v>
      </c>
      <c r="L245" s="281" t="s">
        <v>948</v>
      </c>
      <c r="M245" s="282" t="s">
        <v>32</v>
      </c>
      <c r="N245" s="283">
        <v>72711655</v>
      </c>
      <c r="O245" s="283">
        <v>39103265</v>
      </c>
      <c r="P245" s="284">
        <f t="shared" si="8"/>
        <v>0.7327051996639777</v>
      </c>
    </row>
    <row r="246" spans="2:16" ht="13.5">
      <c r="B246" s="285" t="s">
        <v>493</v>
      </c>
      <c r="C246" s="286">
        <v>3</v>
      </c>
      <c r="D246" s="287" t="s">
        <v>494</v>
      </c>
      <c r="E246" s="287"/>
      <c r="F246" s="288">
        <v>0</v>
      </c>
      <c r="G246" s="288">
        <v>101354190</v>
      </c>
      <c r="H246" s="289">
        <f t="shared" si="7"/>
        <v>0.8118387437334174</v>
      </c>
      <c r="I246" s="261"/>
      <c r="J246" s="279" t="s">
        <v>947</v>
      </c>
      <c r="K246" s="280">
        <v>4</v>
      </c>
      <c r="L246" s="281" t="s">
        <v>946</v>
      </c>
      <c r="M246" s="282" t="s">
        <v>32</v>
      </c>
      <c r="N246" s="283">
        <v>106544</v>
      </c>
      <c r="O246" s="283">
        <v>522073</v>
      </c>
      <c r="P246" s="284">
        <f t="shared" si="8"/>
        <v>0.009782446598875357</v>
      </c>
    </row>
    <row r="247" spans="2:16" ht="13.5">
      <c r="B247" s="285" t="s">
        <v>823</v>
      </c>
      <c r="C247" s="286">
        <v>4</v>
      </c>
      <c r="D247" s="287" t="s">
        <v>824</v>
      </c>
      <c r="E247" s="287" t="s">
        <v>12</v>
      </c>
      <c r="F247" s="288">
        <v>1314</v>
      </c>
      <c r="G247" s="288">
        <v>23514336</v>
      </c>
      <c r="H247" s="289">
        <f t="shared" si="7"/>
        <v>0.18834790153189987</v>
      </c>
      <c r="I247" s="261"/>
      <c r="J247" s="279" t="s">
        <v>945</v>
      </c>
      <c r="K247" s="280">
        <v>4</v>
      </c>
      <c r="L247" s="281" t="s">
        <v>268</v>
      </c>
      <c r="M247" s="282" t="s">
        <v>32</v>
      </c>
      <c r="N247" s="283">
        <v>4994970</v>
      </c>
      <c r="O247" s="283">
        <v>2509033</v>
      </c>
      <c r="P247" s="284">
        <f t="shared" si="8"/>
        <v>0.04701350450476473</v>
      </c>
    </row>
    <row r="248" spans="2:16" ht="13.5">
      <c r="B248" s="285" t="s">
        <v>496</v>
      </c>
      <c r="C248" s="286">
        <v>4</v>
      </c>
      <c r="D248" s="287" t="s">
        <v>497</v>
      </c>
      <c r="E248" s="287" t="s">
        <v>12</v>
      </c>
      <c r="F248" s="288">
        <v>1</v>
      </c>
      <c r="G248" s="288">
        <v>1395</v>
      </c>
      <c r="H248" s="289">
        <f t="shared" si="7"/>
        <v>1.1173835511961738E-05</v>
      </c>
      <c r="I248" s="261"/>
      <c r="J248" s="279" t="s">
        <v>944</v>
      </c>
      <c r="K248" s="280">
        <v>4</v>
      </c>
      <c r="L248" s="281" t="s">
        <v>943</v>
      </c>
      <c r="M248" s="282" t="s">
        <v>32</v>
      </c>
      <c r="N248" s="283">
        <v>57469750</v>
      </c>
      <c r="O248" s="283">
        <v>21201052</v>
      </c>
      <c r="P248" s="284">
        <f t="shared" si="8"/>
        <v>0.3972589255333633</v>
      </c>
    </row>
    <row r="249" spans="2:16" ht="13.5">
      <c r="B249" s="285" t="s">
        <v>498</v>
      </c>
      <c r="C249" s="286">
        <v>4</v>
      </c>
      <c r="D249" s="287" t="s">
        <v>499</v>
      </c>
      <c r="E249" s="287" t="s">
        <v>12</v>
      </c>
      <c r="F249" s="288">
        <v>77</v>
      </c>
      <c r="G249" s="288">
        <v>1297049</v>
      </c>
      <c r="H249" s="289">
        <f t="shared" si="7"/>
        <v>0.01038925604082757</v>
      </c>
      <c r="I249" s="261"/>
      <c r="J249" s="279" t="s">
        <v>309</v>
      </c>
      <c r="K249" s="280">
        <v>3</v>
      </c>
      <c r="L249" s="281" t="s">
        <v>942</v>
      </c>
      <c r="M249" s="282" t="s">
        <v>233</v>
      </c>
      <c r="N249" s="283">
        <v>50828546</v>
      </c>
      <c r="O249" s="283">
        <v>4653171</v>
      </c>
      <c r="P249" s="284">
        <f t="shared" si="8"/>
        <v>0.0871897164245909</v>
      </c>
    </row>
    <row r="250" spans="2:16" ht="13.5">
      <c r="B250" s="285" t="s">
        <v>500</v>
      </c>
      <c r="C250" s="286">
        <v>4</v>
      </c>
      <c r="D250" s="287" t="s">
        <v>501</v>
      </c>
      <c r="E250" s="287" t="s">
        <v>12</v>
      </c>
      <c r="F250" s="288">
        <v>289</v>
      </c>
      <c r="G250" s="288">
        <v>11538838</v>
      </c>
      <c r="H250" s="289">
        <f t="shared" si="7"/>
        <v>0.0924251453843538</v>
      </c>
      <c r="I250" s="261"/>
      <c r="J250" s="279" t="s">
        <v>941</v>
      </c>
      <c r="K250" s="280">
        <v>4</v>
      </c>
      <c r="L250" s="281" t="s">
        <v>940</v>
      </c>
      <c r="M250" s="282" t="s">
        <v>233</v>
      </c>
      <c r="N250" s="283">
        <v>50827963</v>
      </c>
      <c r="O250" s="283">
        <v>4652138</v>
      </c>
      <c r="P250" s="284">
        <f t="shared" si="8"/>
        <v>0.08717036038178341</v>
      </c>
    </row>
    <row r="251" spans="2:16" ht="13.5">
      <c r="B251" s="295" t="s">
        <v>502</v>
      </c>
      <c r="C251" s="296">
        <v>4</v>
      </c>
      <c r="D251" s="297" t="s">
        <v>503</v>
      </c>
      <c r="E251" s="287" t="s">
        <v>12</v>
      </c>
      <c r="F251" s="288">
        <v>0</v>
      </c>
      <c r="G251" s="288">
        <v>0</v>
      </c>
      <c r="H251" s="289">
        <f t="shared" si="7"/>
        <v>0</v>
      </c>
      <c r="I251" s="261"/>
      <c r="J251" s="279" t="s">
        <v>939</v>
      </c>
      <c r="K251" s="280">
        <v>3</v>
      </c>
      <c r="L251" s="281" t="s">
        <v>938</v>
      </c>
      <c r="M251" s="282" t="s">
        <v>233</v>
      </c>
      <c r="N251" s="283">
        <v>7834114</v>
      </c>
      <c r="O251" s="283">
        <v>5227858</v>
      </c>
      <c r="P251" s="284">
        <f t="shared" si="8"/>
        <v>0.09795802830543493</v>
      </c>
    </row>
    <row r="252" spans="2:16" ht="13.5">
      <c r="B252" s="285" t="s">
        <v>504</v>
      </c>
      <c r="C252" s="286">
        <v>4</v>
      </c>
      <c r="D252" s="287" t="s">
        <v>505</v>
      </c>
      <c r="E252" s="287" t="s">
        <v>12</v>
      </c>
      <c r="F252" s="288">
        <v>9545</v>
      </c>
      <c r="G252" s="288">
        <v>39074519</v>
      </c>
      <c r="H252" s="289">
        <f t="shared" si="7"/>
        <v>0.31298369033335033</v>
      </c>
      <c r="I252" s="261"/>
      <c r="J252" s="279" t="s">
        <v>937</v>
      </c>
      <c r="K252" s="280">
        <v>4</v>
      </c>
      <c r="L252" s="281" t="s">
        <v>936</v>
      </c>
      <c r="M252" s="282" t="s">
        <v>233</v>
      </c>
      <c r="N252" s="283">
        <v>7795980</v>
      </c>
      <c r="O252" s="283">
        <v>5162658</v>
      </c>
      <c r="P252" s="284">
        <f t="shared" si="8"/>
        <v>0.09673633034701404</v>
      </c>
    </row>
    <row r="253" spans="2:16" ht="13.5">
      <c r="B253" s="285" t="s">
        <v>506</v>
      </c>
      <c r="C253" s="286">
        <v>4</v>
      </c>
      <c r="D253" s="287" t="s">
        <v>507</v>
      </c>
      <c r="E253" s="287" t="s">
        <v>12</v>
      </c>
      <c r="F253" s="288">
        <v>1076</v>
      </c>
      <c r="G253" s="288">
        <v>512689</v>
      </c>
      <c r="H253" s="289">
        <f t="shared" si="7"/>
        <v>0.004106596813471076</v>
      </c>
      <c r="I253" s="261"/>
      <c r="J253" s="279" t="s">
        <v>311</v>
      </c>
      <c r="K253" s="280">
        <v>3</v>
      </c>
      <c r="L253" s="281" t="s">
        <v>935</v>
      </c>
      <c r="M253" s="282" t="s">
        <v>233</v>
      </c>
      <c r="N253" s="283">
        <v>330179</v>
      </c>
      <c r="O253" s="283">
        <v>80789</v>
      </c>
      <c r="P253" s="284">
        <f t="shared" si="8"/>
        <v>0.0015137999442157346</v>
      </c>
    </row>
    <row r="254" spans="2:16" ht="13.5">
      <c r="B254" s="285" t="s">
        <v>508</v>
      </c>
      <c r="C254" s="286">
        <v>3</v>
      </c>
      <c r="D254" s="287" t="s">
        <v>509</v>
      </c>
      <c r="E254" s="287"/>
      <c r="F254" s="288">
        <v>0</v>
      </c>
      <c r="G254" s="288">
        <v>5039218</v>
      </c>
      <c r="H254" s="289">
        <f t="shared" si="7"/>
        <v>0.040363722609976206</v>
      </c>
      <c r="I254" s="261"/>
      <c r="J254" s="279" t="s">
        <v>327</v>
      </c>
      <c r="K254" s="280">
        <v>3</v>
      </c>
      <c r="L254" s="281" t="s">
        <v>934</v>
      </c>
      <c r="M254" s="282" t="s">
        <v>32</v>
      </c>
      <c r="N254" s="283">
        <v>12383758</v>
      </c>
      <c r="O254" s="283">
        <v>9679874</v>
      </c>
      <c r="P254" s="284">
        <f t="shared" si="8"/>
        <v>0.18137856293821364</v>
      </c>
    </row>
    <row r="255" spans="2:16" ht="13.5">
      <c r="B255" s="285" t="s">
        <v>510</v>
      </c>
      <c r="C255" s="286">
        <v>4</v>
      </c>
      <c r="D255" s="287" t="s">
        <v>511</v>
      </c>
      <c r="E255" s="287" t="s">
        <v>12</v>
      </c>
      <c r="F255" s="288">
        <v>6812</v>
      </c>
      <c r="G255" s="288">
        <v>28305</v>
      </c>
      <c r="H255" s="289">
        <f t="shared" si="7"/>
        <v>0.00022672072700077203</v>
      </c>
      <c r="I255" s="261"/>
      <c r="J255" s="279" t="s">
        <v>333</v>
      </c>
      <c r="K255" s="280">
        <v>3</v>
      </c>
      <c r="L255" s="281" t="s">
        <v>933</v>
      </c>
      <c r="M255" s="282" t="s">
        <v>32</v>
      </c>
      <c r="N255" s="283">
        <v>2656994</v>
      </c>
      <c r="O255" s="283">
        <v>1830214</v>
      </c>
      <c r="P255" s="284">
        <f t="shared" si="8"/>
        <v>0.03429399857781204</v>
      </c>
    </row>
    <row r="256" spans="2:16" ht="13.5">
      <c r="B256" s="285" t="s">
        <v>512</v>
      </c>
      <c r="C256" s="286">
        <v>4</v>
      </c>
      <c r="D256" s="287" t="s">
        <v>513</v>
      </c>
      <c r="E256" s="287" t="s">
        <v>12</v>
      </c>
      <c r="F256" s="288">
        <v>15402</v>
      </c>
      <c r="G256" s="288">
        <v>2857373</v>
      </c>
      <c r="H256" s="289">
        <f t="shared" si="7"/>
        <v>0.022887323224602615</v>
      </c>
      <c r="I256" s="261"/>
      <c r="J256" s="279" t="s">
        <v>932</v>
      </c>
      <c r="K256" s="280">
        <v>3</v>
      </c>
      <c r="L256" s="281" t="s">
        <v>931</v>
      </c>
      <c r="M256" s="282" t="s">
        <v>15</v>
      </c>
      <c r="N256" s="283">
        <v>14783</v>
      </c>
      <c r="O256" s="283">
        <v>9658841</v>
      </c>
      <c r="P256" s="284">
        <f t="shared" si="8"/>
        <v>0.1809844529204304</v>
      </c>
    </row>
    <row r="257" spans="2:16" ht="13.5">
      <c r="B257" s="285" t="s">
        <v>514</v>
      </c>
      <c r="C257" s="286">
        <v>4</v>
      </c>
      <c r="D257" s="287" t="s">
        <v>515</v>
      </c>
      <c r="E257" s="287" t="s">
        <v>15</v>
      </c>
      <c r="F257" s="288">
        <v>246</v>
      </c>
      <c r="G257" s="288">
        <v>2142580</v>
      </c>
      <c r="H257" s="289">
        <f t="shared" si="7"/>
        <v>0.017161889957863066</v>
      </c>
      <c r="I257" s="261"/>
      <c r="J257" s="279" t="s">
        <v>930</v>
      </c>
      <c r="K257" s="280">
        <v>3</v>
      </c>
      <c r="L257" s="281" t="s">
        <v>929</v>
      </c>
      <c r="M257" s="282" t="s">
        <v>32</v>
      </c>
      <c r="N257" s="283">
        <v>2132226</v>
      </c>
      <c r="O257" s="283">
        <v>1731699</v>
      </c>
      <c r="P257" s="284">
        <f t="shared" si="8"/>
        <v>0.03244805418557531</v>
      </c>
    </row>
    <row r="258" spans="2:16" ht="13.5">
      <c r="B258" s="285" t="s">
        <v>516</v>
      </c>
      <c r="C258" s="286">
        <v>3</v>
      </c>
      <c r="D258" s="287" t="s">
        <v>517</v>
      </c>
      <c r="E258" s="287" t="s">
        <v>15</v>
      </c>
      <c r="F258" s="288">
        <v>1904</v>
      </c>
      <c r="G258" s="288">
        <v>5058129</v>
      </c>
      <c r="H258" s="289">
        <f t="shared" si="7"/>
        <v>0.040515198167945174</v>
      </c>
      <c r="I258" s="261"/>
      <c r="J258" s="273" t="s">
        <v>336</v>
      </c>
      <c r="K258" s="274">
        <v>2</v>
      </c>
      <c r="L258" s="275" t="s">
        <v>306</v>
      </c>
      <c r="M258" s="276"/>
      <c r="N258" s="277">
        <v>0</v>
      </c>
      <c r="O258" s="277">
        <v>102207435</v>
      </c>
      <c r="P258" s="278">
        <f t="shared" si="8"/>
        <v>1.9151321269162056</v>
      </c>
    </row>
    <row r="259" spans="2:16" ht="13.5">
      <c r="B259" s="285" t="s">
        <v>518</v>
      </c>
      <c r="C259" s="286">
        <v>3</v>
      </c>
      <c r="D259" s="287" t="s">
        <v>519</v>
      </c>
      <c r="E259" s="287" t="s">
        <v>810</v>
      </c>
      <c r="F259" s="288">
        <v>0</v>
      </c>
      <c r="G259" s="288">
        <v>5273490</v>
      </c>
      <c r="H259" s="289">
        <f t="shared" si="7"/>
        <v>0.042240222103207964</v>
      </c>
      <c r="I259" s="261"/>
      <c r="J259" s="279" t="s">
        <v>338</v>
      </c>
      <c r="K259" s="280">
        <v>3</v>
      </c>
      <c r="L259" s="281" t="s">
        <v>312</v>
      </c>
      <c r="M259" s="282"/>
      <c r="N259" s="283">
        <v>0</v>
      </c>
      <c r="O259" s="283">
        <v>33474126</v>
      </c>
      <c r="P259" s="284">
        <f t="shared" si="8"/>
        <v>0.6272280888669308</v>
      </c>
    </row>
    <row r="260" spans="2:16" ht="13.5">
      <c r="B260" s="285" t="s">
        <v>520</v>
      </c>
      <c r="C260" s="286">
        <v>3</v>
      </c>
      <c r="D260" s="287" t="s">
        <v>521</v>
      </c>
      <c r="E260" s="287" t="s">
        <v>15</v>
      </c>
      <c r="F260" s="288">
        <v>335</v>
      </c>
      <c r="G260" s="288">
        <v>2493116</v>
      </c>
      <c r="H260" s="289">
        <f t="shared" si="7"/>
        <v>0.019969654549275986</v>
      </c>
      <c r="I260" s="261"/>
      <c r="J260" s="279" t="s">
        <v>342</v>
      </c>
      <c r="K260" s="280">
        <v>3</v>
      </c>
      <c r="L260" s="281" t="s">
        <v>928</v>
      </c>
      <c r="M260" s="282" t="s">
        <v>335</v>
      </c>
      <c r="N260" s="283">
        <v>0</v>
      </c>
      <c r="O260" s="283">
        <v>275</v>
      </c>
      <c r="P260" s="284">
        <f>O260/5336834653*100</f>
        <v>5.152867155916362E-06</v>
      </c>
    </row>
    <row r="261" spans="2:16" ht="13.5">
      <c r="B261" s="285" t="s">
        <v>522</v>
      </c>
      <c r="C261" s="286">
        <v>3</v>
      </c>
      <c r="D261" s="287" t="s">
        <v>523</v>
      </c>
      <c r="E261" s="287"/>
      <c r="F261" s="288">
        <v>0</v>
      </c>
      <c r="G261" s="288">
        <v>84419705</v>
      </c>
      <c r="H261" s="289">
        <f t="shared" si="7"/>
        <v>0.6761949087013146</v>
      </c>
      <c r="I261" s="261"/>
      <c r="J261" s="279" t="s">
        <v>346</v>
      </c>
      <c r="K261" s="280">
        <v>3</v>
      </c>
      <c r="L261" s="281" t="s">
        <v>927</v>
      </c>
      <c r="M261" s="282" t="s">
        <v>32</v>
      </c>
      <c r="N261" s="283">
        <v>27974</v>
      </c>
      <c r="O261" s="283">
        <v>12338</v>
      </c>
      <c r="P261" s="284">
        <f>O261/5336834653*100</f>
        <v>0.00023118572716253121</v>
      </c>
    </row>
    <row r="262" spans="2:16" ht="13.5">
      <c r="B262" s="285" t="s">
        <v>524</v>
      </c>
      <c r="C262" s="286">
        <v>4</v>
      </c>
      <c r="D262" s="287" t="s">
        <v>525</v>
      </c>
      <c r="E262" s="287" t="s">
        <v>12</v>
      </c>
      <c r="F262" s="288">
        <v>13900</v>
      </c>
      <c r="G262" s="288">
        <v>66043617</v>
      </c>
      <c r="H262" s="289">
        <f t="shared" si="7"/>
        <v>0.5290039519519713</v>
      </c>
      <c r="I262" s="261"/>
      <c r="J262" s="273" t="s">
        <v>380</v>
      </c>
      <c r="K262" s="274">
        <v>2</v>
      </c>
      <c r="L262" s="275" t="s">
        <v>337</v>
      </c>
      <c r="M262" s="276" t="s">
        <v>15</v>
      </c>
      <c r="N262" s="277">
        <v>423407</v>
      </c>
      <c r="O262" s="277">
        <v>84548473</v>
      </c>
      <c r="P262" s="278">
        <f aca="true" t="shared" si="9" ref="P262:P325">O262/5336834653*100</f>
        <v>1.5842438167439323</v>
      </c>
    </row>
    <row r="263" spans="2:16" ht="13.5">
      <c r="B263" s="285" t="s">
        <v>526</v>
      </c>
      <c r="C263" s="286">
        <v>4</v>
      </c>
      <c r="D263" s="287" t="s">
        <v>527</v>
      </c>
      <c r="E263" s="287" t="s">
        <v>12</v>
      </c>
      <c r="F263" s="288">
        <v>348</v>
      </c>
      <c r="G263" s="288">
        <v>5999852</v>
      </c>
      <c r="H263" s="289">
        <f t="shared" si="7"/>
        <v>0.048058322110476455</v>
      </c>
      <c r="I263" s="261"/>
      <c r="J263" s="279" t="s">
        <v>392</v>
      </c>
      <c r="K263" s="280">
        <v>3</v>
      </c>
      <c r="L263" s="281" t="s">
        <v>926</v>
      </c>
      <c r="M263" s="282" t="s">
        <v>15</v>
      </c>
      <c r="N263" s="283">
        <v>182601</v>
      </c>
      <c r="O263" s="283">
        <v>33910747</v>
      </c>
      <c r="P263" s="284">
        <f t="shared" si="9"/>
        <v>0.6354093616323249</v>
      </c>
    </row>
    <row r="264" spans="2:16" ht="13.5">
      <c r="B264" s="285" t="s">
        <v>528</v>
      </c>
      <c r="C264" s="286">
        <v>3</v>
      </c>
      <c r="D264" s="287" t="s">
        <v>529</v>
      </c>
      <c r="E264" s="287"/>
      <c r="F264" s="288">
        <v>0</v>
      </c>
      <c r="G264" s="288">
        <v>84915882</v>
      </c>
      <c r="H264" s="289">
        <f t="shared" si="7"/>
        <v>0.6801692457499301</v>
      </c>
      <c r="I264" s="261"/>
      <c r="J264" s="279" t="s">
        <v>398</v>
      </c>
      <c r="K264" s="280">
        <v>3</v>
      </c>
      <c r="L264" s="281" t="s">
        <v>347</v>
      </c>
      <c r="M264" s="282" t="s">
        <v>15</v>
      </c>
      <c r="N264" s="283">
        <v>57764</v>
      </c>
      <c r="O264" s="283">
        <v>10181227</v>
      </c>
      <c r="P264" s="284">
        <f t="shared" si="9"/>
        <v>0.1907727644190141</v>
      </c>
    </row>
    <row r="265" spans="2:16" ht="13.5">
      <c r="B265" s="285" t="s">
        <v>530</v>
      </c>
      <c r="C265" s="286">
        <v>4</v>
      </c>
      <c r="D265" s="287" t="s">
        <v>531</v>
      </c>
      <c r="E265" s="287" t="s">
        <v>15</v>
      </c>
      <c r="F265" s="288">
        <v>3018</v>
      </c>
      <c r="G265" s="288">
        <v>6778999</v>
      </c>
      <c r="H265" s="289">
        <f aca="true" t="shared" si="10" ref="H265:H328">G265/12484522423*100</f>
        <v>0.05429922563566531</v>
      </c>
      <c r="I265" s="261"/>
      <c r="J265" s="279" t="s">
        <v>402</v>
      </c>
      <c r="K265" s="280">
        <v>3</v>
      </c>
      <c r="L265" s="281" t="s">
        <v>355</v>
      </c>
      <c r="M265" s="282" t="s">
        <v>15</v>
      </c>
      <c r="N265" s="283">
        <v>120925</v>
      </c>
      <c r="O265" s="283">
        <v>14425215</v>
      </c>
      <c r="P265" s="284">
        <f t="shared" si="9"/>
        <v>0.27029533305648024</v>
      </c>
    </row>
    <row r="266" spans="2:16" ht="13.5">
      <c r="B266" s="285" t="s">
        <v>532</v>
      </c>
      <c r="C266" s="286">
        <v>4</v>
      </c>
      <c r="D266" s="287" t="s">
        <v>533</v>
      </c>
      <c r="E266" s="287" t="s">
        <v>12</v>
      </c>
      <c r="F266" s="288">
        <v>1239</v>
      </c>
      <c r="G266" s="288">
        <v>738973</v>
      </c>
      <c r="H266" s="289">
        <f t="shared" si="10"/>
        <v>0.005919113082280216</v>
      </c>
      <c r="I266" s="261"/>
      <c r="J266" s="279" t="s">
        <v>404</v>
      </c>
      <c r="K266" s="280">
        <v>3</v>
      </c>
      <c r="L266" s="281" t="s">
        <v>377</v>
      </c>
      <c r="M266" s="282" t="s">
        <v>15</v>
      </c>
      <c r="N266" s="283">
        <v>45270</v>
      </c>
      <c r="O266" s="283">
        <v>19549631</v>
      </c>
      <c r="P266" s="284">
        <f t="shared" si="9"/>
        <v>0.3663150963279431</v>
      </c>
    </row>
    <row r="267" spans="2:16" ht="13.5">
      <c r="B267" s="285" t="s">
        <v>534</v>
      </c>
      <c r="C267" s="286">
        <v>4</v>
      </c>
      <c r="D267" s="287" t="s">
        <v>535</v>
      </c>
      <c r="E267" s="287"/>
      <c r="F267" s="288">
        <v>0</v>
      </c>
      <c r="G267" s="288">
        <v>24326322</v>
      </c>
      <c r="H267" s="289">
        <f t="shared" si="10"/>
        <v>0.19485184275198286</v>
      </c>
      <c r="I267" s="261"/>
      <c r="J267" s="273" t="s">
        <v>406</v>
      </c>
      <c r="K267" s="274">
        <v>2</v>
      </c>
      <c r="L267" s="275" t="s">
        <v>381</v>
      </c>
      <c r="M267" s="276" t="s">
        <v>15</v>
      </c>
      <c r="N267" s="277">
        <v>1219698</v>
      </c>
      <c r="O267" s="277">
        <v>351611045</v>
      </c>
      <c r="P267" s="278">
        <f t="shared" si="9"/>
        <v>6.58838183795611</v>
      </c>
    </row>
    <row r="268" spans="2:16" ht="13.5">
      <c r="B268" s="285" t="s">
        <v>536</v>
      </c>
      <c r="C268" s="286">
        <v>3</v>
      </c>
      <c r="D268" s="287" t="s">
        <v>537</v>
      </c>
      <c r="E268" s="287"/>
      <c r="F268" s="288">
        <v>0</v>
      </c>
      <c r="G268" s="288">
        <v>349594792</v>
      </c>
      <c r="H268" s="289">
        <f t="shared" si="10"/>
        <v>2.8002255925781196</v>
      </c>
      <c r="I268" s="261"/>
      <c r="J268" s="279" t="s">
        <v>408</v>
      </c>
      <c r="K268" s="280">
        <v>3</v>
      </c>
      <c r="L268" s="281" t="s">
        <v>925</v>
      </c>
      <c r="M268" s="282" t="s">
        <v>32</v>
      </c>
      <c r="N268" s="283">
        <v>15063</v>
      </c>
      <c r="O268" s="283">
        <v>236513</v>
      </c>
      <c r="P268" s="284">
        <f t="shared" si="9"/>
        <v>0.004431709344171806</v>
      </c>
    </row>
    <row r="269" spans="2:16" ht="13.5">
      <c r="B269" s="285" t="s">
        <v>538</v>
      </c>
      <c r="C269" s="286">
        <v>4</v>
      </c>
      <c r="D269" s="287" t="s">
        <v>539</v>
      </c>
      <c r="E269" s="287" t="s">
        <v>15</v>
      </c>
      <c r="F269" s="288">
        <v>30501</v>
      </c>
      <c r="G269" s="288">
        <v>105463769</v>
      </c>
      <c r="H269" s="289">
        <f t="shared" si="10"/>
        <v>0.844756134249125</v>
      </c>
      <c r="I269" s="261"/>
      <c r="J269" s="279" t="s">
        <v>917</v>
      </c>
      <c r="K269" s="280">
        <v>4</v>
      </c>
      <c r="L269" s="281" t="s">
        <v>916</v>
      </c>
      <c r="M269" s="282" t="s">
        <v>32</v>
      </c>
      <c r="N269" s="283">
        <v>15063</v>
      </c>
      <c r="O269" s="283">
        <v>236513</v>
      </c>
      <c r="P269" s="284">
        <f t="shared" si="9"/>
        <v>0.004431709344171806</v>
      </c>
    </row>
    <row r="270" spans="2:16" ht="13.5">
      <c r="B270" s="285" t="s">
        <v>540</v>
      </c>
      <c r="C270" s="286">
        <v>4</v>
      </c>
      <c r="D270" s="287" t="s">
        <v>541</v>
      </c>
      <c r="E270" s="287" t="s">
        <v>12</v>
      </c>
      <c r="F270" s="288">
        <v>8583285</v>
      </c>
      <c r="G270" s="288">
        <v>90345887</v>
      </c>
      <c r="H270" s="289">
        <f t="shared" si="10"/>
        <v>0.7236631401579084</v>
      </c>
      <c r="I270" s="261"/>
      <c r="J270" s="279" t="s">
        <v>915</v>
      </c>
      <c r="K270" s="280">
        <v>5</v>
      </c>
      <c r="L270" s="281" t="s">
        <v>914</v>
      </c>
      <c r="M270" s="282" t="s">
        <v>32</v>
      </c>
      <c r="N270" s="283">
        <v>15063</v>
      </c>
      <c r="O270" s="283">
        <v>236513</v>
      </c>
      <c r="P270" s="284">
        <f t="shared" si="9"/>
        <v>0.004431709344171806</v>
      </c>
    </row>
    <row r="271" spans="2:16" ht="13.5">
      <c r="B271" s="285" t="s">
        <v>542</v>
      </c>
      <c r="C271" s="286">
        <v>3</v>
      </c>
      <c r="D271" s="287" t="s">
        <v>543</v>
      </c>
      <c r="E271" s="287"/>
      <c r="F271" s="288">
        <v>0</v>
      </c>
      <c r="G271" s="288">
        <v>177478992</v>
      </c>
      <c r="H271" s="289">
        <f t="shared" si="10"/>
        <v>1.42159216016973</v>
      </c>
      <c r="I271" s="261"/>
      <c r="J271" s="279" t="s">
        <v>412</v>
      </c>
      <c r="K271" s="280">
        <v>3</v>
      </c>
      <c r="L271" s="281" t="s">
        <v>383</v>
      </c>
      <c r="M271" s="282" t="s">
        <v>15</v>
      </c>
      <c r="N271" s="283">
        <v>11963</v>
      </c>
      <c r="O271" s="283">
        <v>12800839</v>
      </c>
      <c r="P271" s="284">
        <f t="shared" si="9"/>
        <v>0.23985826491372095</v>
      </c>
    </row>
    <row r="272" spans="2:16" ht="13.5">
      <c r="B272" s="285" t="s">
        <v>544</v>
      </c>
      <c r="C272" s="286">
        <v>4</v>
      </c>
      <c r="D272" s="287" t="s">
        <v>545</v>
      </c>
      <c r="E272" s="287" t="s">
        <v>12</v>
      </c>
      <c r="F272" s="288">
        <v>361</v>
      </c>
      <c r="G272" s="288">
        <v>8644883</v>
      </c>
      <c r="H272" s="289">
        <f t="shared" si="10"/>
        <v>0.06924480334204611</v>
      </c>
      <c r="I272" s="261"/>
      <c r="J272" s="279" t="s">
        <v>913</v>
      </c>
      <c r="K272" s="280">
        <v>3</v>
      </c>
      <c r="L272" s="281" t="s">
        <v>912</v>
      </c>
      <c r="M272" s="282" t="s">
        <v>15</v>
      </c>
      <c r="N272" s="283">
        <v>12313</v>
      </c>
      <c r="O272" s="283">
        <v>18679503</v>
      </c>
      <c r="P272" s="284">
        <f t="shared" si="9"/>
        <v>0.3500108999910588</v>
      </c>
    </row>
    <row r="273" spans="2:16" ht="13.5">
      <c r="B273" s="285" t="s">
        <v>546</v>
      </c>
      <c r="C273" s="286">
        <v>4</v>
      </c>
      <c r="D273" s="287" t="s">
        <v>547</v>
      </c>
      <c r="E273" s="287" t="s">
        <v>12</v>
      </c>
      <c r="F273" s="288">
        <v>282456</v>
      </c>
      <c r="G273" s="288">
        <v>126143256</v>
      </c>
      <c r="H273" s="289">
        <f t="shared" si="10"/>
        <v>1.0103971279478714</v>
      </c>
      <c r="I273" s="261"/>
      <c r="J273" s="279" t="s">
        <v>418</v>
      </c>
      <c r="K273" s="280">
        <v>3</v>
      </c>
      <c r="L273" s="281" t="s">
        <v>393</v>
      </c>
      <c r="M273" s="282" t="s">
        <v>15</v>
      </c>
      <c r="N273" s="283">
        <v>1149011</v>
      </c>
      <c r="O273" s="283">
        <v>294566228</v>
      </c>
      <c r="P273" s="284">
        <f t="shared" si="9"/>
        <v>5.51949324183044</v>
      </c>
    </row>
    <row r="274" spans="2:16" ht="13.5">
      <c r="B274" s="285" t="s">
        <v>548</v>
      </c>
      <c r="C274" s="286">
        <v>3</v>
      </c>
      <c r="D274" s="287" t="s">
        <v>549</v>
      </c>
      <c r="E274" s="287" t="s">
        <v>15</v>
      </c>
      <c r="F274" s="288">
        <v>66875</v>
      </c>
      <c r="G274" s="288">
        <v>104864783</v>
      </c>
      <c r="H274" s="289">
        <f t="shared" si="10"/>
        <v>0.8399583055480728</v>
      </c>
      <c r="I274" s="261"/>
      <c r="J274" s="279" t="s">
        <v>424</v>
      </c>
      <c r="K274" s="280">
        <v>3</v>
      </c>
      <c r="L274" s="281" t="s">
        <v>911</v>
      </c>
      <c r="M274" s="282" t="s">
        <v>15</v>
      </c>
      <c r="N274" s="283">
        <v>9451</v>
      </c>
      <c r="O274" s="283">
        <v>2565954</v>
      </c>
      <c r="P274" s="284">
        <f t="shared" si="9"/>
        <v>0.04808007305524442</v>
      </c>
    </row>
    <row r="275" spans="2:16" ht="13.5">
      <c r="B275" s="285" t="s">
        <v>550</v>
      </c>
      <c r="C275" s="286">
        <v>4</v>
      </c>
      <c r="D275" s="287" t="s">
        <v>551</v>
      </c>
      <c r="E275" s="287" t="s">
        <v>15</v>
      </c>
      <c r="F275" s="288">
        <v>28059</v>
      </c>
      <c r="G275" s="288">
        <v>46792915</v>
      </c>
      <c r="H275" s="289">
        <f t="shared" si="10"/>
        <v>0.37480740884244235</v>
      </c>
      <c r="I275" s="261"/>
      <c r="J275" s="279" t="s">
        <v>434</v>
      </c>
      <c r="K275" s="280">
        <v>3</v>
      </c>
      <c r="L275" s="281" t="s">
        <v>399</v>
      </c>
      <c r="M275" s="282" t="s">
        <v>15</v>
      </c>
      <c r="N275" s="283">
        <v>347</v>
      </c>
      <c r="O275" s="283">
        <v>192594</v>
      </c>
      <c r="P275" s="284">
        <f t="shared" si="9"/>
        <v>0.00360876835282384</v>
      </c>
    </row>
    <row r="276" spans="2:16" ht="13.5">
      <c r="B276" s="285" t="s">
        <v>552</v>
      </c>
      <c r="C276" s="286">
        <v>4</v>
      </c>
      <c r="D276" s="287" t="s">
        <v>553</v>
      </c>
      <c r="E276" s="287" t="s">
        <v>15</v>
      </c>
      <c r="F276" s="288">
        <v>24942</v>
      </c>
      <c r="G276" s="288">
        <v>41369276</v>
      </c>
      <c r="H276" s="289">
        <f t="shared" si="10"/>
        <v>0.33136450557200464</v>
      </c>
      <c r="I276" s="261"/>
      <c r="J276" s="279" t="s">
        <v>438</v>
      </c>
      <c r="K276" s="280">
        <v>3</v>
      </c>
      <c r="L276" s="281" t="s">
        <v>910</v>
      </c>
      <c r="M276" s="282" t="s">
        <v>15</v>
      </c>
      <c r="N276" s="283">
        <v>3115</v>
      </c>
      <c r="O276" s="283">
        <v>7061503</v>
      </c>
      <c r="P276" s="284">
        <f t="shared" si="9"/>
        <v>0.13231631592765405</v>
      </c>
    </row>
    <row r="277" spans="2:16" ht="13.5">
      <c r="B277" s="285" t="s">
        <v>554</v>
      </c>
      <c r="C277" s="286">
        <v>3</v>
      </c>
      <c r="D277" s="287" t="s">
        <v>555</v>
      </c>
      <c r="E277" s="287" t="s">
        <v>32</v>
      </c>
      <c r="F277" s="288">
        <v>12190150</v>
      </c>
      <c r="G277" s="288">
        <v>112203380</v>
      </c>
      <c r="H277" s="289">
        <f t="shared" si="10"/>
        <v>0.8987398652373744</v>
      </c>
      <c r="I277" s="261"/>
      <c r="J277" s="279" t="s">
        <v>442</v>
      </c>
      <c r="K277" s="280">
        <v>3</v>
      </c>
      <c r="L277" s="281" t="s">
        <v>909</v>
      </c>
      <c r="M277" s="282" t="s">
        <v>15</v>
      </c>
      <c r="N277" s="283">
        <v>373</v>
      </c>
      <c r="O277" s="283">
        <v>3075900</v>
      </c>
      <c r="P277" s="284">
        <f t="shared" si="9"/>
        <v>0.05763528758139324</v>
      </c>
    </row>
    <row r="278" spans="2:16" ht="13.5">
      <c r="B278" s="285" t="s">
        <v>556</v>
      </c>
      <c r="C278" s="286">
        <v>4</v>
      </c>
      <c r="D278" s="287" t="s">
        <v>557</v>
      </c>
      <c r="E278" s="287" t="s">
        <v>32</v>
      </c>
      <c r="F278" s="288">
        <v>684014</v>
      </c>
      <c r="G278" s="288">
        <v>12482020</v>
      </c>
      <c r="H278" s="289">
        <f t="shared" si="10"/>
        <v>0.09997995579714455</v>
      </c>
      <c r="I278" s="261"/>
      <c r="J278" s="273" t="s">
        <v>908</v>
      </c>
      <c r="K278" s="274">
        <v>2</v>
      </c>
      <c r="L278" s="275" t="s">
        <v>407</v>
      </c>
      <c r="M278" s="276"/>
      <c r="N278" s="277">
        <v>0</v>
      </c>
      <c r="O278" s="277">
        <v>118370184</v>
      </c>
      <c r="P278" s="278">
        <f t="shared" si="9"/>
        <v>2.21798484863046</v>
      </c>
    </row>
    <row r="279" spans="2:16" ht="13.5">
      <c r="B279" s="268" t="s">
        <v>558</v>
      </c>
      <c r="C279" s="269">
        <v>2</v>
      </c>
      <c r="D279" s="270" t="s">
        <v>559</v>
      </c>
      <c r="E279" s="270"/>
      <c r="F279" s="271">
        <v>0</v>
      </c>
      <c r="G279" s="271">
        <v>1792635945</v>
      </c>
      <c r="H279" s="272">
        <f t="shared" si="10"/>
        <v>14.35886679731906</v>
      </c>
      <c r="I279" s="261"/>
      <c r="J279" s="279" t="s">
        <v>907</v>
      </c>
      <c r="K279" s="280">
        <v>3</v>
      </c>
      <c r="L279" s="281" t="s">
        <v>906</v>
      </c>
      <c r="M279" s="282" t="s">
        <v>15</v>
      </c>
      <c r="N279" s="283">
        <v>65325</v>
      </c>
      <c r="O279" s="283">
        <v>16455417</v>
      </c>
      <c r="P279" s="284">
        <f t="shared" si="9"/>
        <v>0.3083366465316646</v>
      </c>
    </row>
    <row r="280" spans="2:16" ht="13.5">
      <c r="B280" s="285" t="s">
        <v>560</v>
      </c>
      <c r="C280" s="286">
        <v>3</v>
      </c>
      <c r="D280" s="287" t="s">
        <v>561</v>
      </c>
      <c r="E280" s="287"/>
      <c r="F280" s="288">
        <v>0</v>
      </c>
      <c r="G280" s="288">
        <v>209355904</v>
      </c>
      <c r="H280" s="289">
        <f t="shared" si="10"/>
        <v>1.67692360914269</v>
      </c>
      <c r="I280" s="261"/>
      <c r="J280" s="279" t="s">
        <v>905</v>
      </c>
      <c r="K280" s="280">
        <v>3</v>
      </c>
      <c r="L280" s="281" t="s">
        <v>904</v>
      </c>
      <c r="M280" s="282" t="s">
        <v>15</v>
      </c>
      <c r="N280" s="283">
        <v>28415</v>
      </c>
      <c r="O280" s="283">
        <v>9580838</v>
      </c>
      <c r="P280" s="284">
        <f t="shared" si="9"/>
        <v>0.17952285620492878</v>
      </c>
    </row>
    <row r="281" spans="2:16" ht="13.5">
      <c r="B281" s="285" t="s">
        <v>562</v>
      </c>
      <c r="C281" s="286">
        <v>4</v>
      </c>
      <c r="D281" s="287" t="s">
        <v>563</v>
      </c>
      <c r="E281" s="287" t="s">
        <v>12</v>
      </c>
      <c r="F281" s="288">
        <v>46095</v>
      </c>
      <c r="G281" s="288">
        <v>6833772</v>
      </c>
      <c r="H281" s="289">
        <f t="shared" si="10"/>
        <v>0.05473795287042996</v>
      </c>
      <c r="I281" s="261"/>
      <c r="J281" s="279" t="s">
        <v>903</v>
      </c>
      <c r="K281" s="280">
        <v>3</v>
      </c>
      <c r="L281" s="281" t="s">
        <v>435</v>
      </c>
      <c r="M281" s="282" t="s">
        <v>32</v>
      </c>
      <c r="N281" s="283">
        <v>8049085</v>
      </c>
      <c r="O281" s="283">
        <v>10732871</v>
      </c>
      <c r="P281" s="284">
        <f t="shared" si="9"/>
        <v>0.20110930350758985</v>
      </c>
    </row>
    <row r="282" spans="2:16" ht="13.5">
      <c r="B282" s="285" t="s">
        <v>564</v>
      </c>
      <c r="C282" s="286">
        <v>4</v>
      </c>
      <c r="D282" s="287" t="s">
        <v>565</v>
      </c>
      <c r="E282" s="287" t="s">
        <v>12</v>
      </c>
      <c r="F282" s="288">
        <v>54791805</v>
      </c>
      <c r="G282" s="288">
        <v>62741412</v>
      </c>
      <c r="H282" s="289">
        <f t="shared" si="10"/>
        <v>0.5025535609148547</v>
      </c>
      <c r="I282" s="261"/>
      <c r="J282" s="279" t="s">
        <v>902</v>
      </c>
      <c r="K282" s="280">
        <v>3</v>
      </c>
      <c r="L282" s="281" t="s">
        <v>439</v>
      </c>
      <c r="M282" s="282"/>
      <c r="N282" s="283">
        <v>0</v>
      </c>
      <c r="O282" s="283">
        <v>4163336</v>
      </c>
      <c r="P282" s="284">
        <f t="shared" si="9"/>
        <v>0.07801133575797894</v>
      </c>
    </row>
    <row r="283" spans="2:16" ht="13.5">
      <c r="B283" s="285" t="s">
        <v>566</v>
      </c>
      <c r="C283" s="286">
        <v>4</v>
      </c>
      <c r="D283" s="287" t="s">
        <v>567</v>
      </c>
      <c r="E283" s="287" t="s">
        <v>12</v>
      </c>
      <c r="F283" s="288">
        <v>2028394</v>
      </c>
      <c r="G283" s="288">
        <v>1845143</v>
      </c>
      <c r="H283" s="289">
        <f t="shared" si="10"/>
        <v>0.014779443998600442</v>
      </c>
      <c r="I283" s="261"/>
      <c r="J283" s="279" t="s">
        <v>901</v>
      </c>
      <c r="K283" s="280">
        <v>3</v>
      </c>
      <c r="L283" s="281" t="s">
        <v>443</v>
      </c>
      <c r="M283" s="282" t="s">
        <v>32</v>
      </c>
      <c r="N283" s="283">
        <v>12168716</v>
      </c>
      <c r="O283" s="283">
        <v>10360048</v>
      </c>
      <c r="P283" s="284">
        <f t="shared" si="9"/>
        <v>0.19412345844697093</v>
      </c>
    </row>
    <row r="284" spans="2:16" ht="13.5">
      <c r="B284" s="285" t="s">
        <v>568</v>
      </c>
      <c r="C284" s="286">
        <v>3</v>
      </c>
      <c r="D284" s="287" t="s">
        <v>569</v>
      </c>
      <c r="E284" s="287"/>
      <c r="F284" s="288">
        <v>0</v>
      </c>
      <c r="G284" s="288">
        <v>244401899</v>
      </c>
      <c r="H284" s="289">
        <f t="shared" si="10"/>
        <v>1.957639152858126</v>
      </c>
      <c r="I284" s="261"/>
      <c r="J284" s="262" t="s">
        <v>452</v>
      </c>
      <c r="K284" s="263">
        <v>1</v>
      </c>
      <c r="L284" s="264" t="s">
        <v>453</v>
      </c>
      <c r="M284" s="265"/>
      <c r="N284" s="266">
        <v>0</v>
      </c>
      <c r="O284" s="266">
        <v>1622436524</v>
      </c>
      <c r="P284" s="267">
        <f t="shared" si="9"/>
        <v>30.400726825740765</v>
      </c>
    </row>
    <row r="285" spans="2:16" ht="13.5">
      <c r="B285" s="285" t="s">
        <v>570</v>
      </c>
      <c r="C285" s="286">
        <v>4</v>
      </c>
      <c r="D285" s="287" t="s">
        <v>571</v>
      </c>
      <c r="E285" s="287" t="s">
        <v>12</v>
      </c>
      <c r="F285" s="288">
        <v>1488617</v>
      </c>
      <c r="G285" s="288">
        <v>36272382</v>
      </c>
      <c r="H285" s="289">
        <f t="shared" si="10"/>
        <v>0.29053880293551376</v>
      </c>
      <c r="I285" s="261"/>
      <c r="J285" s="273" t="s">
        <v>454</v>
      </c>
      <c r="K285" s="274">
        <v>2</v>
      </c>
      <c r="L285" s="275" t="s">
        <v>455</v>
      </c>
      <c r="M285" s="276"/>
      <c r="N285" s="277">
        <v>0</v>
      </c>
      <c r="O285" s="277">
        <v>494813184</v>
      </c>
      <c r="P285" s="278">
        <f t="shared" si="9"/>
        <v>9.27166037872</v>
      </c>
    </row>
    <row r="286" spans="2:16" ht="13.5">
      <c r="B286" s="285" t="s">
        <v>572</v>
      </c>
      <c r="C286" s="286">
        <v>4</v>
      </c>
      <c r="D286" s="287" t="s">
        <v>573</v>
      </c>
      <c r="E286" s="287" t="s">
        <v>32</v>
      </c>
      <c r="F286" s="288">
        <v>25280031</v>
      </c>
      <c r="G286" s="288">
        <v>122823387</v>
      </c>
      <c r="H286" s="289">
        <f t="shared" si="10"/>
        <v>0.9838052497204443</v>
      </c>
      <c r="I286" s="261"/>
      <c r="J286" s="279" t="s">
        <v>456</v>
      </c>
      <c r="K286" s="280">
        <v>3</v>
      </c>
      <c r="L286" s="281" t="s">
        <v>457</v>
      </c>
      <c r="M286" s="282" t="s">
        <v>15</v>
      </c>
      <c r="N286" s="283">
        <v>63444</v>
      </c>
      <c r="O286" s="283">
        <v>100227573</v>
      </c>
      <c r="P286" s="284">
        <f t="shared" si="9"/>
        <v>1.8780340691960349</v>
      </c>
    </row>
    <row r="287" spans="2:16" ht="13.5">
      <c r="B287" s="285" t="s">
        <v>574</v>
      </c>
      <c r="C287" s="286">
        <v>3</v>
      </c>
      <c r="D287" s="287" t="s">
        <v>575</v>
      </c>
      <c r="E287" s="287" t="s">
        <v>32</v>
      </c>
      <c r="F287" s="288">
        <v>16413009</v>
      </c>
      <c r="G287" s="288">
        <v>38235147</v>
      </c>
      <c r="H287" s="289">
        <f t="shared" si="10"/>
        <v>0.30626038950084394</v>
      </c>
      <c r="I287" s="261"/>
      <c r="J287" s="279" t="s">
        <v>458</v>
      </c>
      <c r="K287" s="280">
        <v>4</v>
      </c>
      <c r="L287" s="281" t="s">
        <v>459</v>
      </c>
      <c r="M287" s="282" t="s">
        <v>32</v>
      </c>
      <c r="N287" s="283">
        <v>1641850</v>
      </c>
      <c r="O287" s="283">
        <v>1843896</v>
      </c>
      <c r="P287" s="284">
        <f t="shared" si="9"/>
        <v>0.03455036777209294</v>
      </c>
    </row>
    <row r="288" spans="2:16" ht="13.5">
      <c r="B288" s="285" t="s">
        <v>576</v>
      </c>
      <c r="C288" s="286">
        <v>4</v>
      </c>
      <c r="D288" s="287" t="s">
        <v>577</v>
      </c>
      <c r="E288" s="287" t="s">
        <v>32</v>
      </c>
      <c r="F288" s="288">
        <v>1473529</v>
      </c>
      <c r="G288" s="288">
        <v>2771107</v>
      </c>
      <c r="H288" s="289">
        <f t="shared" si="10"/>
        <v>0.022196339644477245</v>
      </c>
      <c r="I288" s="261"/>
      <c r="J288" s="279" t="s">
        <v>466</v>
      </c>
      <c r="K288" s="280">
        <v>4</v>
      </c>
      <c r="L288" s="281" t="s">
        <v>899</v>
      </c>
      <c r="M288" s="282" t="s">
        <v>32</v>
      </c>
      <c r="N288" s="283">
        <v>63215</v>
      </c>
      <c r="O288" s="283">
        <v>1041205</v>
      </c>
      <c r="P288" s="284">
        <f t="shared" si="9"/>
        <v>0.01950978562573053</v>
      </c>
    </row>
    <row r="289" spans="2:16" ht="13.5">
      <c r="B289" s="285" t="s">
        <v>578</v>
      </c>
      <c r="C289" s="286">
        <v>4</v>
      </c>
      <c r="D289" s="287" t="s">
        <v>579</v>
      </c>
      <c r="E289" s="287" t="s">
        <v>32</v>
      </c>
      <c r="F289" s="288">
        <v>210738</v>
      </c>
      <c r="G289" s="288">
        <v>1137368</v>
      </c>
      <c r="H289" s="289">
        <f t="shared" si="10"/>
        <v>0.009110224335891684</v>
      </c>
      <c r="I289" s="261"/>
      <c r="J289" s="279" t="s">
        <v>898</v>
      </c>
      <c r="K289" s="280">
        <v>4</v>
      </c>
      <c r="L289" s="281" t="s">
        <v>897</v>
      </c>
      <c r="M289" s="282" t="s">
        <v>32</v>
      </c>
      <c r="N289" s="283">
        <v>54525895</v>
      </c>
      <c r="O289" s="283">
        <v>92690425</v>
      </c>
      <c r="P289" s="284">
        <f t="shared" si="9"/>
        <v>1.7368052605470146</v>
      </c>
    </row>
    <row r="290" spans="2:16" ht="13.5">
      <c r="B290" s="285" t="s">
        <v>580</v>
      </c>
      <c r="C290" s="286">
        <v>3</v>
      </c>
      <c r="D290" s="287" t="s">
        <v>581</v>
      </c>
      <c r="E290" s="287" t="s">
        <v>32</v>
      </c>
      <c r="F290" s="288">
        <v>12385640</v>
      </c>
      <c r="G290" s="288">
        <v>6602922</v>
      </c>
      <c r="H290" s="289">
        <f t="shared" si="10"/>
        <v>0.0528888633163537</v>
      </c>
      <c r="I290" s="261"/>
      <c r="J290" s="279" t="s">
        <v>896</v>
      </c>
      <c r="K290" s="280">
        <v>4</v>
      </c>
      <c r="L290" s="281" t="s">
        <v>895</v>
      </c>
      <c r="M290" s="282" t="s">
        <v>32</v>
      </c>
      <c r="N290" s="283">
        <v>73393</v>
      </c>
      <c r="O290" s="283">
        <v>285546</v>
      </c>
      <c r="P290" s="284">
        <f t="shared" si="9"/>
        <v>0.005350474926921069</v>
      </c>
    </row>
    <row r="291" spans="2:16" ht="13.5">
      <c r="B291" s="285" t="s">
        <v>582</v>
      </c>
      <c r="C291" s="286">
        <v>3</v>
      </c>
      <c r="D291" s="287" t="s">
        <v>583</v>
      </c>
      <c r="E291" s="287" t="s">
        <v>12</v>
      </c>
      <c r="F291" s="288">
        <v>1066844</v>
      </c>
      <c r="G291" s="288">
        <v>23158291</v>
      </c>
      <c r="H291" s="289">
        <f t="shared" si="10"/>
        <v>0.18549601030261212</v>
      </c>
      <c r="I291" s="261"/>
      <c r="J291" s="279" t="s">
        <v>468</v>
      </c>
      <c r="K291" s="280">
        <v>3</v>
      </c>
      <c r="L291" s="281" t="s">
        <v>469</v>
      </c>
      <c r="M291" s="282"/>
      <c r="N291" s="283">
        <v>0</v>
      </c>
      <c r="O291" s="283">
        <v>2417889</v>
      </c>
      <c r="P291" s="284">
        <f t="shared" si="9"/>
        <v>0.045305675690005306</v>
      </c>
    </row>
    <row r="292" spans="2:16" ht="13.5">
      <c r="B292" s="285" t="s">
        <v>584</v>
      </c>
      <c r="C292" s="286">
        <v>4</v>
      </c>
      <c r="D292" s="287" t="s">
        <v>585</v>
      </c>
      <c r="E292" s="287" t="s">
        <v>12</v>
      </c>
      <c r="F292" s="288">
        <v>315220</v>
      </c>
      <c r="G292" s="288">
        <v>15006172</v>
      </c>
      <c r="H292" s="289">
        <f t="shared" si="10"/>
        <v>0.12019820615928736</v>
      </c>
      <c r="I292" s="261"/>
      <c r="J292" s="279" t="s">
        <v>470</v>
      </c>
      <c r="K292" s="280">
        <v>4</v>
      </c>
      <c r="L292" s="281" t="s">
        <v>471</v>
      </c>
      <c r="M292" s="282" t="s">
        <v>12</v>
      </c>
      <c r="N292" s="283">
        <v>11</v>
      </c>
      <c r="O292" s="283">
        <v>16619</v>
      </c>
      <c r="P292" s="284">
        <f t="shared" si="9"/>
        <v>0.0003114018155060874</v>
      </c>
    </row>
    <row r="293" spans="2:16" ht="13.5">
      <c r="B293" s="285" t="s">
        <v>586</v>
      </c>
      <c r="C293" s="286">
        <v>4</v>
      </c>
      <c r="D293" s="287" t="s">
        <v>587</v>
      </c>
      <c r="E293" s="287" t="s">
        <v>12</v>
      </c>
      <c r="F293" s="288">
        <v>751624</v>
      </c>
      <c r="G293" s="288">
        <v>8152119</v>
      </c>
      <c r="H293" s="289">
        <f t="shared" si="10"/>
        <v>0.06529780414332474</v>
      </c>
      <c r="I293" s="261"/>
      <c r="J293" s="279" t="s">
        <v>472</v>
      </c>
      <c r="K293" s="280">
        <v>3</v>
      </c>
      <c r="L293" s="281" t="s">
        <v>473</v>
      </c>
      <c r="M293" s="282"/>
      <c r="N293" s="283">
        <v>0</v>
      </c>
      <c r="O293" s="283">
        <v>49377124</v>
      </c>
      <c r="P293" s="284">
        <f t="shared" si="9"/>
        <v>0.9252136745934895</v>
      </c>
    </row>
    <row r="294" spans="2:16" ht="13.5">
      <c r="B294" s="285" t="s">
        <v>588</v>
      </c>
      <c r="C294" s="286">
        <v>3</v>
      </c>
      <c r="D294" s="287" t="s">
        <v>589</v>
      </c>
      <c r="E294" s="287" t="s">
        <v>12</v>
      </c>
      <c r="F294" s="288">
        <v>2642423</v>
      </c>
      <c r="G294" s="288">
        <v>8722851</v>
      </c>
      <c r="H294" s="289">
        <f t="shared" si="10"/>
        <v>0.06986932062319065</v>
      </c>
      <c r="I294" s="261"/>
      <c r="J294" s="279" t="s">
        <v>475</v>
      </c>
      <c r="K294" s="280">
        <v>4</v>
      </c>
      <c r="L294" s="281" t="s">
        <v>894</v>
      </c>
      <c r="M294" s="282" t="s">
        <v>12</v>
      </c>
      <c r="N294" s="283">
        <v>2502460</v>
      </c>
      <c r="O294" s="283">
        <v>17503393</v>
      </c>
      <c r="P294" s="284">
        <f t="shared" si="9"/>
        <v>0.32797330511562317</v>
      </c>
    </row>
    <row r="295" spans="2:16" ht="13.5">
      <c r="B295" s="285" t="s">
        <v>590</v>
      </c>
      <c r="C295" s="286">
        <v>4</v>
      </c>
      <c r="D295" s="287" t="s">
        <v>591</v>
      </c>
      <c r="E295" s="287" t="s">
        <v>12</v>
      </c>
      <c r="F295" s="288">
        <v>66538</v>
      </c>
      <c r="G295" s="288">
        <v>1887912</v>
      </c>
      <c r="H295" s="289">
        <f t="shared" si="10"/>
        <v>0.01512202017853671</v>
      </c>
      <c r="I295" s="261"/>
      <c r="J295" s="279" t="s">
        <v>481</v>
      </c>
      <c r="K295" s="280">
        <v>4</v>
      </c>
      <c r="L295" s="281" t="s">
        <v>482</v>
      </c>
      <c r="M295" s="282" t="s">
        <v>32</v>
      </c>
      <c r="N295" s="283">
        <v>10210874</v>
      </c>
      <c r="O295" s="283">
        <v>19999800</v>
      </c>
      <c r="P295" s="284">
        <f t="shared" si="9"/>
        <v>0.37475022743598574</v>
      </c>
    </row>
    <row r="296" spans="2:16" ht="13.5">
      <c r="B296" s="285" t="s">
        <v>592</v>
      </c>
      <c r="C296" s="286">
        <v>4</v>
      </c>
      <c r="D296" s="287" t="s">
        <v>593</v>
      </c>
      <c r="E296" s="287" t="s">
        <v>12</v>
      </c>
      <c r="F296" s="288">
        <v>2547474</v>
      </c>
      <c r="G296" s="288">
        <v>3734435</v>
      </c>
      <c r="H296" s="289">
        <f t="shared" si="10"/>
        <v>0.02991251786388017</v>
      </c>
      <c r="I296" s="261"/>
      <c r="J296" s="279" t="s">
        <v>483</v>
      </c>
      <c r="K296" s="280">
        <v>3</v>
      </c>
      <c r="L296" s="281" t="s">
        <v>484</v>
      </c>
      <c r="M296" s="282"/>
      <c r="N296" s="283">
        <v>0</v>
      </c>
      <c r="O296" s="283">
        <v>41602834</v>
      </c>
      <c r="P296" s="284">
        <f t="shared" si="9"/>
        <v>0.7795413705877839</v>
      </c>
    </row>
    <row r="297" spans="2:16" ht="13.5">
      <c r="B297" s="285" t="s">
        <v>594</v>
      </c>
      <c r="C297" s="286">
        <v>3</v>
      </c>
      <c r="D297" s="287" t="s">
        <v>595</v>
      </c>
      <c r="E297" s="287" t="s">
        <v>32</v>
      </c>
      <c r="F297" s="288">
        <v>1856430</v>
      </c>
      <c r="G297" s="288">
        <v>24053486</v>
      </c>
      <c r="H297" s="289">
        <f t="shared" si="10"/>
        <v>0.1926664487837093</v>
      </c>
      <c r="I297" s="261"/>
      <c r="J297" s="279" t="s">
        <v>485</v>
      </c>
      <c r="K297" s="280">
        <v>4</v>
      </c>
      <c r="L297" s="281" t="s">
        <v>486</v>
      </c>
      <c r="M297" s="282" t="s">
        <v>12</v>
      </c>
      <c r="N297" s="283">
        <v>20382</v>
      </c>
      <c r="O297" s="283">
        <v>19494561</v>
      </c>
      <c r="P297" s="284">
        <f t="shared" si="9"/>
        <v>0.36528321125784746</v>
      </c>
    </row>
    <row r="298" spans="2:16" ht="13.5">
      <c r="B298" s="285" t="s">
        <v>596</v>
      </c>
      <c r="C298" s="286">
        <v>3</v>
      </c>
      <c r="D298" s="287" t="s">
        <v>597</v>
      </c>
      <c r="E298" s="287"/>
      <c r="F298" s="288">
        <v>0</v>
      </c>
      <c r="G298" s="288">
        <v>55215485</v>
      </c>
      <c r="H298" s="289">
        <f t="shared" si="10"/>
        <v>0.4422715032997782</v>
      </c>
      <c r="I298" s="261"/>
      <c r="J298" s="279" t="s">
        <v>487</v>
      </c>
      <c r="K298" s="280">
        <v>5</v>
      </c>
      <c r="L298" s="281" t="s">
        <v>488</v>
      </c>
      <c r="M298" s="282" t="s">
        <v>12</v>
      </c>
      <c r="N298" s="283">
        <v>1679</v>
      </c>
      <c r="O298" s="283">
        <v>2160168</v>
      </c>
      <c r="P298" s="284">
        <f t="shared" si="9"/>
        <v>0.04047657723076923</v>
      </c>
    </row>
    <row r="299" spans="2:16" ht="13.5">
      <c r="B299" s="285" t="s">
        <v>598</v>
      </c>
      <c r="C299" s="286">
        <v>3</v>
      </c>
      <c r="D299" s="287" t="s">
        <v>599</v>
      </c>
      <c r="E299" s="287"/>
      <c r="F299" s="288">
        <v>0</v>
      </c>
      <c r="G299" s="288">
        <v>16670147</v>
      </c>
      <c r="H299" s="289">
        <f t="shared" si="10"/>
        <v>0.133526509346396</v>
      </c>
      <c r="I299" s="261"/>
      <c r="J299" s="279" t="s">
        <v>489</v>
      </c>
      <c r="K299" s="280">
        <v>5</v>
      </c>
      <c r="L299" s="281" t="s">
        <v>893</v>
      </c>
      <c r="M299" s="282" t="s">
        <v>12</v>
      </c>
      <c r="N299" s="283">
        <v>537</v>
      </c>
      <c r="O299" s="283">
        <v>127213</v>
      </c>
      <c r="P299" s="284">
        <f t="shared" si="9"/>
        <v>0.002383678870929412</v>
      </c>
    </row>
    <row r="300" spans="2:16" ht="13.5">
      <c r="B300" s="285" t="s">
        <v>600</v>
      </c>
      <c r="C300" s="286">
        <v>4</v>
      </c>
      <c r="D300" s="287" t="s">
        <v>601</v>
      </c>
      <c r="E300" s="287" t="s">
        <v>15</v>
      </c>
      <c r="F300" s="288">
        <v>45</v>
      </c>
      <c r="G300" s="288">
        <v>161956</v>
      </c>
      <c r="H300" s="289">
        <f t="shared" si="10"/>
        <v>0.0012972542682260038</v>
      </c>
      <c r="I300" s="261"/>
      <c r="J300" s="279" t="s">
        <v>892</v>
      </c>
      <c r="K300" s="280">
        <v>5</v>
      </c>
      <c r="L300" s="281" t="s">
        <v>891</v>
      </c>
      <c r="M300" s="282" t="s">
        <v>12</v>
      </c>
      <c r="N300" s="283">
        <v>8</v>
      </c>
      <c r="O300" s="283">
        <v>17566</v>
      </c>
      <c r="P300" s="284">
        <f t="shared" si="9"/>
        <v>0.0003291464162211885</v>
      </c>
    </row>
    <row r="301" spans="2:16" ht="13.5">
      <c r="B301" s="285" t="s">
        <v>602</v>
      </c>
      <c r="C301" s="286">
        <v>4</v>
      </c>
      <c r="D301" s="287" t="s">
        <v>603</v>
      </c>
      <c r="E301" s="287" t="s">
        <v>12</v>
      </c>
      <c r="F301" s="288">
        <v>49905</v>
      </c>
      <c r="G301" s="288">
        <v>964103</v>
      </c>
      <c r="H301" s="289">
        <f t="shared" si="10"/>
        <v>0.007722385905798457</v>
      </c>
      <c r="I301" s="261"/>
      <c r="J301" s="279" t="s">
        <v>890</v>
      </c>
      <c r="K301" s="280">
        <v>5</v>
      </c>
      <c r="L301" s="281" t="s">
        <v>490</v>
      </c>
      <c r="M301" s="282" t="s">
        <v>12</v>
      </c>
      <c r="N301" s="283">
        <v>2317</v>
      </c>
      <c r="O301" s="283">
        <v>1522150</v>
      </c>
      <c r="P301" s="284">
        <f t="shared" si="9"/>
        <v>0.02852158815046579</v>
      </c>
    </row>
    <row r="302" spans="2:16" ht="13.5">
      <c r="B302" s="285" t="s">
        <v>604</v>
      </c>
      <c r="C302" s="286">
        <v>4</v>
      </c>
      <c r="D302" s="287" t="s">
        <v>605</v>
      </c>
      <c r="E302" s="287" t="s">
        <v>12</v>
      </c>
      <c r="F302" s="288">
        <v>86095</v>
      </c>
      <c r="G302" s="288">
        <v>337982</v>
      </c>
      <c r="H302" s="289">
        <f t="shared" si="10"/>
        <v>0.0027072080817231916</v>
      </c>
      <c r="I302" s="261"/>
      <c r="J302" s="279" t="s">
        <v>491</v>
      </c>
      <c r="K302" s="280">
        <v>4</v>
      </c>
      <c r="L302" s="281" t="s">
        <v>889</v>
      </c>
      <c r="M302" s="282" t="s">
        <v>12</v>
      </c>
      <c r="N302" s="283">
        <v>197</v>
      </c>
      <c r="O302" s="283">
        <v>1409286</v>
      </c>
      <c r="P302" s="284">
        <f t="shared" si="9"/>
        <v>0.026406776518882718</v>
      </c>
    </row>
    <row r="303" spans="2:16" ht="13.5">
      <c r="B303" s="285" t="s">
        <v>608</v>
      </c>
      <c r="C303" s="286">
        <v>3</v>
      </c>
      <c r="D303" s="287" t="s">
        <v>609</v>
      </c>
      <c r="E303" s="287"/>
      <c r="F303" s="288">
        <v>0</v>
      </c>
      <c r="G303" s="288">
        <v>105893443</v>
      </c>
      <c r="H303" s="289">
        <f t="shared" si="10"/>
        <v>0.8481977877256602</v>
      </c>
      <c r="I303" s="261"/>
      <c r="J303" s="279" t="s">
        <v>888</v>
      </c>
      <c r="K303" s="280">
        <v>4</v>
      </c>
      <c r="L303" s="281" t="s">
        <v>492</v>
      </c>
      <c r="M303" s="282" t="s">
        <v>32</v>
      </c>
      <c r="N303" s="283">
        <v>537620</v>
      </c>
      <c r="O303" s="283">
        <v>470414</v>
      </c>
      <c r="P303" s="284">
        <f t="shared" si="9"/>
        <v>0.008814475819211782</v>
      </c>
    </row>
    <row r="304" spans="2:16" ht="13.5">
      <c r="B304" s="285" t="s">
        <v>610</v>
      </c>
      <c r="C304" s="286">
        <v>3</v>
      </c>
      <c r="D304" s="287" t="s">
        <v>611</v>
      </c>
      <c r="E304" s="287"/>
      <c r="F304" s="288">
        <v>0</v>
      </c>
      <c r="G304" s="288">
        <v>3298280</v>
      </c>
      <c r="H304" s="289">
        <f t="shared" si="10"/>
        <v>0.02641895210924241</v>
      </c>
      <c r="I304" s="261"/>
      <c r="J304" s="279" t="s">
        <v>493</v>
      </c>
      <c r="K304" s="280">
        <v>3</v>
      </c>
      <c r="L304" s="281" t="s">
        <v>494</v>
      </c>
      <c r="M304" s="282"/>
      <c r="N304" s="283">
        <v>0</v>
      </c>
      <c r="O304" s="283">
        <v>10955244</v>
      </c>
      <c r="P304" s="284">
        <f t="shared" si="9"/>
        <v>0.20527606179145383</v>
      </c>
    </row>
    <row r="305" spans="2:16" ht="13.5">
      <c r="B305" s="285" t="s">
        <v>612</v>
      </c>
      <c r="C305" s="286">
        <v>3</v>
      </c>
      <c r="D305" s="287" t="s">
        <v>613</v>
      </c>
      <c r="E305" s="287"/>
      <c r="F305" s="288">
        <v>0</v>
      </c>
      <c r="G305" s="288">
        <v>138440635</v>
      </c>
      <c r="H305" s="289">
        <f t="shared" si="10"/>
        <v>1.1088981244885543</v>
      </c>
      <c r="I305" s="261"/>
      <c r="J305" s="279" t="s">
        <v>495</v>
      </c>
      <c r="K305" s="280">
        <v>4</v>
      </c>
      <c r="L305" s="281" t="s">
        <v>887</v>
      </c>
      <c r="M305" s="282" t="s">
        <v>12</v>
      </c>
      <c r="N305" s="283">
        <v>33</v>
      </c>
      <c r="O305" s="283">
        <v>68283</v>
      </c>
      <c r="P305" s="284">
        <f t="shared" si="9"/>
        <v>0.0012794662836634074</v>
      </c>
    </row>
    <row r="306" spans="2:16" ht="13.5">
      <c r="B306" s="285" t="s">
        <v>614</v>
      </c>
      <c r="C306" s="286">
        <v>4</v>
      </c>
      <c r="D306" s="287" t="s">
        <v>615</v>
      </c>
      <c r="E306" s="287" t="s">
        <v>12</v>
      </c>
      <c r="F306" s="288">
        <v>1049</v>
      </c>
      <c r="G306" s="288">
        <v>40833</v>
      </c>
      <c r="H306" s="289">
        <f t="shared" si="10"/>
        <v>0.00032706897882432516</v>
      </c>
      <c r="I306" s="261"/>
      <c r="J306" s="279" t="s">
        <v>886</v>
      </c>
      <c r="K306" s="280">
        <v>3</v>
      </c>
      <c r="L306" s="281" t="s">
        <v>517</v>
      </c>
      <c r="M306" s="282" t="s">
        <v>15</v>
      </c>
      <c r="N306" s="283">
        <v>657</v>
      </c>
      <c r="O306" s="283">
        <v>916725</v>
      </c>
      <c r="P306" s="284">
        <f t="shared" si="9"/>
        <v>0.017177316885481554</v>
      </c>
    </row>
    <row r="307" spans="2:16" ht="13.5">
      <c r="B307" s="285" t="s">
        <v>616</v>
      </c>
      <c r="C307" s="286">
        <v>4</v>
      </c>
      <c r="D307" s="287" t="s">
        <v>617</v>
      </c>
      <c r="E307" s="287" t="s">
        <v>12</v>
      </c>
      <c r="F307" s="288">
        <v>1345341475</v>
      </c>
      <c r="G307" s="288">
        <v>49947385</v>
      </c>
      <c r="H307" s="289">
        <f t="shared" si="10"/>
        <v>0.4000744546542115</v>
      </c>
      <c r="I307" s="261"/>
      <c r="J307" s="279" t="s">
        <v>508</v>
      </c>
      <c r="K307" s="280">
        <v>3</v>
      </c>
      <c r="L307" s="281" t="s">
        <v>519</v>
      </c>
      <c r="M307" s="282"/>
      <c r="N307" s="283">
        <v>0</v>
      </c>
      <c r="O307" s="283">
        <v>954325</v>
      </c>
      <c r="P307" s="284">
        <f t="shared" si="9"/>
        <v>0.017881854358435936</v>
      </c>
    </row>
    <row r="308" spans="2:16" ht="13.5">
      <c r="B308" s="285" t="s">
        <v>618</v>
      </c>
      <c r="C308" s="286">
        <v>4</v>
      </c>
      <c r="D308" s="287" t="s">
        <v>619</v>
      </c>
      <c r="E308" s="287" t="s">
        <v>12</v>
      </c>
      <c r="F308" s="288">
        <v>864257076</v>
      </c>
      <c r="G308" s="288">
        <v>74762414</v>
      </c>
      <c r="H308" s="289">
        <f t="shared" si="10"/>
        <v>0.5988408003678748</v>
      </c>
      <c r="I308" s="261"/>
      <c r="J308" s="279" t="s">
        <v>510</v>
      </c>
      <c r="K308" s="280">
        <v>4</v>
      </c>
      <c r="L308" s="281" t="s">
        <v>885</v>
      </c>
      <c r="M308" s="282"/>
      <c r="N308" s="283">
        <v>0</v>
      </c>
      <c r="O308" s="283">
        <v>613560</v>
      </c>
      <c r="P308" s="284">
        <f t="shared" si="9"/>
        <v>0.011496702444305614</v>
      </c>
    </row>
    <row r="309" spans="2:16" ht="13.5">
      <c r="B309" s="285" t="s">
        <v>620</v>
      </c>
      <c r="C309" s="286">
        <v>3</v>
      </c>
      <c r="D309" s="287" t="s">
        <v>621</v>
      </c>
      <c r="E309" s="287"/>
      <c r="F309" s="288">
        <v>0</v>
      </c>
      <c r="G309" s="288">
        <v>271173424</v>
      </c>
      <c r="H309" s="289">
        <f t="shared" si="10"/>
        <v>2.1720768709616185</v>
      </c>
      <c r="I309" s="261"/>
      <c r="J309" s="279" t="s">
        <v>518</v>
      </c>
      <c r="K309" s="280">
        <v>3</v>
      </c>
      <c r="L309" s="281" t="s">
        <v>884</v>
      </c>
      <c r="M309" s="282" t="s">
        <v>15</v>
      </c>
      <c r="N309" s="283">
        <v>812</v>
      </c>
      <c r="O309" s="283">
        <v>2276418</v>
      </c>
      <c r="P309" s="284">
        <f t="shared" si="9"/>
        <v>0.04265483471031569</v>
      </c>
    </row>
    <row r="310" spans="2:16" ht="13.5">
      <c r="B310" s="285" t="s">
        <v>622</v>
      </c>
      <c r="C310" s="286">
        <v>3</v>
      </c>
      <c r="D310" s="287" t="s">
        <v>623</v>
      </c>
      <c r="E310" s="287"/>
      <c r="F310" s="288">
        <v>0</v>
      </c>
      <c r="G310" s="288">
        <v>437793216</v>
      </c>
      <c r="H310" s="289">
        <f t="shared" si="10"/>
        <v>3.5066877303489146</v>
      </c>
      <c r="I310" s="261"/>
      <c r="J310" s="279" t="s">
        <v>520</v>
      </c>
      <c r="K310" s="280">
        <v>3</v>
      </c>
      <c r="L310" s="281" t="s">
        <v>523</v>
      </c>
      <c r="M310" s="282" t="s">
        <v>15</v>
      </c>
      <c r="N310" s="283">
        <v>15643</v>
      </c>
      <c r="O310" s="283">
        <v>5172039</v>
      </c>
      <c r="P310" s="284">
        <f t="shared" si="9"/>
        <v>0.0969121086989764</v>
      </c>
    </row>
    <row r="311" spans="2:16" ht="13.5">
      <c r="B311" s="285" t="s">
        <v>624</v>
      </c>
      <c r="C311" s="286">
        <v>4</v>
      </c>
      <c r="D311" s="287" t="s">
        <v>625</v>
      </c>
      <c r="E311" s="287" t="s">
        <v>12</v>
      </c>
      <c r="F311" s="288">
        <v>38649973</v>
      </c>
      <c r="G311" s="288">
        <v>170456649</v>
      </c>
      <c r="H311" s="289">
        <f t="shared" si="10"/>
        <v>1.3653437690653742</v>
      </c>
      <c r="I311" s="261"/>
      <c r="J311" s="279" t="s">
        <v>522</v>
      </c>
      <c r="K311" s="280">
        <v>3</v>
      </c>
      <c r="L311" s="281" t="s">
        <v>529</v>
      </c>
      <c r="M311" s="282"/>
      <c r="N311" s="283">
        <v>0</v>
      </c>
      <c r="O311" s="283">
        <v>40547979</v>
      </c>
      <c r="P311" s="284">
        <f t="shared" si="9"/>
        <v>0.7597758153741324</v>
      </c>
    </row>
    <row r="312" spans="2:16" ht="13.5">
      <c r="B312" s="285" t="s">
        <v>626</v>
      </c>
      <c r="C312" s="286">
        <v>3</v>
      </c>
      <c r="D312" s="287" t="s">
        <v>627</v>
      </c>
      <c r="E312" s="287" t="s">
        <v>628</v>
      </c>
      <c r="F312" s="288">
        <v>3518697</v>
      </c>
      <c r="G312" s="288">
        <v>29291547</v>
      </c>
      <c r="H312" s="289">
        <f t="shared" si="10"/>
        <v>0.23462288750458515</v>
      </c>
      <c r="I312" s="261"/>
      <c r="J312" s="279" t="s">
        <v>524</v>
      </c>
      <c r="K312" s="280">
        <v>4</v>
      </c>
      <c r="L312" s="281" t="s">
        <v>535</v>
      </c>
      <c r="M312" s="282"/>
      <c r="N312" s="283">
        <v>0</v>
      </c>
      <c r="O312" s="283">
        <v>27422277</v>
      </c>
      <c r="P312" s="284">
        <f t="shared" si="9"/>
        <v>0.5138303654317843</v>
      </c>
    </row>
    <row r="313" spans="2:16" ht="13.5">
      <c r="B313" s="285" t="s">
        <v>629</v>
      </c>
      <c r="C313" s="286">
        <v>3</v>
      </c>
      <c r="D313" s="287" t="s">
        <v>630</v>
      </c>
      <c r="E313" s="287" t="s">
        <v>15</v>
      </c>
      <c r="F313" s="288">
        <v>23499</v>
      </c>
      <c r="G313" s="288">
        <v>27085892</v>
      </c>
      <c r="H313" s="289">
        <f t="shared" si="10"/>
        <v>0.2169557719733049</v>
      </c>
      <c r="I313" s="261"/>
      <c r="J313" s="279" t="s">
        <v>883</v>
      </c>
      <c r="K313" s="280">
        <v>3</v>
      </c>
      <c r="L313" s="281" t="s">
        <v>537</v>
      </c>
      <c r="M313" s="282"/>
      <c r="N313" s="283">
        <v>0</v>
      </c>
      <c r="O313" s="283">
        <v>63359552</v>
      </c>
      <c r="P313" s="284">
        <f t="shared" si="9"/>
        <v>1.1872121982340906</v>
      </c>
    </row>
    <row r="314" spans="2:16" ht="13.5">
      <c r="B314" s="285" t="s">
        <v>631</v>
      </c>
      <c r="C314" s="286">
        <v>4</v>
      </c>
      <c r="D314" s="287" t="s">
        <v>632</v>
      </c>
      <c r="E314" s="287" t="s">
        <v>15</v>
      </c>
      <c r="F314" s="288">
        <v>23128</v>
      </c>
      <c r="G314" s="288">
        <v>24944163</v>
      </c>
      <c r="H314" s="289">
        <f t="shared" si="10"/>
        <v>0.19980069845560003</v>
      </c>
      <c r="I314" s="261"/>
      <c r="J314" s="279" t="s">
        <v>882</v>
      </c>
      <c r="K314" s="280">
        <v>4</v>
      </c>
      <c r="L314" s="281" t="s">
        <v>539</v>
      </c>
      <c r="M314" s="282" t="s">
        <v>32</v>
      </c>
      <c r="N314" s="283">
        <v>11124515</v>
      </c>
      <c r="O314" s="283">
        <v>21350420</v>
      </c>
      <c r="P314" s="284">
        <f t="shared" si="9"/>
        <v>0.4000577381200721</v>
      </c>
    </row>
    <row r="315" spans="2:16" ht="13.5">
      <c r="B315" s="285" t="s">
        <v>633</v>
      </c>
      <c r="C315" s="286">
        <v>2</v>
      </c>
      <c r="D315" s="287" t="s">
        <v>634</v>
      </c>
      <c r="E315" s="287"/>
      <c r="F315" s="288">
        <v>0</v>
      </c>
      <c r="G315" s="288">
        <v>5547887470</v>
      </c>
      <c r="H315" s="289">
        <f t="shared" si="10"/>
        <v>44.438123318031224</v>
      </c>
      <c r="I315" s="261"/>
      <c r="J315" s="279" t="s">
        <v>881</v>
      </c>
      <c r="K315" s="280">
        <v>4</v>
      </c>
      <c r="L315" s="281" t="s">
        <v>541</v>
      </c>
      <c r="M315" s="282" t="s">
        <v>12</v>
      </c>
      <c r="N315" s="283">
        <v>2865355</v>
      </c>
      <c r="O315" s="283">
        <v>9088320</v>
      </c>
      <c r="P315" s="284">
        <f t="shared" si="9"/>
        <v>0.1702942022925738</v>
      </c>
    </row>
    <row r="316" spans="2:16" ht="13.5">
      <c r="B316" s="285" t="s">
        <v>635</v>
      </c>
      <c r="C316" s="286">
        <v>3</v>
      </c>
      <c r="D316" s="287" t="s">
        <v>636</v>
      </c>
      <c r="E316" s="287"/>
      <c r="F316" s="288">
        <v>0</v>
      </c>
      <c r="G316" s="288">
        <v>1224365</v>
      </c>
      <c r="H316" s="289">
        <f t="shared" si="10"/>
        <v>0.00980706316602368</v>
      </c>
      <c r="I316" s="261"/>
      <c r="J316" s="279" t="s">
        <v>880</v>
      </c>
      <c r="K316" s="280">
        <v>4</v>
      </c>
      <c r="L316" s="281" t="s">
        <v>879</v>
      </c>
      <c r="M316" s="282" t="s">
        <v>32</v>
      </c>
      <c r="N316" s="283">
        <v>106717</v>
      </c>
      <c r="O316" s="283">
        <v>143218</v>
      </c>
      <c r="P316" s="284">
        <f t="shared" si="9"/>
        <v>0.0026835757394037445</v>
      </c>
    </row>
    <row r="317" spans="2:16" ht="13.5">
      <c r="B317" s="285" t="s">
        <v>637</v>
      </c>
      <c r="C317" s="286">
        <v>4</v>
      </c>
      <c r="D317" s="287" t="s">
        <v>638</v>
      </c>
      <c r="E317" s="287" t="s">
        <v>15</v>
      </c>
      <c r="F317" s="288">
        <v>378</v>
      </c>
      <c r="G317" s="288">
        <v>1178096</v>
      </c>
      <c r="H317" s="289">
        <f t="shared" si="10"/>
        <v>0.009436452273333389</v>
      </c>
      <c r="I317" s="261"/>
      <c r="J317" s="279" t="s">
        <v>528</v>
      </c>
      <c r="K317" s="280">
        <v>3</v>
      </c>
      <c r="L317" s="281" t="s">
        <v>543</v>
      </c>
      <c r="M317" s="282" t="s">
        <v>32</v>
      </c>
      <c r="N317" s="283">
        <v>75482883</v>
      </c>
      <c r="O317" s="283">
        <v>24589371</v>
      </c>
      <c r="P317" s="284">
        <f t="shared" si="9"/>
        <v>0.46074822622015377</v>
      </c>
    </row>
    <row r="318" spans="2:16" ht="13.5">
      <c r="B318" s="285" t="s">
        <v>639</v>
      </c>
      <c r="C318" s="286">
        <v>4</v>
      </c>
      <c r="D318" s="287" t="s">
        <v>640</v>
      </c>
      <c r="E318" s="287" t="s">
        <v>12</v>
      </c>
      <c r="F318" s="288">
        <v>182</v>
      </c>
      <c r="G318" s="288">
        <v>46269</v>
      </c>
      <c r="H318" s="289">
        <f t="shared" si="10"/>
        <v>0.00037061089269029224</v>
      </c>
      <c r="I318" s="261"/>
      <c r="J318" s="279" t="s">
        <v>530</v>
      </c>
      <c r="K318" s="280">
        <v>4</v>
      </c>
      <c r="L318" s="281" t="s">
        <v>547</v>
      </c>
      <c r="M318" s="282" t="s">
        <v>32</v>
      </c>
      <c r="N318" s="283">
        <v>8902393</v>
      </c>
      <c r="O318" s="283">
        <v>7619431</v>
      </c>
      <c r="P318" s="284">
        <f t="shared" si="9"/>
        <v>0.14277060271516717</v>
      </c>
    </row>
    <row r="319" spans="2:16" ht="13.5">
      <c r="B319" s="285" t="s">
        <v>641</v>
      </c>
      <c r="C319" s="286">
        <v>3</v>
      </c>
      <c r="D319" s="287" t="s">
        <v>642</v>
      </c>
      <c r="E319" s="287" t="s">
        <v>12</v>
      </c>
      <c r="F319" s="288">
        <v>1377469</v>
      </c>
      <c r="G319" s="288">
        <v>3116513301</v>
      </c>
      <c r="H319" s="289">
        <f t="shared" si="10"/>
        <v>24.963015767895985</v>
      </c>
      <c r="I319" s="261"/>
      <c r="J319" s="279" t="s">
        <v>536</v>
      </c>
      <c r="K319" s="280">
        <v>3</v>
      </c>
      <c r="L319" s="281" t="s">
        <v>878</v>
      </c>
      <c r="M319" s="282" t="s">
        <v>32</v>
      </c>
      <c r="N319" s="283">
        <v>4674511</v>
      </c>
      <c r="O319" s="283">
        <v>9000479</v>
      </c>
      <c r="P319" s="284">
        <f t="shared" si="9"/>
        <v>0.16864826409678163</v>
      </c>
    </row>
    <row r="320" spans="2:16" ht="13.5">
      <c r="B320" s="285" t="s">
        <v>643</v>
      </c>
      <c r="C320" s="286">
        <v>4</v>
      </c>
      <c r="D320" s="287" t="s">
        <v>644</v>
      </c>
      <c r="E320" s="287" t="s">
        <v>12</v>
      </c>
      <c r="F320" s="288">
        <v>1186666</v>
      </c>
      <c r="G320" s="288">
        <v>2734587299</v>
      </c>
      <c r="H320" s="289">
        <f t="shared" si="10"/>
        <v>21.90381983664927</v>
      </c>
      <c r="I320" s="261"/>
      <c r="J320" s="279" t="s">
        <v>542</v>
      </c>
      <c r="K320" s="280">
        <v>3</v>
      </c>
      <c r="L320" s="281" t="s">
        <v>877</v>
      </c>
      <c r="M320" s="282" t="s">
        <v>32</v>
      </c>
      <c r="N320" s="283">
        <v>19821666</v>
      </c>
      <c r="O320" s="283">
        <v>42828208</v>
      </c>
      <c r="P320" s="284">
        <f t="shared" si="9"/>
        <v>0.8025020594543797</v>
      </c>
    </row>
    <row r="321" spans="2:16" ht="13.5">
      <c r="B321" s="285" t="s">
        <v>645</v>
      </c>
      <c r="C321" s="286">
        <v>5</v>
      </c>
      <c r="D321" s="287" t="s">
        <v>646</v>
      </c>
      <c r="E321" s="287" t="s">
        <v>12</v>
      </c>
      <c r="F321" s="288">
        <v>251730</v>
      </c>
      <c r="G321" s="288">
        <v>143697023</v>
      </c>
      <c r="H321" s="289">
        <f t="shared" si="10"/>
        <v>1.151001360975328</v>
      </c>
      <c r="I321" s="261"/>
      <c r="J321" s="279" t="s">
        <v>554</v>
      </c>
      <c r="K321" s="280">
        <v>3</v>
      </c>
      <c r="L321" s="281" t="s">
        <v>555</v>
      </c>
      <c r="M321" s="282" t="s">
        <v>32</v>
      </c>
      <c r="N321" s="283">
        <v>932635</v>
      </c>
      <c r="O321" s="283">
        <v>3795244</v>
      </c>
      <c r="P321" s="284">
        <f t="shared" si="9"/>
        <v>0.07111413875014051</v>
      </c>
    </row>
    <row r="322" spans="2:16" ht="13.5">
      <c r="B322" s="285" t="s">
        <v>647</v>
      </c>
      <c r="C322" s="286">
        <v>4</v>
      </c>
      <c r="D322" s="287" t="s">
        <v>648</v>
      </c>
      <c r="E322" s="287" t="s">
        <v>12</v>
      </c>
      <c r="F322" s="288">
        <v>188736</v>
      </c>
      <c r="G322" s="288">
        <v>381338753</v>
      </c>
      <c r="H322" s="289">
        <f t="shared" si="10"/>
        <v>3.0544921149524056</v>
      </c>
      <c r="I322" s="261"/>
      <c r="J322" s="279" t="s">
        <v>556</v>
      </c>
      <c r="K322" s="280">
        <v>4</v>
      </c>
      <c r="L322" s="281" t="s">
        <v>557</v>
      </c>
      <c r="M322" s="282" t="s">
        <v>32</v>
      </c>
      <c r="N322" s="283">
        <v>97020</v>
      </c>
      <c r="O322" s="283">
        <v>1956793</v>
      </c>
      <c r="P322" s="284">
        <f t="shared" si="9"/>
        <v>0.03666579774773472</v>
      </c>
    </row>
    <row r="323" spans="2:16" ht="13.5">
      <c r="B323" s="285" t="s">
        <v>649</v>
      </c>
      <c r="C323" s="286">
        <v>5</v>
      </c>
      <c r="D323" s="287" t="s">
        <v>650</v>
      </c>
      <c r="E323" s="287" t="s">
        <v>12</v>
      </c>
      <c r="F323" s="288">
        <v>96366</v>
      </c>
      <c r="G323" s="288">
        <v>178224139</v>
      </c>
      <c r="H323" s="289">
        <f t="shared" si="10"/>
        <v>1.427560726485308</v>
      </c>
      <c r="I323" s="261"/>
      <c r="J323" s="273" t="s">
        <v>558</v>
      </c>
      <c r="K323" s="274">
        <v>2</v>
      </c>
      <c r="L323" s="275" t="s">
        <v>559</v>
      </c>
      <c r="M323" s="276"/>
      <c r="N323" s="277">
        <v>0</v>
      </c>
      <c r="O323" s="277">
        <v>831348486</v>
      </c>
      <c r="P323" s="278">
        <f t="shared" si="9"/>
        <v>15.57755748592798</v>
      </c>
    </row>
    <row r="324" spans="2:16" ht="13.5">
      <c r="B324" s="285" t="s">
        <v>651</v>
      </c>
      <c r="C324" s="286">
        <v>4</v>
      </c>
      <c r="D324" s="287" t="s">
        <v>652</v>
      </c>
      <c r="E324" s="287" t="s">
        <v>12</v>
      </c>
      <c r="F324" s="288">
        <v>2007</v>
      </c>
      <c r="G324" s="288">
        <v>386078</v>
      </c>
      <c r="H324" s="289">
        <f t="shared" si="10"/>
        <v>0.003092453094471085</v>
      </c>
      <c r="I324" s="261"/>
      <c r="J324" s="279" t="s">
        <v>560</v>
      </c>
      <c r="K324" s="280">
        <v>3</v>
      </c>
      <c r="L324" s="281" t="s">
        <v>561</v>
      </c>
      <c r="M324" s="282"/>
      <c r="N324" s="283">
        <v>0</v>
      </c>
      <c r="O324" s="283">
        <v>89511239</v>
      </c>
      <c r="P324" s="284">
        <f t="shared" si="9"/>
        <v>1.677234631012654</v>
      </c>
    </row>
    <row r="325" spans="2:16" ht="13.5">
      <c r="B325" s="285" t="s">
        <v>653</v>
      </c>
      <c r="C325" s="286">
        <v>5</v>
      </c>
      <c r="D325" s="287" t="s">
        <v>654</v>
      </c>
      <c r="E325" s="287" t="s">
        <v>12</v>
      </c>
      <c r="F325" s="288">
        <v>1742</v>
      </c>
      <c r="G325" s="288">
        <v>366221</v>
      </c>
      <c r="H325" s="289">
        <f t="shared" si="10"/>
        <v>0.002933400154140602</v>
      </c>
      <c r="I325" s="261"/>
      <c r="J325" s="279" t="s">
        <v>562</v>
      </c>
      <c r="K325" s="280">
        <v>4</v>
      </c>
      <c r="L325" s="281" t="s">
        <v>876</v>
      </c>
      <c r="M325" s="282" t="s">
        <v>12</v>
      </c>
      <c r="N325" s="283">
        <v>142166012</v>
      </c>
      <c r="O325" s="283">
        <v>46297837</v>
      </c>
      <c r="P325" s="284">
        <f t="shared" si="9"/>
        <v>0.867514922426434</v>
      </c>
    </row>
    <row r="326" spans="2:16" ht="13.5">
      <c r="B326" s="285" t="s">
        <v>655</v>
      </c>
      <c r="C326" s="286">
        <v>3</v>
      </c>
      <c r="D326" s="287" t="s">
        <v>656</v>
      </c>
      <c r="E326" s="287" t="s">
        <v>32</v>
      </c>
      <c r="F326" s="288">
        <v>1369884396</v>
      </c>
      <c r="G326" s="288">
        <v>2186873701</v>
      </c>
      <c r="H326" s="289">
        <f t="shared" si="10"/>
        <v>17.5166788676767</v>
      </c>
      <c r="I326" s="261"/>
      <c r="J326" s="279" t="s">
        <v>568</v>
      </c>
      <c r="K326" s="280">
        <v>3</v>
      </c>
      <c r="L326" s="281" t="s">
        <v>569</v>
      </c>
      <c r="M326" s="282" t="s">
        <v>32</v>
      </c>
      <c r="N326" s="283">
        <v>18720852</v>
      </c>
      <c r="O326" s="283">
        <v>63812871</v>
      </c>
      <c r="P326" s="284">
        <f aca="true" t="shared" si="11" ref="P326:P341">O326/5336834653*100</f>
        <v>1.195706353093192</v>
      </c>
    </row>
    <row r="327" spans="2:16" ht="13.5">
      <c r="B327" s="285" t="s">
        <v>657</v>
      </c>
      <c r="C327" s="286">
        <v>3</v>
      </c>
      <c r="D327" s="287" t="s">
        <v>658</v>
      </c>
      <c r="E327" s="287"/>
      <c r="F327" s="288">
        <v>0</v>
      </c>
      <c r="G327" s="288">
        <v>30634927</v>
      </c>
      <c r="H327" s="289">
        <f t="shared" si="10"/>
        <v>0.24538325105301467</v>
      </c>
      <c r="I327" s="261"/>
      <c r="J327" s="279" t="s">
        <v>572</v>
      </c>
      <c r="K327" s="280">
        <v>4</v>
      </c>
      <c r="L327" s="281" t="s">
        <v>573</v>
      </c>
      <c r="M327" s="282" t="s">
        <v>32</v>
      </c>
      <c r="N327" s="283">
        <v>7509443</v>
      </c>
      <c r="O327" s="283">
        <v>32306737</v>
      </c>
      <c r="P327" s="284">
        <f t="shared" si="11"/>
        <v>0.6053539054622834</v>
      </c>
    </row>
    <row r="328" spans="2:16" ht="13.5">
      <c r="B328" s="285" t="s">
        <v>659</v>
      </c>
      <c r="C328" s="286">
        <v>4</v>
      </c>
      <c r="D328" s="287" t="s">
        <v>660</v>
      </c>
      <c r="E328" s="287" t="s">
        <v>12</v>
      </c>
      <c r="F328" s="288">
        <v>71017</v>
      </c>
      <c r="G328" s="288">
        <v>15662160</v>
      </c>
      <c r="H328" s="289">
        <f t="shared" si="10"/>
        <v>0.12545261620216963</v>
      </c>
      <c r="I328" s="261"/>
      <c r="J328" s="279" t="s">
        <v>875</v>
      </c>
      <c r="K328" s="280">
        <v>3</v>
      </c>
      <c r="L328" s="281" t="s">
        <v>575</v>
      </c>
      <c r="M328" s="282" t="s">
        <v>32</v>
      </c>
      <c r="N328" s="283">
        <v>107348255</v>
      </c>
      <c r="O328" s="283">
        <v>245144660</v>
      </c>
      <c r="P328" s="284">
        <f t="shared" si="11"/>
        <v>4.593446788953759</v>
      </c>
    </row>
    <row r="329" spans="2:16" ht="13.5">
      <c r="B329" s="285" t="s">
        <v>661</v>
      </c>
      <c r="C329" s="286">
        <v>3</v>
      </c>
      <c r="D329" s="287" t="s">
        <v>662</v>
      </c>
      <c r="E329" s="287"/>
      <c r="F329" s="288">
        <v>0</v>
      </c>
      <c r="G329" s="288">
        <v>2094687</v>
      </c>
      <c r="H329" s="289">
        <f aca="true" t="shared" si="12" ref="H329:H392">G329/12484522423*100</f>
        <v>0.016778270958454907</v>
      </c>
      <c r="I329" s="261"/>
      <c r="J329" s="279" t="s">
        <v>574</v>
      </c>
      <c r="K329" s="280">
        <v>3</v>
      </c>
      <c r="L329" s="281" t="s">
        <v>874</v>
      </c>
      <c r="M329" s="282"/>
      <c r="N329" s="283">
        <v>0</v>
      </c>
      <c r="O329" s="283">
        <v>114031375</v>
      </c>
      <c r="P329" s="284">
        <f t="shared" si="11"/>
        <v>2.1366855526599355</v>
      </c>
    </row>
    <row r="330" spans="2:16" ht="13.5">
      <c r="B330" s="285" t="s">
        <v>663</v>
      </c>
      <c r="C330" s="286">
        <v>4</v>
      </c>
      <c r="D330" s="287" t="s">
        <v>664</v>
      </c>
      <c r="E330" s="287" t="s">
        <v>12</v>
      </c>
      <c r="F330" s="288">
        <v>334083</v>
      </c>
      <c r="G330" s="288">
        <v>630246</v>
      </c>
      <c r="H330" s="289">
        <f t="shared" si="12"/>
        <v>0.005048218735535367</v>
      </c>
      <c r="I330" s="261"/>
      <c r="J330" s="279" t="s">
        <v>576</v>
      </c>
      <c r="K330" s="280">
        <v>4</v>
      </c>
      <c r="L330" s="281" t="s">
        <v>591</v>
      </c>
      <c r="M330" s="282" t="s">
        <v>12</v>
      </c>
      <c r="N330" s="283">
        <v>1304742</v>
      </c>
      <c r="O330" s="283">
        <v>17144464</v>
      </c>
      <c r="P330" s="284">
        <f t="shared" si="11"/>
        <v>0.3212478016414199</v>
      </c>
    </row>
    <row r="331" spans="2:16" ht="13.5">
      <c r="B331" s="285" t="s">
        <v>665</v>
      </c>
      <c r="C331" s="286">
        <v>3</v>
      </c>
      <c r="D331" s="287" t="s">
        <v>666</v>
      </c>
      <c r="E331" s="287"/>
      <c r="F331" s="288">
        <v>0</v>
      </c>
      <c r="G331" s="288">
        <v>204565643</v>
      </c>
      <c r="H331" s="289">
        <f t="shared" si="12"/>
        <v>1.6385540116707435</v>
      </c>
      <c r="I331" s="261"/>
      <c r="J331" s="279" t="s">
        <v>873</v>
      </c>
      <c r="K331" s="280">
        <v>4</v>
      </c>
      <c r="L331" s="281" t="s">
        <v>587</v>
      </c>
      <c r="M331" s="282" t="s">
        <v>12</v>
      </c>
      <c r="N331" s="283">
        <v>2339836</v>
      </c>
      <c r="O331" s="283">
        <v>16551763</v>
      </c>
      <c r="P331" s="284">
        <f t="shared" si="11"/>
        <v>0.3101419488553152</v>
      </c>
    </row>
    <row r="332" spans="2:16" ht="13.5">
      <c r="B332" s="285" t="s">
        <v>825</v>
      </c>
      <c r="C332" s="286">
        <v>4</v>
      </c>
      <c r="D332" s="287" t="s">
        <v>826</v>
      </c>
      <c r="E332" s="287" t="s">
        <v>12</v>
      </c>
      <c r="F332" s="288">
        <v>2</v>
      </c>
      <c r="G332" s="288">
        <v>70080</v>
      </c>
      <c r="H332" s="289">
        <f t="shared" si="12"/>
        <v>0.0005613350485148951</v>
      </c>
      <c r="I332" s="261"/>
      <c r="J332" s="279" t="s">
        <v>872</v>
      </c>
      <c r="K332" s="280">
        <v>4</v>
      </c>
      <c r="L332" s="281" t="s">
        <v>593</v>
      </c>
      <c r="M332" s="282" t="s">
        <v>12</v>
      </c>
      <c r="N332" s="283">
        <v>31855478</v>
      </c>
      <c r="O332" s="283">
        <v>29416171</v>
      </c>
      <c r="P332" s="284">
        <f t="shared" si="11"/>
        <v>0.5511913505407978</v>
      </c>
    </row>
    <row r="333" spans="2:16" ht="13.5">
      <c r="B333" s="285" t="s">
        <v>667</v>
      </c>
      <c r="C333" s="286">
        <v>3</v>
      </c>
      <c r="D333" s="287" t="s">
        <v>668</v>
      </c>
      <c r="E333" s="287" t="s">
        <v>12</v>
      </c>
      <c r="F333" s="288">
        <v>243</v>
      </c>
      <c r="G333" s="288">
        <v>1559685</v>
      </c>
      <c r="H333" s="289">
        <f t="shared" si="12"/>
        <v>0.012492948846217954</v>
      </c>
      <c r="I333" s="261"/>
      <c r="J333" s="279" t="s">
        <v>871</v>
      </c>
      <c r="K333" s="280">
        <v>4</v>
      </c>
      <c r="L333" s="281" t="s">
        <v>870</v>
      </c>
      <c r="M333" s="282" t="s">
        <v>32</v>
      </c>
      <c r="N333" s="283">
        <v>638730</v>
      </c>
      <c r="O333" s="283">
        <v>8070988</v>
      </c>
      <c r="P333" s="284">
        <f t="shared" si="11"/>
        <v>0.15123174174907308</v>
      </c>
    </row>
    <row r="334" spans="2:16" ht="13.5">
      <c r="B334" s="285" t="s">
        <v>669</v>
      </c>
      <c r="C334" s="286">
        <v>4</v>
      </c>
      <c r="D334" s="287" t="s">
        <v>670</v>
      </c>
      <c r="E334" s="287" t="s">
        <v>12</v>
      </c>
      <c r="F334" s="288">
        <v>2</v>
      </c>
      <c r="G334" s="288">
        <v>1405733</v>
      </c>
      <c r="H334" s="289">
        <f t="shared" si="12"/>
        <v>0.011259805961101441</v>
      </c>
      <c r="I334" s="261"/>
      <c r="J334" s="279" t="s">
        <v>580</v>
      </c>
      <c r="K334" s="280">
        <v>3</v>
      </c>
      <c r="L334" s="281" t="s">
        <v>597</v>
      </c>
      <c r="M334" s="282"/>
      <c r="N334" s="283">
        <v>0</v>
      </c>
      <c r="O334" s="283">
        <v>54986113</v>
      </c>
      <c r="P334" s="284">
        <f t="shared" si="11"/>
        <v>1.0303132207607482</v>
      </c>
    </row>
    <row r="335" spans="2:16" ht="13.5">
      <c r="B335" s="285" t="s">
        <v>672</v>
      </c>
      <c r="C335" s="286">
        <v>5</v>
      </c>
      <c r="D335" s="287" t="s">
        <v>673</v>
      </c>
      <c r="E335" s="287" t="s">
        <v>12</v>
      </c>
      <c r="F335" s="288">
        <v>2</v>
      </c>
      <c r="G335" s="288">
        <v>1405733</v>
      </c>
      <c r="H335" s="289">
        <f t="shared" si="12"/>
        <v>0.011259805961101441</v>
      </c>
      <c r="I335" s="261"/>
      <c r="J335" s="279" t="s">
        <v>869</v>
      </c>
      <c r="K335" s="280">
        <v>4</v>
      </c>
      <c r="L335" s="281" t="s">
        <v>868</v>
      </c>
      <c r="M335" s="282" t="s">
        <v>12</v>
      </c>
      <c r="N335" s="283">
        <v>2183</v>
      </c>
      <c r="O335" s="283">
        <v>11696</v>
      </c>
      <c r="P335" s="284">
        <f t="shared" si="11"/>
        <v>0.00021915612456581011</v>
      </c>
    </row>
    <row r="336" spans="2:16" ht="13.5">
      <c r="B336" s="256" t="s">
        <v>674</v>
      </c>
      <c r="C336" s="257">
        <v>1</v>
      </c>
      <c r="D336" s="258" t="s">
        <v>675</v>
      </c>
      <c r="E336" s="258"/>
      <c r="F336" s="259">
        <v>0</v>
      </c>
      <c r="G336" s="259">
        <v>277976629</v>
      </c>
      <c r="H336" s="260">
        <f t="shared" si="12"/>
        <v>2.2265699846706903</v>
      </c>
      <c r="I336" s="261"/>
      <c r="J336" s="279" t="s">
        <v>582</v>
      </c>
      <c r="K336" s="280">
        <v>3</v>
      </c>
      <c r="L336" s="281" t="s">
        <v>599</v>
      </c>
      <c r="M336" s="282"/>
      <c r="N336" s="283">
        <v>0</v>
      </c>
      <c r="O336" s="283">
        <v>58004481</v>
      </c>
      <c r="P336" s="284">
        <f t="shared" si="11"/>
        <v>1.0868704910577263</v>
      </c>
    </row>
    <row r="337" spans="2:16" ht="13.5">
      <c r="B337" s="268" t="s">
        <v>676</v>
      </c>
      <c r="C337" s="269">
        <v>2</v>
      </c>
      <c r="D337" s="270" t="s">
        <v>677</v>
      </c>
      <c r="E337" s="270" t="s">
        <v>15</v>
      </c>
      <c r="F337" s="271">
        <v>162</v>
      </c>
      <c r="G337" s="271">
        <v>626745</v>
      </c>
      <c r="H337" s="272">
        <f t="shared" si="12"/>
        <v>0.005020176012863412</v>
      </c>
      <c r="I337" s="261"/>
      <c r="J337" s="279" t="s">
        <v>584</v>
      </c>
      <c r="K337" s="280">
        <v>4</v>
      </c>
      <c r="L337" s="281" t="s">
        <v>601</v>
      </c>
      <c r="M337" s="282" t="s">
        <v>32</v>
      </c>
      <c r="N337" s="283">
        <v>7945247</v>
      </c>
      <c r="O337" s="283">
        <v>4001310</v>
      </c>
      <c r="P337" s="284">
        <f t="shared" si="11"/>
        <v>0.074975341380508</v>
      </c>
    </row>
    <row r="338" spans="2:16" ht="13.5">
      <c r="B338" s="268" t="s">
        <v>678</v>
      </c>
      <c r="C338" s="269">
        <v>2</v>
      </c>
      <c r="D338" s="270" t="s">
        <v>679</v>
      </c>
      <c r="E338" s="270" t="s">
        <v>15</v>
      </c>
      <c r="F338" s="271">
        <v>50582</v>
      </c>
      <c r="G338" s="271">
        <v>52629888</v>
      </c>
      <c r="H338" s="272">
        <f t="shared" si="12"/>
        <v>0.42156108353044364</v>
      </c>
      <c r="I338" s="261"/>
      <c r="J338" s="279" t="s">
        <v>586</v>
      </c>
      <c r="K338" s="280">
        <v>4</v>
      </c>
      <c r="L338" s="281" t="s">
        <v>603</v>
      </c>
      <c r="M338" s="282" t="s">
        <v>32</v>
      </c>
      <c r="N338" s="283">
        <v>4584211</v>
      </c>
      <c r="O338" s="283">
        <v>3723459</v>
      </c>
      <c r="P338" s="284">
        <f t="shared" si="11"/>
        <v>0.06976905304545886</v>
      </c>
    </row>
    <row r="339" spans="2:16" ht="13.5">
      <c r="B339" s="285" t="s">
        <v>680</v>
      </c>
      <c r="C339" s="286">
        <v>3</v>
      </c>
      <c r="D339" s="287" t="s">
        <v>681</v>
      </c>
      <c r="E339" s="287" t="s">
        <v>15</v>
      </c>
      <c r="F339" s="288">
        <v>50560</v>
      </c>
      <c r="G339" s="288">
        <v>52540968</v>
      </c>
      <c r="H339" s="289">
        <f t="shared" si="12"/>
        <v>0.4208488416281328</v>
      </c>
      <c r="I339" s="261"/>
      <c r="J339" s="279" t="s">
        <v>867</v>
      </c>
      <c r="K339" s="280">
        <v>4</v>
      </c>
      <c r="L339" s="281" t="s">
        <v>605</v>
      </c>
      <c r="M339" s="282" t="s">
        <v>32</v>
      </c>
      <c r="N339" s="283">
        <v>1895165</v>
      </c>
      <c r="O339" s="283">
        <v>3375205</v>
      </c>
      <c r="P339" s="284">
        <f t="shared" si="11"/>
        <v>0.06324357450539886</v>
      </c>
    </row>
    <row r="340" spans="2:16" ht="13.5">
      <c r="B340" s="268" t="s">
        <v>682</v>
      </c>
      <c r="C340" s="269">
        <v>2</v>
      </c>
      <c r="D340" s="270" t="s">
        <v>683</v>
      </c>
      <c r="E340" s="270" t="s">
        <v>32</v>
      </c>
      <c r="F340" s="271">
        <v>34112</v>
      </c>
      <c r="G340" s="271">
        <v>55297</v>
      </c>
      <c r="H340" s="272">
        <f t="shared" si="12"/>
        <v>0.00044292443175981955</v>
      </c>
      <c r="I340" s="261"/>
      <c r="J340" s="279" t="s">
        <v>866</v>
      </c>
      <c r="K340" s="280">
        <v>4</v>
      </c>
      <c r="L340" s="281" t="s">
        <v>607</v>
      </c>
      <c r="M340" s="282" t="s">
        <v>32</v>
      </c>
      <c r="N340" s="283">
        <v>1722725</v>
      </c>
      <c r="O340" s="283">
        <v>1106567</v>
      </c>
      <c r="P340" s="284">
        <f t="shared" si="11"/>
        <v>0.020734519091348737</v>
      </c>
    </row>
    <row r="341" spans="2:16" ht="13.5">
      <c r="B341" s="268" t="s">
        <v>684</v>
      </c>
      <c r="C341" s="269">
        <v>2</v>
      </c>
      <c r="D341" s="270" t="s">
        <v>685</v>
      </c>
      <c r="E341" s="270"/>
      <c r="F341" s="271">
        <v>0</v>
      </c>
      <c r="G341" s="271">
        <v>784049</v>
      </c>
      <c r="H341" s="272">
        <f t="shared" si="12"/>
        <v>0.006280168142880351</v>
      </c>
      <c r="I341" s="261"/>
      <c r="J341" s="279" t="s">
        <v>588</v>
      </c>
      <c r="K341" s="280">
        <v>3</v>
      </c>
      <c r="L341" s="281" t="s">
        <v>613</v>
      </c>
      <c r="M341" s="282"/>
      <c r="N341" s="283">
        <v>0</v>
      </c>
      <c r="O341" s="283">
        <v>41120061</v>
      </c>
      <c r="P341" s="284">
        <f t="shared" si="11"/>
        <v>0.7704953155497358</v>
      </c>
    </row>
    <row r="342" spans="2:16" ht="13.5">
      <c r="B342" s="285" t="s">
        <v>686</v>
      </c>
      <c r="C342" s="286">
        <v>3</v>
      </c>
      <c r="D342" s="287" t="s">
        <v>687</v>
      </c>
      <c r="E342" s="287" t="s">
        <v>688</v>
      </c>
      <c r="F342" s="288">
        <v>10976</v>
      </c>
      <c r="G342" s="288">
        <v>167898</v>
      </c>
      <c r="H342" s="289">
        <f t="shared" si="12"/>
        <v>0.0013448492005644099</v>
      </c>
      <c r="I342" s="261"/>
      <c r="J342" s="279" t="s">
        <v>590</v>
      </c>
      <c r="K342" s="280">
        <v>4</v>
      </c>
      <c r="L342" s="281" t="s">
        <v>865</v>
      </c>
      <c r="M342" s="282" t="s">
        <v>12</v>
      </c>
      <c r="N342" s="283">
        <v>3417159</v>
      </c>
      <c r="O342" s="283">
        <v>839776</v>
      </c>
      <c r="P342" s="284">
        <f>O342/5336834653*100</f>
        <v>0.01573546970446116</v>
      </c>
    </row>
    <row r="343" spans="2:16" ht="13.5">
      <c r="B343" s="285" t="s">
        <v>689</v>
      </c>
      <c r="C343" s="286">
        <v>4</v>
      </c>
      <c r="D343" s="287" t="s">
        <v>690</v>
      </c>
      <c r="E343" s="287" t="s">
        <v>688</v>
      </c>
      <c r="F343" s="288">
        <v>43</v>
      </c>
      <c r="G343" s="288">
        <v>5445</v>
      </c>
      <c r="H343" s="289">
        <f t="shared" si="12"/>
        <v>4.3614003127334525E-05</v>
      </c>
      <c r="I343" s="261"/>
      <c r="J343" s="279" t="s">
        <v>864</v>
      </c>
      <c r="K343" s="280">
        <v>4</v>
      </c>
      <c r="L343" s="281" t="s">
        <v>619</v>
      </c>
      <c r="M343" s="282" t="s">
        <v>12</v>
      </c>
      <c r="N343" s="283">
        <v>61302536</v>
      </c>
      <c r="O343" s="283">
        <v>5312978</v>
      </c>
      <c r="P343" s="284">
        <f aca="true" t="shared" si="13" ref="P343:P398">O343/5336834653*100</f>
        <v>0.09955298122293166</v>
      </c>
    </row>
    <row r="344" spans="2:16" ht="13.5">
      <c r="B344" s="285" t="s">
        <v>691</v>
      </c>
      <c r="C344" s="286">
        <v>4</v>
      </c>
      <c r="D344" s="287" t="s">
        <v>692</v>
      </c>
      <c r="E344" s="287" t="s">
        <v>688</v>
      </c>
      <c r="F344" s="288">
        <v>19</v>
      </c>
      <c r="G344" s="288">
        <v>844</v>
      </c>
      <c r="H344" s="289">
        <f t="shared" si="12"/>
        <v>6.760370732685094E-06</v>
      </c>
      <c r="I344" s="261"/>
      <c r="J344" s="279" t="s">
        <v>594</v>
      </c>
      <c r="K344" s="280">
        <v>3</v>
      </c>
      <c r="L344" s="281" t="s">
        <v>623</v>
      </c>
      <c r="M344" s="282"/>
      <c r="N344" s="283">
        <v>0</v>
      </c>
      <c r="O344" s="283">
        <v>48241470</v>
      </c>
      <c r="P344" s="284">
        <f t="shared" si="13"/>
        <v>0.9039341320586347</v>
      </c>
    </row>
    <row r="345" spans="2:16" ht="13.5">
      <c r="B345" s="285" t="s">
        <v>693</v>
      </c>
      <c r="C345" s="286">
        <v>4</v>
      </c>
      <c r="D345" s="287" t="s">
        <v>694</v>
      </c>
      <c r="E345" s="287" t="s">
        <v>688</v>
      </c>
      <c r="F345" s="288">
        <v>10252</v>
      </c>
      <c r="G345" s="288">
        <v>131060</v>
      </c>
      <c r="H345" s="289">
        <f t="shared" si="12"/>
        <v>0.0010497798438693228</v>
      </c>
      <c r="I345" s="261"/>
      <c r="J345" s="279" t="s">
        <v>596</v>
      </c>
      <c r="K345" s="280">
        <v>3</v>
      </c>
      <c r="L345" s="281" t="s">
        <v>863</v>
      </c>
      <c r="M345" s="282" t="s">
        <v>32</v>
      </c>
      <c r="N345" s="283">
        <v>893450</v>
      </c>
      <c r="O345" s="283">
        <v>2463751</v>
      </c>
      <c r="P345" s="284">
        <f t="shared" si="13"/>
        <v>0.046165024030022164</v>
      </c>
    </row>
    <row r="346" spans="2:16" ht="13.5">
      <c r="B346" s="285" t="s">
        <v>695</v>
      </c>
      <c r="C346" s="286">
        <v>3</v>
      </c>
      <c r="D346" s="287" t="s">
        <v>696</v>
      </c>
      <c r="E346" s="287" t="s">
        <v>688</v>
      </c>
      <c r="F346" s="288">
        <v>91</v>
      </c>
      <c r="G346" s="288">
        <v>1030</v>
      </c>
      <c r="H346" s="289">
        <f t="shared" si="12"/>
        <v>8.250215467613326E-06</v>
      </c>
      <c r="I346" s="261"/>
      <c r="J346" s="273" t="s">
        <v>633</v>
      </c>
      <c r="K346" s="274">
        <v>2</v>
      </c>
      <c r="L346" s="275" t="s">
        <v>634</v>
      </c>
      <c r="M346" s="276"/>
      <c r="N346" s="277">
        <v>0</v>
      </c>
      <c r="O346" s="277">
        <v>296274854</v>
      </c>
      <c r="P346" s="278">
        <f t="shared" si="13"/>
        <v>5.551508961092784</v>
      </c>
    </row>
    <row r="347" spans="2:16" ht="13.5">
      <c r="B347" s="285" t="s">
        <v>697</v>
      </c>
      <c r="C347" s="286">
        <v>3</v>
      </c>
      <c r="D347" s="287" t="s">
        <v>698</v>
      </c>
      <c r="E347" s="287" t="s">
        <v>688</v>
      </c>
      <c r="F347" s="288">
        <v>3910</v>
      </c>
      <c r="G347" s="288">
        <v>4557</v>
      </c>
      <c r="H347" s="289">
        <f t="shared" si="12"/>
        <v>3.650119600574168E-05</v>
      </c>
      <c r="I347" s="261"/>
      <c r="J347" s="279" t="s">
        <v>635</v>
      </c>
      <c r="K347" s="280">
        <v>3</v>
      </c>
      <c r="L347" s="281" t="s">
        <v>642</v>
      </c>
      <c r="M347" s="282" t="s">
        <v>12</v>
      </c>
      <c r="N347" s="283">
        <v>5473</v>
      </c>
      <c r="O347" s="283">
        <v>9351475</v>
      </c>
      <c r="P347" s="284">
        <f t="shared" si="13"/>
        <v>0.17522512140681082</v>
      </c>
    </row>
    <row r="348" spans="2:16" ht="13.5">
      <c r="B348" s="285" t="s">
        <v>699</v>
      </c>
      <c r="C348" s="286">
        <v>3</v>
      </c>
      <c r="D348" s="287" t="s">
        <v>700</v>
      </c>
      <c r="E348" s="287" t="s">
        <v>688</v>
      </c>
      <c r="F348" s="288">
        <v>502</v>
      </c>
      <c r="G348" s="288">
        <v>14108</v>
      </c>
      <c r="H348" s="289">
        <f t="shared" si="12"/>
        <v>0.0001130039221525134</v>
      </c>
      <c r="I348" s="261"/>
      <c r="J348" s="279" t="s">
        <v>637</v>
      </c>
      <c r="K348" s="280">
        <v>4</v>
      </c>
      <c r="L348" s="281" t="s">
        <v>644</v>
      </c>
      <c r="M348" s="282" t="s">
        <v>12</v>
      </c>
      <c r="N348" s="283">
        <v>4803</v>
      </c>
      <c r="O348" s="283">
        <v>7592021</v>
      </c>
      <c r="P348" s="284">
        <f t="shared" si="13"/>
        <v>0.14225700239246292</v>
      </c>
    </row>
    <row r="349" spans="2:16" ht="13.5">
      <c r="B349" s="285" t="s">
        <v>701</v>
      </c>
      <c r="C349" s="286">
        <v>3</v>
      </c>
      <c r="D349" s="287" t="s">
        <v>702</v>
      </c>
      <c r="E349" s="287"/>
      <c r="F349" s="288">
        <v>0</v>
      </c>
      <c r="G349" s="288">
        <v>162810</v>
      </c>
      <c r="H349" s="289">
        <f t="shared" si="12"/>
        <v>0.001304094738137986</v>
      </c>
      <c r="I349" s="261"/>
      <c r="J349" s="279" t="s">
        <v>639</v>
      </c>
      <c r="K349" s="280">
        <v>4</v>
      </c>
      <c r="L349" s="281" t="s">
        <v>648</v>
      </c>
      <c r="M349" s="282" t="s">
        <v>12</v>
      </c>
      <c r="N349" s="283">
        <v>662</v>
      </c>
      <c r="O349" s="283">
        <v>1700540</v>
      </c>
      <c r="P349" s="284">
        <f t="shared" si="13"/>
        <v>0.031864206230261864</v>
      </c>
    </row>
    <row r="350" spans="2:16" ht="13.5">
      <c r="B350" s="285" t="s">
        <v>703</v>
      </c>
      <c r="C350" s="286">
        <v>4</v>
      </c>
      <c r="D350" s="287" t="s">
        <v>704</v>
      </c>
      <c r="E350" s="287" t="s">
        <v>688</v>
      </c>
      <c r="F350" s="288">
        <v>8406</v>
      </c>
      <c r="G350" s="288">
        <v>26185</v>
      </c>
      <c r="H350" s="289">
        <f t="shared" si="12"/>
        <v>0.00020973970098976208</v>
      </c>
      <c r="I350" s="261"/>
      <c r="J350" s="279" t="s">
        <v>641</v>
      </c>
      <c r="K350" s="280">
        <v>3</v>
      </c>
      <c r="L350" s="281" t="s">
        <v>656</v>
      </c>
      <c r="M350" s="282" t="s">
        <v>32</v>
      </c>
      <c r="N350" s="283">
        <v>187440406</v>
      </c>
      <c r="O350" s="283">
        <v>190121910</v>
      </c>
      <c r="P350" s="284">
        <f t="shared" si="13"/>
        <v>3.562447075123952</v>
      </c>
    </row>
    <row r="351" spans="2:16" ht="13.5">
      <c r="B351" s="285" t="s">
        <v>705</v>
      </c>
      <c r="C351" s="286">
        <v>4</v>
      </c>
      <c r="D351" s="287" t="s">
        <v>706</v>
      </c>
      <c r="E351" s="287" t="s">
        <v>688</v>
      </c>
      <c r="F351" s="288">
        <v>2688</v>
      </c>
      <c r="G351" s="288">
        <v>27271</v>
      </c>
      <c r="H351" s="289">
        <f t="shared" si="12"/>
        <v>0.00021843847186143984</v>
      </c>
      <c r="I351" s="261"/>
      <c r="J351" s="279" t="s">
        <v>862</v>
      </c>
      <c r="K351" s="280">
        <v>3</v>
      </c>
      <c r="L351" s="281" t="s">
        <v>658</v>
      </c>
      <c r="M351" s="282" t="s">
        <v>810</v>
      </c>
      <c r="N351" s="283">
        <v>0</v>
      </c>
      <c r="O351" s="283">
        <v>8615695</v>
      </c>
      <c r="P351" s="284">
        <f t="shared" si="13"/>
        <v>0.16143829742142846</v>
      </c>
    </row>
    <row r="352" spans="2:16" ht="13.5">
      <c r="B352" s="285" t="s">
        <v>707</v>
      </c>
      <c r="C352" s="286">
        <v>4</v>
      </c>
      <c r="D352" s="287" t="s">
        <v>708</v>
      </c>
      <c r="E352" s="287" t="s">
        <v>688</v>
      </c>
      <c r="F352" s="288">
        <v>8274</v>
      </c>
      <c r="G352" s="288">
        <v>42442</v>
      </c>
      <c r="H352" s="289">
        <f t="shared" si="12"/>
        <v>0.0003399569367732474</v>
      </c>
      <c r="I352" s="261"/>
      <c r="J352" s="279" t="s">
        <v>861</v>
      </c>
      <c r="K352" s="280">
        <v>4</v>
      </c>
      <c r="L352" s="281" t="s">
        <v>660</v>
      </c>
      <c r="M352" s="282" t="s">
        <v>12</v>
      </c>
      <c r="N352" s="283">
        <v>43982</v>
      </c>
      <c r="O352" s="283">
        <v>5890834</v>
      </c>
      <c r="P352" s="284">
        <f t="shared" si="13"/>
        <v>0.11038067287111059</v>
      </c>
    </row>
    <row r="353" spans="2:16" ht="13.5">
      <c r="B353" s="285" t="s">
        <v>709</v>
      </c>
      <c r="C353" s="286">
        <v>4</v>
      </c>
      <c r="D353" s="287" t="s">
        <v>710</v>
      </c>
      <c r="E353" s="287" t="s">
        <v>688</v>
      </c>
      <c r="F353" s="288">
        <v>674</v>
      </c>
      <c r="G353" s="288">
        <v>22212</v>
      </c>
      <c r="H353" s="289">
        <f t="shared" si="12"/>
        <v>0.00017791629705497786</v>
      </c>
      <c r="I353" s="261"/>
      <c r="J353" s="279" t="s">
        <v>655</v>
      </c>
      <c r="K353" s="280">
        <v>3</v>
      </c>
      <c r="L353" s="281" t="s">
        <v>666</v>
      </c>
      <c r="M353" s="282" t="s">
        <v>15</v>
      </c>
      <c r="N353" s="283">
        <v>1812</v>
      </c>
      <c r="O353" s="283">
        <v>55942733</v>
      </c>
      <c r="P353" s="284">
        <f t="shared" si="13"/>
        <v>1.0482380781378127</v>
      </c>
    </row>
    <row r="354" spans="2:16" ht="13.5">
      <c r="B354" s="285" t="s">
        <v>711</v>
      </c>
      <c r="C354" s="286">
        <v>3</v>
      </c>
      <c r="D354" s="287" t="s">
        <v>712</v>
      </c>
      <c r="E354" s="287" t="s">
        <v>32</v>
      </c>
      <c r="F354" s="288">
        <v>2428</v>
      </c>
      <c r="G354" s="288">
        <v>20539</v>
      </c>
      <c r="H354" s="289">
        <f t="shared" si="12"/>
        <v>0.0001645157043585535</v>
      </c>
      <c r="I354" s="261"/>
      <c r="J354" s="279" t="s">
        <v>657</v>
      </c>
      <c r="K354" s="280">
        <v>3</v>
      </c>
      <c r="L354" s="281" t="s">
        <v>668</v>
      </c>
      <c r="M354" s="282" t="s">
        <v>12</v>
      </c>
      <c r="N354" s="283">
        <v>5327</v>
      </c>
      <c r="O354" s="283">
        <v>3696245</v>
      </c>
      <c r="P354" s="284">
        <f t="shared" si="13"/>
        <v>0.06925912531170937</v>
      </c>
    </row>
    <row r="355" spans="2:16" ht="13.5">
      <c r="B355" s="268" t="s">
        <v>713</v>
      </c>
      <c r="C355" s="269">
        <v>2</v>
      </c>
      <c r="D355" s="270" t="s">
        <v>714</v>
      </c>
      <c r="E355" s="270"/>
      <c r="F355" s="271">
        <v>0</v>
      </c>
      <c r="G355" s="271">
        <v>149093</v>
      </c>
      <c r="H355" s="272">
        <f t="shared" si="12"/>
        <v>0.0011942226938959938</v>
      </c>
      <c r="I355" s="261"/>
      <c r="J355" s="279" t="s">
        <v>659</v>
      </c>
      <c r="K355" s="280">
        <v>4</v>
      </c>
      <c r="L355" s="281" t="s">
        <v>670</v>
      </c>
      <c r="M355" s="282" t="s">
        <v>12</v>
      </c>
      <c r="N355" s="283">
        <v>2</v>
      </c>
      <c r="O355" s="283">
        <v>3503357</v>
      </c>
      <c r="P355" s="284">
        <f t="shared" si="13"/>
        <v>0.06564484807545339</v>
      </c>
    </row>
    <row r="356" spans="2:16" ht="13.5">
      <c r="B356" s="268" t="s">
        <v>715</v>
      </c>
      <c r="C356" s="269">
        <v>2</v>
      </c>
      <c r="D356" s="270" t="s">
        <v>716</v>
      </c>
      <c r="E356" s="270"/>
      <c r="F356" s="271">
        <v>0</v>
      </c>
      <c r="G356" s="271">
        <v>99395609</v>
      </c>
      <c r="H356" s="272">
        <f t="shared" si="12"/>
        <v>0.7961506706647051</v>
      </c>
      <c r="I356" s="261"/>
      <c r="J356" s="290" t="s">
        <v>859</v>
      </c>
      <c r="K356" s="291">
        <v>5</v>
      </c>
      <c r="L356" s="292" t="s">
        <v>858</v>
      </c>
      <c r="M356" s="282" t="s">
        <v>12</v>
      </c>
      <c r="N356" s="283">
        <v>2</v>
      </c>
      <c r="O356" s="283">
        <v>3503357</v>
      </c>
      <c r="P356" s="284">
        <f t="shared" si="13"/>
        <v>0.06564484807545339</v>
      </c>
    </row>
    <row r="357" spans="2:16" ht="13.5">
      <c r="B357" s="285" t="s">
        <v>717</v>
      </c>
      <c r="C357" s="286">
        <v>3</v>
      </c>
      <c r="D357" s="287" t="s">
        <v>718</v>
      </c>
      <c r="E357" s="287"/>
      <c r="F357" s="288">
        <v>0</v>
      </c>
      <c r="G357" s="288">
        <v>93952639</v>
      </c>
      <c r="H357" s="289">
        <f t="shared" si="12"/>
        <v>0.752552927670768</v>
      </c>
      <c r="I357" s="261"/>
      <c r="J357" s="279" t="s">
        <v>661</v>
      </c>
      <c r="K357" s="280">
        <v>3</v>
      </c>
      <c r="L357" s="281" t="s">
        <v>857</v>
      </c>
      <c r="M357" s="282" t="s">
        <v>12</v>
      </c>
      <c r="N357" s="283">
        <v>863078</v>
      </c>
      <c r="O357" s="283">
        <v>9599371</v>
      </c>
      <c r="P357" s="284">
        <f t="shared" si="13"/>
        <v>0.17987012197584004</v>
      </c>
    </row>
    <row r="358" spans="2:16" ht="13.5">
      <c r="B358" s="285" t="s">
        <v>719</v>
      </c>
      <c r="C358" s="286">
        <v>4</v>
      </c>
      <c r="D358" s="287" t="s">
        <v>720</v>
      </c>
      <c r="E358" s="287" t="s">
        <v>32</v>
      </c>
      <c r="F358" s="288">
        <v>10863</v>
      </c>
      <c r="G358" s="288">
        <v>539122</v>
      </c>
      <c r="H358" s="289">
        <f t="shared" si="12"/>
        <v>0.00431832297410741</v>
      </c>
      <c r="I358" s="261"/>
      <c r="J358" s="262" t="s">
        <v>674</v>
      </c>
      <c r="K358" s="263">
        <v>1</v>
      </c>
      <c r="L358" s="264" t="s">
        <v>675</v>
      </c>
      <c r="M358" s="265"/>
      <c r="N358" s="266">
        <v>0</v>
      </c>
      <c r="O358" s="266">
        <v>765887012</v>
      </c>
      <c r="P358" s="267">
        <f t="shared" si="13"/>
        <v>14.350960106464441</v>
      </c>
    </row>
    <row r="359" spans="2:16" ht="13.5">
      <c r="B359" s="285" t="s">
        <v>721</v>
      </c>
      <c r="C359" s="286">
        <v>4</v>
      </c>
      <c r="D359" s="287" t="s">
        <v>722</v>
      </c>
      <c r="E359" s="287"/>
      <c r="F359" s="288">
        <v>0</v>
      </c>
      <c r="G359" s="288">
        <v>453056</v>
      </c>
      <c r="H359" s="289">
        <f t="shared" si="12"/>
        <v>0.0036289413775679835</v>
      </c>
      <c r="I359" s="261"/>
      <c r="J359" s="273" t="s">
        <v>676</v>
      </c>
      <c r="K359" s="274">
        <v>2</v>
      </c>
      <c r="L359" s="275" t="s">
        <v>677</v>
      </c>
      <c r="M359" s="276" t="s">
        <v>32</v>
      </c>
      <c r="N359" s="277">
        <v>3773210</v>
      </c>
      <c r="O359" s="277">
        <v>7034241</v>
      </c>
      <c r="P359" s="278">
        <f t="shared" si="13"/>
        <v>0.13180548878436463</v>
      </c>
    </row>
    <row r="360" spans="2:16" ht="13.5">
      <c r="B360" s="285" t="s">
        <v>723</v>
      </c>
      <c r="C360" s="286">
        <v>4</v>
      </c>
      <c r="D360" s="287" t="s">
        <v>724</v>
      </c>
      <c r="E360" s="287" t="s">
        <v>688</v>
      </c>
      <c r="F360" s="288">
        <v>168</v>
      </c>
      <c r="G360" s="288">
        <v>37019</v>
      </c>
      <c r="H360" s="289">
        <f t="shared" si="12"/>
        <v>0.0002965191518403667</v>
      </c>
      <c r="I360" s="261"/>
      <c r="J360" s="273" t="s">
        <v>678</v>
      </c>
      <c r="K360" s="274">
        <v>2</v>
      </c>
      <c r="L360" s="275" t="s">
        <v>679</v>
      </c>
      <c r="M360" s="276" t="s">
        <v>32</v>
      </c>
      <c r="N360" s="277">
        <v>198894861</v>
      </c>
      <c r="O360" s="277">
        <v>119475837</v>
      </c>
      <c r="P360" s="278">
        <f t="shared" si="13"/>
        <v>2.2387022414651527</v>
      </c>
    </row>
    <row r="361" spans="2:16" ht="13.5">
      <c r="B361" s="285" t="s">
        <v>725</v>
      </c>
      <c r="C361" s="286">
        <v>4</v>
      </c>
      <c r="D361" s="287" t="s">
        <v>726</v>
      </c>
      <c r="E361" s="287" t="s">
        <v>12</v>
      </c>
      <c r="F361" s="288">
        <v>7</v>
      </c>
      <c r="G361" s="288">
        <v>13957</v>
      </c>
      <c r="H361" s="289">
        <f t="shared" si="12"/>
        <v>0.00011179442454512542</v>
      </c>
      <c r="I361" s="261"/>
      <c r="J361" s="273" t="s">
        <v>682</v>
      </c>
      <c r="K361" s="274">
        <v>2</v>
      </c>
      <c r="L361" s="275" t="s">
        <v>683</v>
      </c>
      <c r="M361" s="276" t="s">
        <v>32</v>
      </c>
      <c r="N361" s="277">
        <v>12805247</v>
      </c>
      <c r="O361" s="277">
        <v>18508662</v>
      </c>
      <c r="P361" s="278">
        <f t="shared" si="13"/>
        <v>0.3468097327991173</v>
      </c>
    </row>
    <row r="362" spans="2:16" ht="13.5">
      <c r="B362" s="285" t="s">
        <v>727</v>
      </c>
      <c r="C362" s="286">
        <v>4</v>
      </c>
      <c r="D362" s="287" t="s">
        <v>728</v>
      </c>
      <c r="E362" s="287" t="s">
        <v>32</v>
      </c>
      <c r="F362" s="288">
        <v>15699</v>
      </c>
      <c r="G362" s="288">
        <v>281060</v>
      </c>
      <c r="H362" s="289">
        <f t="shared" si="12"/>
        <v>0.0022512675333275743</v>
      </c>
      <c r="I362" s="261"/>
      <c r="J362" s="273" t="s">
        <v>684</v>
      </c>
      <c r="K362" s="274">
        <v>2</v>
      </c>
      <c r="L362" s="275" t="s">
        <v>685</v>
      </c>
      <c r="M362" s="276"/>
      <c r="N362" s="277">
        <v>0</v>
      </c>
      <c r="O362" s="277">
        <v>380122179</v>
      </c>
      <c r="P362" s="278">
        <f t="shared" si="13"/>
        <v>7.122614877834402</v>
      </c>
    </row>
    <row r="363" spans="2:16" ht="13.5">
      <c r="B363" s="285" t="s">
        <v>729</v>
      </c>
      <c r="C363" s="286">
        <v>5</v>
      </c>
      <c r="D363" s="287" t="s">
        <v>730</v>
      </c>
      <c r="E363" s="287" t="s">
        <v>32</v>
      </c>
      <c r="F363" s="288">
        <v>3173</v>
      </c>
      <c r="G363" s="288">
        <v>83179</v>
      </c>
      <c r="H363" s="289">
        <f t="shared" si="12"/>
        <v>0.0006662569634763193</v>
      </c>
      <c r="I363" s="261"/>
      <c r="J363" s="279" t="s">
        <v>686</v>
      </c>
      <c r="K363" s="280">
        <v>3</v>
      </c>
      <c r="L363" s="281" t="s">
        <v>856</v>
      </c>
      <c r="M363" s="282" t="s">
        <v>688</v>
      </c>
      <c r="N363" s="283">
        <v>14245000</v>
      </c>
      <c r="O363" s="283">
        <v>175157717</v>
      </c>
      <c r="P363" s="284">
        <f t="shared" si="13"/>
        <v>3.282052534671248</v>
      </c>
    </row>
    <row r="364" spans="2:16" ht="13.5">
      <c r="B364" s="285" t="s">
        <v>731</v>
      </c>
      <c r="C364" s="286">
        <v>4</v>
      </c>
      <c r="D364" s="287" t="s">
        <v>732</v>
      </c>
      <c r="E364" s="287"/>
      <c r="F364" s="288">
        <v>0</v>
      </c>
      <c r="G364" s="288">
        <v>92181</v>
      </c>
      <c r="H364" s="289">
        <f t="shared" si="12"/>
        <v>0.0007383622446796738</v>
      </c>
      <c r="I364" s="261"/>
      <c r="J364" s="279" t="s">
        <v>689</v>
      </c>
      <c r="K364" s="280">
        <v>4</v>
      </c>
      <c r="L364" s="281" t="s">
        <v>855</v>
      </c>
      <c r="M364" s="282" t="s">
        <v>688</v>
      </c>
      <c r="N364" s="283">
        <v>4398736</v>
      </c>
      <c r="O364" s="283">
        <v>83971378</v>
      </c>
      <c r="P364" s="284">
        <f t="shared" si="13"/>
        <v>1.5734303844845012</v>
      </c>
    </row>
    <row r="365" spans="2:16" ht="13.5">
      <c r="B365" s="285" t="s">
        <v>733</v>
      </c>
      <c r="C365" s="286">
        <v>5</v>
      </c>
      <c r="D365" s="287" t="s">
        <v>734</v>
      </c>
      <c r="E365" s="287" t="s">
        <v>12</v>
      </c>
      <c r="F365" s="288">
        <v>278</v>
      </c>
      <c r="G365" s="288">
        <v>71408</v>
      </c>
      <c r="H365" s="289">
        <f t="shared" si="12"/>
        <v>0.0005719722195255655</v>
      </c>
      <c r="I365" s="261"/>
      <c r="J365" s="279" t="s">
        <v>691</v>
      </c>
      <c r="K365" s="280">
        <v>4</v>
      </c>
      <c r="L365" s="281" t="s">
        <v>854</v>
      </c>
      <c r="M365" s="282" t="s">
        <v>688</v>
      </c>
      <c r="N365" s="283">
        <v>7318527</v>
      </c>
      <c r="O365" s="283">
        <v>86355572</v>
      </c>
      <c r="P365" s="284">
        <f t="shared" si="13"/>
        <v>1.6181046934151664</v>
      </c>
    </row>
    <row r="366" spans="2:16" ht="13.5">
      <c r="B366" s="285" t="s">
        <v>735</v>
      </c>
      <c r="C366" s="286">
        <v>4</v>
      </c>
      <c r="D366" s="287" t="s">
        <v>736</v>
      </c>
      <c r="E366" s="287"/>
      <c r="F366" s="288">
        <v>0</v>
      </c>
      <c r="G366" s="288">
        <v>53557226</v>
      </c>
      <c r="H366" s="289">
        <f t="shared" si="12"/>
        <v>0.4289889848035559</v>
      </c>
      <c r="I366" s="261"/>
      <c r="J366" s="279" t="s">
        <v>693</v>
      </c>
      <c r="K366" s="280">
        <v>4</v>
      </c>
      <c r="L366" s="281" t="s">
        <v>850</v>
      </c>
      <c r="M366" s="282" t="s">
        <v>688</v>
      </c>
      <c r="N366" s="283">
        <v>575030</v>
      </c>
      <c r="O366" s="283">
        <v>3145725</v>
      </c>
      <c r="P366" s="284">
        <f t="shared" si="13"/>
        <v>0.05894364739652728</v>
      </c>
    </row>
    <row r="367" spans="2:16" ht="13.5">
      <c r="B367" s="285" t="s">
        <v>737</v>
      </c>
      <c r="C367" s="286">
        <v>5</v>
      </c>
      <c r="D367" s="287" t="s">
        <v>738</v>
      </c>
      <c r="E367" s="287" t="s">
        <v>32</v>
      </c>
      <c r="F367" s="288">
        <v>98372</v>
      </c>
      <c r="G367" s="288">
        <v>92827</v>
      </c>
      <c r="H367" s="289">
        <f t="shared" si="12"/>
        <v>0.000743536651662274</v>
      </c>
      <c r="I367" s="261"/>
      <c r="J367" s="279" t="s">
        <v>695</v>
      </c>
      <c r="K367" s="280">
        <v>3</v>
      </c>
      <c r="L367" s="281" t="s">
        <v>853</v>
      </c>
      <c r="M367" s="282" t="s">
        <v>32</v>
      </c>
      <c r="N367" s="283">
        <v>3208663</v>
      </c>
      <c r="O367" s="283">
        <v>14473447</v>
      </c>
      <c r="P367" s="284">
        <f t="shared" si="13"/>
        <v>0.2711990897425317</v>
      </c>
    </row>
    <row r="368" spans="2:16" ht="13.5">
      <c r="B368" s="285" t="s">
        <v>739</v>
      </c>
      <c r="C368" s="286">
        <v>3</v>
      </c>
      <c r="D368" s="287" t="s">
        <v>740</v>
      </c>
      <c r="E368" s="287"/>
      <c r="F368" s="288">
        <v>0</v>
      </c>
      <c r="G368" s="288">
        <v>5442970</v>
      </c>
      <c r="H368" s="289">
        <f t="shared" si="12"/>
        <v>0.04359774299393719</v>
      </c>
      <c r="I368" s="261"/>
      <c r="J368" s="279" t="s">
        <v>697</v>
      </c>
      <c r="K368" s="280">
        <v>3</v>
      </c>
      <c r="L368" s="281" t="s">
        <v>702</v>
      </c>
      <c r="M368" s="282"/>
      <c r="N368" s="283">
        <v>0</v>
      </c>
      <c r="O368" s="283">
        <v>174435869</v>
      </c>
      <c r="P368" s="284">
        <f t="shared" si="13"/>
        <v>3.2685267643048332</v>
      </c>
    </row>
    <row r="369" spans="2:16" ht="13.5">
      <c r="B369" s="285" t="s">
        <v>741</v>
      </c>
      <c r="C369" s="286">
        <v>4</v>
      </c>
      <c r="D369" s="287" t="s">
        <v>742</v>
      </c>
      <c r="E369" s="287" t="s">
        <v>12</v>
      </c>
      <c r="F369" s="288">
        <v>6148</v>
      </c>
      <c r="G369" s="288">
        <v>33753</v>
      </c>
      <c r="H369" s="289">
        <f t="shared" si="12"/>
        <v>0.0002703587598818957</v>
      </c>
      <c r="I369" s="261"/>
      <c r="J369" s="279" t="s">
        <v>852</v>
      </c>
      <c r="K369" s="280">
        <v>4</v>
      </c>
      <c r="L369" s="281" t="s">
        <v>706</v>
      </c>
      <c r="M369" s="282" t="s">
        <v>688</v>
      </c>
      <c r="N369" s="283">
        <v>13851331</v>
      </c>
      <c r="O369" s="283">
        <v>9791733</v>
      </c>
      <c r="P369" s="284">
        <f t="shared" si="13"/>
        <v>0.18347454318255418</v>
      </c>
    </row>
    <row r="370" spans="2:16" ht="13.5">
      <c r="B370" s="285" t="s">
        <v>743</v>
      </c>
      <c r="C370" s="286">
        <v>4</v>
      </c>
      <c r="D370" s="287" t="s">
        <v>744</v>
      </c>
      <c r="E370" s="287"/>
      <c r="F370" s="288">
        <v>0</v>
      </c>
      <c r="G370" s="288">
        <v>4043638</v>
      </c>
      <c r="H370" s="289">
        <f t="shared" si="12"/>
        <v>0.032389208517503904</v>
      </c>
      <c r="I370" s="261"/>
      <c r="J370" s="279" t="s">
        <v>851</v>
      </c>
      <c r="K370" s="280">
        <v>4</v>
      </c>
      <c r="L370" s="281" t="s">
        <v>850</v>
      </c>
      <c r="M370" s="282" t="s">
        <v>688</v>
      </c>
      <c r="N370" s="283">
        <v>16368899</v>
      </c>
      <c r="O370" s="283">
        <v>49387377</v>
      </c>
      <c r="P370" s="284">
        <f t="shared" si="13"/>
        <v>0.9254057922187607</v>
      </c>
    </row>
    <row r="371" spans="2:16" ht="13.5">
      <c r="B371" s="268" t="s">
        <v>745</v>
      </c>
      <c r="C371" s="269">
        <v>2</v>
      </c>
      <c r="D371" s="270" t="s">
        <v>746</v>
      </c>
      <c r="E371" s="270"/>
      <c r="F371" s="271">
        <v>0</v>
      </c>
      <c r="G371" s="271">
        <v>124335948</v>
      </c>
      <c r="H371" s="272">
        <f t="shared" si="12"/>
        <v>0.9959207391941419</v>
      </c>
      <c r="I371" s="261"/>
      <c r="J371" s="279" t="s">
        <v>849</v>
      </c>
      <c r="K371" s="280">
        <v>4</v>
      </c>
      <c r="L371" s="281" t="s">
        <v>848</v>
      </c>
      <c r="M371" s="282" t="s">
        <v>688</v>
      </c>
      <c r="N371" s="283">
        <v>7382663</v>
      </c>
      <c r="O371" s="283">
        <v>56481235</v>
      </c>
      <c r="P371" s="284">
        <f t="shared" si="13"/>
        <v>1.0583283663894318</v>
      </c>
    </row>
    <row r="372" spans="2:16" ht="13.5">
      <c r="B372" s="285" t="s">
        <v>747</v>
      </c>
      <c r="C372" s="286">
        <v>3</v>
      </c>
      <c r="D372" s="287" t="s">
        <v>748</v>
      </c>
      <c r="E372" s="287"/>
      <c r="F372" s="288">
        <v>0</v>
      </c>
      <c r="G372" s="288">
        <v>28458809</v>
      </c>
      <c r="H372" s="289">
        <f t="shared" si="12"/>
        <v>0.22795272446762457</v>
      </c>
      <c r="I372" s="261"/>
      <c r="J372" s="273" t="s">
        <v>713</v>
      </c>
      <c r="K372" s="274">
        <v>2</v>
      </c>
      <c r="L372" s="275" t="s">
        <v>714</v>
      </c>
      <c r="M372" s="276" t="s">
        <v>32</v>
      </c>
      <c r="N372" s="277">
        <v>26495401</v>
      </c>
      <c r="O372" s="277">
        <v>41638110</v>
      </c>
      <c r="P372" s="278">
        <f t="shared" si="13"/>
        <v>0.780202361648846</v>
      </c>
    </row>
    <row r="373" spans="2:16" ht="13.5">
      <c r="B373" s="285" t="s">
        <v>749</v>
      </c>
      <c r="C373" s="286">
        <v>4</v>
      </c>
      <c r="D373" s="287" t="s">
        <v>750</v>
      </c>
      <c r="E373" s="287" t="s">
        <v>233</v>
      </c>
      <c r="F373" s="288">
        <v>5095279</v>
      </c>
      <c r="G373" s="288">
        <v>563020</v>
      </c>
      <c r="H373" s="289">
        <f t="shared" si="12"/>
        <v>0.004509743992791898</v>
      </c>
      <c r="I373" s="261"/>
      <c r="J373" s="273" t="s">
        <v>715</v>
      </c>
      <c r="K373" s="274">
        <v>2</v>
      </c>
      <c r="L373" s="275" t="s">
        <v>716</v>
      </c>
      <c r="M373" s="276"/>
      <c r="N373" s="277">
        <v>0</v>
      </c>
      <c r="O373" s="277">
        <v>43256782</v>
      </c>
      <c r="P373" s="278">
        <f t="shared" si="13"/>
        <v>0.8105325499579423</v>
      </c>
    </row>
    <row r="374" spans="2:16" ht="13.5">
      <c r="B374" s="285" t="s">
        <v>751</v>
      </c>
      <c r="C374" s="286">
        <v>3</v>
      </c>
      <c r="D374" s="287" t="s">
        <v>752</v>
      </c>
      <c r="E374" s="287" t="s">
        <v>12</v>
      </c>
      <c r="F374" s="288">
        <v>576062</v>
      </c>
      <c r="G374" s="288">
        <v>2636905</v>
      </c>
      <c r="H374" s="289">
        <f t="shared" si="12"/>
        <v>0.021121392638472736</v>
      </c>
      <c r="I374" s="261"/>
      <c r="J374" s="279" t="s">
        <v>717</v>
      </c>
      <c r="K374" s="280">
        <v>3</v>
      </c>
      <c r="L374" s="281" t="s">
        <v>718</v>
      </c>
      <c r="M374" s="282"/>
      <c r="N374" s="283">
        <v>0</v>
      </c>
      <c r="O374" s="283">
        <v>38027408</v>
      </c>
      <c r="P374" s="284">
        <f t="shared" si="13"/>
        <v>0.7125461153012042</v>
      </c>
    </row>
    <row r="375" spans="2:16" ht="13.5">
      <c r="B375" s="285" t="s">
        <v>753</v>
      </c>
      <c r="C375" s="286">
        <v>3</v>
      </c>
      <c r="D375" s="287" t="s">
        <v>754</v>
      </c>
      <c r="E375" s="287"/>
      <c r="F375" s="288">
        <v>0</v>
      </c>
      <c r="G375" s="288">
        <v>6836324</v>
      </c>
      <c r="H375" s="289">
        <f t="shared" si="12"/>
        <v>0.0547583941809866</v>
      </c>
      <c r="I375" s="261"/>
      <c r="J375" s="279" t="s">
        <v>847</v>
      </c>
      <c r="K375" s="280">
        <v>4</v>
      </c>
      <c r="L375" s="281" t="s">
        <v>736</v>
      </c>
      <c r="M375" s="282"/>
      <c r="N375" s="283">
        <v>0</v>
      </c>
      <c r="O375" s="283">
        <v>12396000</v>
      </c>
      <c r="P375" s="284">
        <f t="shared" si="13"/>
        <v>0.23227251368996088</v>
      </c>
    </row>
    <row r="376" spans="2:16" ht="13.5">
      <c r="B376" s="285" t="s">
        <v>755</v>
      </c>
      <c r="C376" s="286">
        <v>3</v>
      </c>
      <c r="D376" s="287" t="s">
        <v>756</v>
      </c>
      <c r="E376" s="287" t="s">
        <v>32</v>
      </c>
      <c r="F376" s="288">
        <v>302847</v>
      </c>
      <c r="G376" s="288">
        <v>507198</v>
      </c>
      <c r="H376" s="289">
        <f t="shared" si="12"/>
        <v>0.004062614354118975</v>
      </c>
      <c r="I376" s="261"/>
      <c r="J376" s="279" t="s">
        <v>846</v>
      </c>
      <c r="K376" s="280">
        <v>5</v>
      </c>
      <c r="L376" s="281" t="s">
        <v>845</v>
      </c>
      <c r="M376" s="282" t="s">
        <v>12</v>
      </c>
      <c r="N376" s="283">
        <v>160188</v>
      </c>
      <c r="O376" s="283">
        <v>839146</v>
      </c>
      <c r="P376" s="284">
        <f t="shared" si="13"/>
        <v>0.015723664954249428</v>
      </c>
    </row>
    <row r="377" spans="2:16" ht="13.5">
      <c r="B377" s="285" t="s">
        <v>757</v>
      </c>
      <c r="C377" s="286">
        <v>3</v>
      </c>
      <c r="D377" s="287" t="s">
        <v>758</v>
      </c>
      <c r="E377" s="287" t="s">
        <v>32</v>
      </c>
      <c r="F377" s="288">
        <v>362</v>
      </c>
      <c r="G377" s="288">
        <v>635</v>
      </c>
      <c r="H377" s="289">
        <f t="shared" si="12"/>
        <v>5.086297885373264E-06</v>
      </c>
      <c r="I377" s="261"/>
      <c r="J377" s="279" t="s">
        <v>721</v>
      </c>
      <c r="K377" s="280">
        <v>4</v>
      </c>
      <c r="L377" s="281" t="s">
        <v>732</v>
      </c>
      <c r="M377" s="282" t="s">
        <v>32</v>
      </c>
      <c r="N377" s="283">
        <v>5272</v>
      </c>
      <c r="O377" s="283">
        <v>28179</v>
      </c>
      <c r="P377" s="284">
        <f t="shared" si="13"/>
        <v>0.0005280096130420625</v>
      </c>
    </row>
    <row r="378" spans="2:16" ht="13.5">
      <c r="B378" s="285" t="s">
        <v>759</v>
      </c>
      <c r="C378" s="286">
        <v>3</v>
      </c>
      <c r="D378" s="287" t="s">
        <v>760</v>
      </c>
      <c r="E378" s="287" t="s">
        <v>32</v>
      </c>
      <c r="F378" s="288">
        <v>23411980</v>
      </c>
      <c r="G378" s="288">
        <v>50399266</v>
      </c>
      <c r="H378" s="289">
        <f t="shared" si="12"/>
        <v>0.403693984378212</v>
      </c>
      <c r="I378" s="261"/>
      <c r="J378" s="279" t="s">
        <v>739</v>
      </c>
      <c r="K378" s="280">
        <v>3</v>
      </c>
      <c r="L378" s="281" t="s">
        <v>740</v>
      </c>
      <c r="M378" s="282"/>
      <c r="N378" s="283">
        <v>0</v>
      </c>
      <c r="O378" s="283">
        <v>5229374</v>
      </c>
      <c r="P378" s="284">
        <f t="shared" si="13"/>
        <v>0.09798643465673809</v>
      </c>
    </row>
    <row r="379" spans="2:16" ht="13.5">
      <c r="B379" s="285" t="s">
        <v>761</v>
      </c>
      <c r="C379" s="286">
        <v>4</v>
      </c>
      <c r="D379" s="287" t="s">
        <v>762</v>
      </c>
      <c r="E379" s="287" t="s">
        <v>32</v>
      </c>
      <c r="F379" s="288">
        <v>124487</v>
      </c>
      <c r="G379" s="288">
        <v>158874</v>
      </c>
      <c r="H379" s="289">
        <f t="shared" si="12"/>
        <v>0.0012725677011666014</v>
      </c>
      <c r="I379" s="261"/>
      <c r="J379" s="279" t="s">
        <v>741</v>
      </c>
      <c r="K379" s="280">
        <v>4</v>
      </c>
      <c r="L379" s="281" t="s">
        <v>844</v>
      </c>
      <c r="M379" s="282"/>
      <c r="N379" s="283">
        <v>0</v>
      </c>
      <c r="O379" s="283">
        <v>5083113</v>
      </c>
      <c r="P379" s="284">
        <f t="shared" si="13"/>
        <v>0.09524584010004179</v>
      </c>
    </row>
    <row r="380" spans="2:16" ht="13.5">
      <c r="B380" s="285" t="s">
        <v>763</v>
      </c>
      <c r="C380" s="286">
        <v>4</v>
      </c>
      <c r="D380" s="287" t="s">
        <v>764</v>
      </c>
      <c r="E380" s="287" t="s">
        <v>32</v>
      </c>
      <c r="F380" s="288">
        <v>6415648</v>
      </c>
      <c r="G380" s="288">
        <v>5601099</v>
      </c>
      <c r="H380" s="289">
        <f t="shared" si="12"/>
        <v>0.04486434330624615</v>
      </c>
      <c r="I380" s="261"/>
      <c r="J380" s="279" t="s">
        <v>843</v>
      </c>
      <c r="K380" s="280">
        <v>5</v>
      </c>
      <c r="L380" s="281" t="s">
        <v>842</v>
      </c>
      <c r="M380" s="282" t="s">
        <v>12</v>
      </c>
      <c r="N380" s="283">
        <v>655642</v>
      </c>
      <c r="O380" s="283">
        <v>340899</v>
      </c>
      <c r="P380" s="284">
        <f t="shared" si="13"/>
        <v>0.006387662765762662</v>
      </c>
    </row>
    <row r="381" spans="2:16" ht="13.5">
      <c r="B381" s="285" t="s">
        <v>765</v>
      </c>
      <c r="C381" s="286">
        <v>3</v>
      </c>
      <c r="D381" s="287" t="s">
        <v>766</v>
      </c>
      <c r="E381" s="287" t="s">
        <v>32</v>
      </c>
      <c r="F381" s="288">
        <v>132228</v>
      </c>
      <c r="G381" s="288">
        <v>577279</v>
      </c>
      <c r="H381" s="289">
        <f t="shared" si="12"/>
        <v>0.004623957412551799</v>
      </c>
      <c r="I381" s="261"/>
      <c r="J381" s="273" t="s">
        <v>745</v>
      </c>
      <c r="K381" s="274">
        <v>2</v>
      </c>
      <c r="L381" s="275" t="s">
        <v>746</v>
      </c>
      <c r="M381" s="276"/>
      <c r="N381" s="277">
        <v>0</v>
      </c>
      <c r="O381" s="277">
        <v>155851201</v>
      </c>
      <c r="P381" s="278">
        <f t="shared" si="13"/>
        <v>2.9202928539746162</v>
      </c>
    </row>
    <row r="382" spans="2:16" ht="13.5">
      <c r="B382" s="285" t="s">
        <v>767</v>
      </c>
      <c r="C382" s="286">
        <v>3</v>
      </c>
      <c r="D382" s="287" t="s">
        <v>768</v>
      </c>
      <c r="E382" s="287" t="s">
        <v>32</v>
      </c>
      <c r="F382" s="288">
        <v>2062901</v>
      </c>
      <c r="G382" s="288">
        <v>915754</v>
      </c>
      <c r="H382" s="289">
        <f t="shared" si="12"/>
        <v>0.007335114383814343</v>
      </c>
      <c r="I382" s="261"/>
      <c r="J382" s="279" t="s">
        <v>747</v>
      </c>
      <c r="K382" s="280">
        <v>3</v>
      </c>
      <c r="L382" s="281" t="s">
        <v>748</v>
      </c>
      <c r="M382" s="282"/>
      <c r="N382" s="283">
        <v>0</v>
      </c>
      <c r="O382" s="283">
        <v>412481</v>
      </c>
      <c r="P382" s="284">
        <f t="shared" si="13"/>
        <v>0.007728944717598317</v>
      </c>
    </row>
    <row r="383" spans="2:16" ht="13.5">
      <c r="B383" s="285" t="s">
        <v>769</v>
      </c>
      <c r="C383" s="286">
        <v>3</v>
      </c>
      <c r="D383" s="287" t="s">
        <v>770</v>
      </c>
      <c r="E383" s="287"/>
      <c r="F383" s="288">
        <v>0</v>
      </c>
      <c r="G383" s="288">
        <v>3404173</v>
      </c>
      <c r="H383" s="289">
        <f t="shared" si="12"/>
        <v>0.027267146348574425</v>
      </c>
      <c r="I383" s="261"/>
      <c r="J383" s="279" t="s">
        <v>749</v>
      </c>
      <c r="K383" s="280">
        <v>4</v>
      </c>
      <c r="L383" s="281" t="s">
        <v>841</v>
      </c>
      <c r="M383" s="282"/>
      <c r="N383" s="283">
        <v>0</v>
      </c>
      <c r="O383" s="283">
        <v>297654</v>
      </c>
      <c r="P383" s="284">
        <f t="shared" si="13"/>
        <v>0.005577350983371378</v>
      </c>
    </row>
    <row r="384" spans="2:16" ht="13.5">
      <c r="B384" s="285" t="s">
        <v>771</v>
      </c>
      <c r="C384" s="286">
        <v>4</v>
      </c>
      <c r="D384" s="287" t="s">
        <v>772</v>
      </c>
      <c r="E384" s="287"/>
      <c r="F384" s="288">
        <v>0</v>
      </c>
      <c r="G384" s="288">
        <v>288044</v>
      </c>
      <c r="H384" s="289">
        <f t="shared" si="12"/>
        <v>0.0023072088001487505</v>
      </c>
      <c r="I384" s="261"/>
      <c r="J384" s="279" t="s">
        <v>751</v>
      </c>
      <c r="K384" s="280">
        <v>3</v>
      </c>
      <c r="L384" s="281" t="s">
        <v>752</v>
      </c>
      <c r="M384" s="282"/>
      <c r="N384" s="283">
        <v>0</v>
      </c>
      <c r="O384" s="283">
        <v>279924</v>
      </c>
      <c r="P384" s="284">
        <f t="shared" si="13"/>
        <v>0.0052451315845553894</v>
      </c>
    </row>
    <row r="385" spans="2:16" ht="13.5">
      <c r="B385" s="285" t="s">
        <v>773</v>
      </c>
      <c r="C385" s="286">
        <v>5</v>
      </c>
      <c r="D385" s="287" t="s">
        <v>774</v>
      </c>
      <c r="E385" s="287" t="s">
        <v>688</v>
      </c>
      <c r="F385" s="288">
        <v>329</v>
      </c>
      <c r="G385" s="288">
        <v>39559</v>
      </c>
      <c r="H385" s="289">
        <f t="shared" si="12"/>
        <v>0.00031686434338185976</v>
      </c>
      <c r="I385" s="261"/>
      <c r="J385" s="279" t="s">
        <v>753</v>
      </c>
      <c r="K385" s="280">
        <v>3</v>
      </c>
      <c r="L385" s="281" t="s">
        <v>756</v>
      </c>
      <c r="M385" s="282" t="s">
        <v>32</v>
      </c>
      <c r="N385" s="283">
        <v>600886</v>
      </c>
      <c r="O385" s="283">
        <v>435177</v>
      </c>
      <c r="P385" s="284">
        <f t="shared" si="13"/>
        <v>0.008154215528400783</v>
      </c>
    </row>
    <row r="386" spans="2:16" ht="13.5">
      <c r="B386" s="285" t="s">
        <v>775</v>
      </c>
      <c r="C386" s="286">
        <v>3</v>
      </c>
      <c r="D386" s="287" t="s">
        <v>776</v>
      </c>
      <c r="E386" s="287"/>
      <c r="F386" s="288">
        <v>0</v>
      </c>
      <c r="G386" s="288">
        <v>16113274</v>
      </c>
      <c r="H386" s="289">
        <f t="shared" si="12"/>
        <v>0.1290660023191181</v>
      </c>
      <c r="I386" s="261"/>
      <c r="J386" s="279" t="s">
        <v>755</v>
      </c>
      <c r="K386" s="280">
        <v>3</v>
      </c>
      <c r="L386" s="281" t="s">
        <v>760</v>
      </c>
      <c r="M386" s="282" t="s">
        <v>32</v>
      </c>
      <c r="N386" s="283">
        <v>135961660</v>
      </c>
      <c r="O386" s="283">
        <v>73800127</v>
      </c>
      <c r="P386" s="284">
        <f t="shared" si="13"/>
        <v>1.382844547348205</v>
      </c>
    </row>
    <row r="387" spans="2:16" ht="13.5">
      <c r="B387" s="285" t="s">
        <v>777</v>
      </c>
      <c r="C387" s="286">
        <v>4</v>
      </c>
      <c r="D387" s="287" t="s">
        <v>778</v>
      </c>
      <c r="E387" s="287"/>
      <c r="F387" s="288">
        <v>0</v>
      </c>
      <c r="G387" s="288">
        <v>13087570</v>
      </c>
      <c r="H387" s="289">
        <f t="shared" si="12"/>
        <v>0.10483036159948751</v>
      </c>
      <c r="I387" s="261"/>
      <c r="J387" s="279" t="s">
        <v>757</v>
      </c>
      <c r="K387" s="280">
        <v>3</v>
      </c>
      <c r="L387" s="281" t="s">
        <v>840</v>
      </c>
      <c r="M387" s="282" t="s">
        <v>32</v>
      </c>
      <c r="N387" s="283">
        <v>16420295</v>
      </c>
      <c r="O387" s="283">
        <v>37705924</v>
      </c>
      <c r="P387" s="284">
        <f t="shared" si="13"/>
        <v>0.7065222449566492</v>
      </c>
    </row>
    <row r="388" spans="2:16" ht="13.5">
      <c r="B388" s="285" t="s">
        <v>779</v>
      </c>
      <c r="C388" s="286">
        <v>5</v>
      </c>
      <c r="D388" s="287" t="s">
        <v>780</v>
      </c>
      <c r="E388" s="287" t="s">
        <v>688</v>
      </c>
      <c r="F388" s="288">
        <v>2105191</v>
      </c>
      <c r="G388" s="288">
        <v>1091763</v>
      </c>
      <c r="H388" s="289">
        <f t="shared" si="12"/>
        <v>0.008744932028706727</v>
      </c>
      <c r="I388" s="261"/>
      <c r="J388" s="279" t="s">
        <v>839</v>
      </c>
      <c r="K388" s="280">
        <v>4</v>
      </c>
      <c r="L388" s="281" t="s">
        <v>838</v>
      </c>
      <c r="M388" s="282" t="s">
        <v>32</v>
      </c>
      <c r="N388" s="283">
        <v>7019670</v>
      </c>
      <c r="O388" s="283">
        <v>26108783</v>
      </c>
      <c r="P388" s="284">
        <f t="shared" si="13"/>
        <v>0.48921851055144544</v>
      </c>
    </row>
    <row r="389" spans="2:16" ht="13.5">
      <c r="B389" s="285" t="s">
        <v>781</v>
      </c>
      <c r="C389" s="286">
        <v>3</v>
      </c>
      <c r="D389" s="287" t="s">
        <v>782</v>
      </c>
      <c r="E389" s="287" t="s">
        <v>32</v>
      </c>
      <c r="F389" s="288">
        <v>8914</v>
      </c>
      <c r="G389" s="288">
        <v>79288</v>
      </c>
      <c r="H389" s="289">
        <f t="shared" si="12"/>
        <v>0.0006350903728117722</v>
      </c>
      <c r="I389" s="261"/>
      <c r="J389" s="279" t="s">
        <v>759</v>
      </c>
      <c r="K389" s="280">
        <v>3</v>
      </c>
      <c r="L389" s="281" t="s">
        <v>770</v>
      </c>
      <c r="M389" s="282"/>
      <c r="N389" s="283">
        <v>0</v>
      </c>
      <c r="O389" s="283">
        <v>10543330</v>
      </c>
      <c r="P389" s="284">
        <f t="shared" si="13"/>
        <v>0.19755774134904608</v>
      </c>
    </row>
    <row r="390" spans="2:16" ht="13.5">
      <c r="B390" s="285" t="s">
        <v>783</v>
      </c>
      <c r="C390" s="286">
        <v>4</v>
      </c>
      <c r="D390" s="287" t="s">
        <v>784</v>
      </c>
      <c r="E390" s="287" t="s">
        <v>32</v>
      </c>
      <c r="F390" s="288">
        <v>2303</v>
      </c>
      <c r="G390" s="288">
        <v>24605</v>
      </c>
      <c r="H390" s="289">
        <f t="shared" si="12"/>
        <v>0.00019708403066080182</v>
      </c>
      <c r="I390" s="261"/>
      <c r="J390" s="279" t="s">
        <v>761</v>
      </c>
      <c r="K390" s="280">
        <v>4</v>
      </c>
      <c r="L390" s="281" t="s">
        <v>837</v>
      </c>
      <c r="M390" s="282"/>
      <c r="N390" s="283">
        <v>0</v>
      </c>
      <c r="O390" s="283">
        <v>3110837</v>
      </c>
      <c r="P390" s="284">
        <f t="shared" si="13"/>
        <v>0.0582899265625796</v>
      </c>
    </row>
    <row r="391" spans="2:16" ht="13.5">
      <c r="B391" s="285" t="s">
        <v>785</v>
      </c>
      <c r="C391" s="286">
        <v>3</v>
      </c>
      <c r="D391" s="287" t="s">
        <v>786</v>
      </c>
      <c r="E391" s="287"/>
      <c r="F391" s="288">
        <v>0</v>
      </c>
      <c r="G391" s="288">
        <v>192718</v>
      </c>
      <c r="H391" s="289">
        <f t="shared" si="12"/>
        <v>0.001543655363580102</v>
      </c>
      <c r="I391" s="261"/>
      <c r="J391" s="279" t="s">
        <v>836</v>
      </c>
      <c r="K391" s="280">
        <v>3</v>
      </c>
      <c r="L391" s="281" t="s">
        <v>776</v>
      </c>
      <c r="M391" s="282"/>
      <c r="N391" s="283">
        <v>0</v>
      </c>
      <c r="O391" s="283">
        <v>4149228</v>
      </c>
      <c r="P391" s="284">
        <f t="shared" si="13"/>
        <v>0.07774698430403106</v>
      </c>
    </row>
    <row r="392" spans="2:16" ht="13.5">
      <c r="B392" s="285" t="s">
        <v>787</v>
      </c>
      <c r="C392" s="286">
        <v>4</v>
      </c>
      <c r="D392" s="287" t="s">
        <v>788</v>
      </c>
      <c r="E392" s="287"/>
      <c r="F392" s="288">
        <v>0</v>
      </c>
      <c r="G392" s="288">
        <v>192422</v>
      </c>
      <c r="H392" s="289">
        <f t="shared" si="12"/>
        <v>0.0015412844278729042</v>
      </c>
      <c r="I392" s="261"/>
      <c r="J392" s="279" t="s">
        <v>835</v>
      </c>
      <c r="K392" s="280">
        <v>4</v>
      </c>
      <c r="L392" s="281" t="s">
        <v>834</v>
      </c>
      <c r="M392" s="282"/>
      <c r="N392" s="283">
        <v>0</v>
      </c>
      <c r="O392" s="283">
        <v>3025342</v>
      </c>
      <c r="P392" s="284">
        <f t="shared" si="13"/>
        <v>0.05668794700805208</v>
      </c>
    </row>
    <row r="393" spans="2:16" ht="13.5">
      <c r="B393" s="285" t="s">
        <v>789</v>
      </c>
      <c r="C393" s="286">
        <v>3</v>
      </c>
      <c r="D393" s="287" t="s">
        <v>790</v>
      </c>
      <c r="E393" s="287"/>
      <c r="F393" s="288">
        <v>0</v>
      </c>
      <c r="G393" s="288">
        <v>7735</v>
      </c>
      <c r="H393" s="289">
        <f aca="true" t="shared" si="14" ref="H393:H401">G393/12484522423*100</f>
        <v>6.195671518639717E-05</v>
      </c>
      <c r="I393" s="261"/>
      <c r="J393" s="279" t="s">
        <v>765</v>
      </c>
      <c r="K393" s="280">
        <v>3</v>
      </c>
      <c r="L393" s="281" t="s">
        <v>833</v>
      </c>
      <c r="M393" s="282" t="s">
        <v>32</v>
      </c>
      <c r="N393" s="283">
        <v>7204</v>
      </c>
      <c r="O393" s="283">
        <v>17007</v>
      </c>
      <c r="P393" s="284">
        <f t="shared" si="13"/>
        <v>0.00031867204262061666</v>
      </c>
    </row>
    <row r="394" spans="2:16" ht="13.5">
      <c r="B394" s="285" t="s">
        <v>791</v>
      </c>
      <c r="C394" s="286">
        <v>3</v>
      </c>
      <c r="D394" s="287" t="s">
        <v>792</v>
      </c>
      <c r="E394" s="287" t="s">
        <v>32</v>
      </c>
      <c r="F394" s="288">
        <v>243625</v>
      </c>
      <c r="G394" s="288">
        <v>915234</v>
      </c>
      <c r="H394" s="289">
        <f t="shared" si="14"/>
        <v>0.007330949226490889</v>
      </c>
      <c r="I394" s="261"/>
      <c r="J394" s="279" t="s">
        <v>769</v>
      </c>
      <c r="K394" s="280">
        <v>3</v>
      </c>
      <c r="L394" s="281" t="s">
        <v>832</v>
      </c>
      <c r="M394" s="282" t="s">
        <v>15</v>
      </c>
      <c r="N394" s="283">
        <v>103</v>
      </c>
      <c r="O394" s="283">
        <v>108456</v>
      </c>
      <c r="P394" s="284">
        <f t="shared" si="13"/>
        <v>0.0020322158554984186</v>
      </c>
    </row>
    <row r="395" spans="2:16" ht="13.5">
      <c r="B395" s="285" t="s">
        <v>793</v>
      </c>
      <c r="C395" s="286">
        <v>4</v>
      </c>
      <c r="D395" s="287" t="s">
        <v>794</v>
      </c>
      <c r="E395" s="287" t="s">
        <v>32</v>
      </c>
      <c r="F395" s="288">
        <v>157881</v>
      </c>
      <c r="G395" s="288">
        <v>528099</v>
      </c>
      <c r="H395" s="289">
        <f t="shared" si="14"/>
        <v>0.004230029648768088</v>
      </c>
      <c r="I395" s="261"/>
      <c r="J395" s="262" t="s">
        <v>799</v>
      </c>
      <c r="K395" s="263">
        <v>1</v>
      </c>
      <c r="L395" s="264" t="s">
        <v>800</v>
      </c>
      <c r="M395" s="265"/>
      <c r="N395" s="266">
        <v>0</v>
      </c>
      <c r="O395" s="266">
        <v>41418689</v>
      </c>
      <c r="P395" s="267">
        <f t="shared" si="13"/>
        <v>0.7760909170516885</v>
      </c>
    </row>
    <row r="396" spans="2:16" ht="13.5">
      <c r="B396" s="285" t="s">
        <v>795</v>
      </c>
      <c r="C396" s="286">
        <v>4</v>
      </c>
      <c r="D396" s="287" t="s">
        <v>796</v>
      </c>
      <c r="E396" s="287" t="s">
        <v>32</v>
      </c>
      <c r="F396" s="288">
        <v>85744</v>
      </c>
      <c r="G396" s="288">
        <v>387135</v>
      </c>
      <c r="H396" s="289">
        <f t="shared" si="14"/>
        <v>0.0031009195777228007</v>
      </c>
      <c r="I396" s="261"/>
      <c r="J396" s="273" t="s">
        <v>801</v>
      </c>
      <c r="K396" s="274">
        <v>2</v>
      </c>
      <c r="L396" s="275" t="s">
        <v>831</v>
      </c>
      <c r="M396" s="276"/>
      <c r="N396" s="277">
        <v>0</v>
      </c>
      <c r="O396" s="277">
        <v>41349907</v>
      </c>
      <c r="P396" s="278">
        <f t="shared" si="13"/>
        <v>0.7748021006563496</v>
      </c>
    </row>
    <row r="397" spans="2:16" ht="14.25" thickBot="1">
      <c r="B397" s="285" t="s">
        <v>797</v>
      </c>
      <c r="C397" s="286">
        <v>3</v>
      </c>
      <c r="D397" s="287" t="s">
        <v>798</v>
      </c>
      <c r="E397" s="287" t="s">
        <v>32</v>
      </c>
      <c r="F397" s="288">
        <v>9663</v>
      </c>
      <c r="G397" s="288">
        <v>32763</v>
      </c>
      <c r="H397" s="284">
        <f t="shared" si="14"/>
        <v>0.0002624289411314713</v>
      </c>
      <c r="I397" s="261"/>
      <c r="J397" s="298" t="s">
        <v>803</v>
      </c>
      <c r="K397" s="299">
        <v>2</v>
      </c>
      <c r="L397" s="300" t="s">
        <v>804</v>
      </c>
      <c r="M397" s="301" t="s">
        <v>32</v>
      </c>
      <c r="N397" s="302">
        <v>22</v>
      </c>
      <c r="O397" s="302">
        <v>21016</v>
      </c>
      <c r="P397" s="303">
        <f t="shared" si="13"/>
        <v>0.00039379147690450287</v>
      </c>
    </row>
    <row r="398" spans="2:16" ht="22.5" customHeight="1" thickBot="1">
      <c r="B398" s="256" t="s">
        <v>799</v>
      </c>
      <c r="C398" s="257">
        <v>1</v>
      </c>
      <c r="D398" s="258" t="s">
        <v>800</v>
      </c>
      <c r="E398" s="258"/>
      <c r="F398" s="259">
        <v>0</v>
      </c>
      <c r="G398" s="259">
        <v>168646661</v>
      </c>
      <c r="H398" s="267">
        <f t="shared" si="14"/>
        <v>1.3508459137315934</v>
      </c>
      <c r="I398" s="261"/>
      <c r="J398" s="421" t="s">
        <v>809</v>
      </c>
      <c r="K398" s="422"/>
      <c r="L398" s="422"/>
      <c r="M398" s="422"/>
      <c r="N398" s="304"/>
      <c r="O398" s="305">
        <f>O8+O76+O87+O165+O186+O193+O232+O284+O358+O395</f>
        <v>5336834653</v>
      </c>
      <c r="P398" s="306">
        <f t="shared" si="13"/>
        <v>100</v>
      </c>
    </row>
    <row r="399" spans="2:9" ht="15" customHeight="1">
      <c r="B399" s="268" t="s">
        <v>801</v>
      </c>
      <c r="C399" s="269">
        <v>2</v>
      </c>
      <c r="D399" s="270" t="s">
        <v>802</v>
      </c>
      <c r="E399" s="270"/>
      <c r="F399" s="271">
        <v>0</v>
      </c>
      <c r="G399" s="271">
        <v>167289654</v>
      </c>
      <c r="H399" s="278">
        <f t="shared" si="14"/>
        <v>1.3399763990315354</v>
      </c>
      <c r="I399" s="307"/>
    </row>
    <row r="400" spans="2:9" ht="15" customHeight="1" thickBot="1">
      <c r="B400" s="309" t="s">
        <v>803</v>
      </c>
      <c r="C400" s="310">
        <v>2</v>
      </c>
      <c r="D400" s="311" t="s">
        <v>804</v>
      </c>
      <c r="E400" s="311" t="s">
        <v>32</v>
      </c>
      <c r="F400" s="312">
        <v>301</v>
      </c>
      <c r="G400" s="312">
        <v>1357007</v>
      </c>
      <c r="H400" s="303">
        <f t="shared" si="14"/>
        <v>0.010869514700057821</v>
      </c>
      <c r="I400" s="307"/>
    </row>
    <row r="401" spans="2:9" ht="21" customHeight="1" thickBot="1">
      <c r="B401" s="423" t="s">
        <v>809</v>
      </c>
      <c r="C401" s="422"/>
      <c r="D401" s="422"/>
      <c r="E401" s="422"/>
      <c r="F401" s="313"/>
      <c r="G401" s="314">
        <f>G8+G35+G39+G58+G67+G71+G106+G226+G336+G398</f>
        <v>12484522423</v>
      </c>
      <c r="H401" s="306">
        <f t="shared" si="14"/>
        <v>100</v>
      </c>
      <c r="I401" s="307"/>
    </row>
    <row r="402" spans="2:7" ht="15" customHeight="1">
      <c r="B402" s="315"/>
      <c r="C402" s="316"/>
      <c r="D402" s="317"/>
      <c r="E402" s="318"/>
      <c r="F402" s="319"/>
      <c r="G402" s="319"/>
    </row>
    <row r="403" spans="2:7" ht="15" customHeight="1">
      <c r="B403" s="315"/>
      <c r="C403" s="316"/>
      <c r="D403" s="317"/>
      <c r="E403" s="318"/>
      <c r="F403" s="319"/>
      <c r="G403" s="319"/>
    </row>
    <row r="404" spans="2:7" ht="15" customHeight="1">
      <c r="B404" s="315"/>
      <c r="C404" s="316"/>
      <c r="D404" s="317"/>
      <c r="E404" s="318"/>
      <c r="F404" s="319"/>
      <c r="G404" s="319"/>
    </row>
    <row r="405" spans="2:7" ht="15" customHeight="1">
      <c r="B405" s="315"/>
      <c r="C405" s="316"/>
      <c r="D405" s="317"/>
      <c r="E405" s="318"/>
      <c r="F405" s="319"/>
      <c r="G405" s="319"/>
    </row>
    <row r="406" spans="2:7" ht="15" customHeight="1">
      <c r="B406" s="320"/>
      <c r="C406" s="318"/>
      <c r="D406" s="318"/>
      <c r="E406" s="318"/>
      <c r="F406" s="319"/>
      <c r="G406" s="319"/>
    </row>
    <row r="407" spans="2:7" ht="15" customHeight="1">
      <c r="B407" s="315"/>
      <c r="C407" s="316"/>
      <c r="D407" s="317"/>
      <c r="E407" s="318"/>
      <c r="F407" s="319"/>
      <c r="G407" s="319"/>
    </row>
    <row r="408" spans="2:7" ht="15" customHeight="1">
      <c r="B408" s="315"/>
      <c r="C408" s="316"/>
      <c r="D408" s="317"/>
      <c r="E408" s="318"/>
      <c r="F408" s="319"/>
      <c r="G408" s="319"/>
    </row>
    <row r="409" spans="2:7" ht="15" customHeight="1">
      <c r="B409" s="315"/>
      <c r="C409" s="316"/>
      <c r="D409" s="317"/>
      <c r="E409" s="318"/>
      <c r="F409" s="319"/>
      <c r="G409" s="319"/>
    </row>
    <row r="410" spans="2:7" ht="15" customHeight="1">
      <c r="B410" s="315"/>
      <c r="C410" s="316"/>
      <c r="D410" s="317"/>
      <c r="E410" s="318"/>
      <c r="F410" s="319"/>
      <c r="G410" s="319"/>
    </row>
    <row r="411" spans="2:7" ht="15" customHeight="1">
      <c r="B411" s="320"/>
      <c r="C411" s="318"/>
      <c r="D411" s="318"/>
      <c r="E411" s="318"/>
      <c r="F411" s="321"/>
      <c r="G411" s="319"/>
    </row>
    <row r="412" spans="5:7" ht="15" customHeight="1">
      <c r="E412" s="247"/>
      <c r="F412" s="247"/>
      <c r="G412" s="247"/>
    </row>
    <row r="413" spans="5:7" ht="15" customHeight="1">
      <c r="E413" s="247"/>
      <c r="F413" s="247"/>
      <c r="G413" s="247"/>
    </row>
    <row r="414" spans="5:7" ht="15" customHeight="1">
      <c r="E414" s="247"/>
      <c r="F414" s="247"/>
      <c r="G414" s="247"/>
    </row>
    <row r="415" spans="5:7" ht="15" customHeight="1">
      <c r="E415" s="247"/>
      <c r="F415" s="247"/>
      <c r="G415" s="247"/>
    </row>
    <row r="416" spans="5:7" ht="15" customHeight="1">
      <c r="E416" s="247"/>
      <c r="F416" s="247"/>
      <c r="G416" s="247"/>
    </row>
    <row r="417" spans="5:7" ht="15" customHeight="1">
      <c r="E417" s="247"/>
      <c r="F417" s="247"/>
      <c r="G417" s="247"/>
    </row>
    <row r="418" spans="5:7" ht="15" customHeight="1">
      <c r="E418" s="247"/>
      <c r="F418" s="247"/>
      <c r="G418" s="247"/>
    </row>
    <row r="419" spans="5:7" ht="15" customHeight="1">
      <c r="E419" s="247"/>
      <c r="F419" s="247"/>
      <c r="G419" s="247"/>
    </row>
    <row r="420" spans="5:7" ht="15" customHeight="1">
      <c r="E420" s="247"/>
      <c r="F420" s="247"/>
      <c r="G420" s="247"/>
    </row>
    <row r="421" spans="5:7" ht="15" customHeight="1">
      <c r="E421" s="247"/>
      <c r="F421" s="247"/>
      <c r="G421" s="247"/>
    </row>
    <row r="422" spans="5:7" ht="15" customHeight="1">
      <c r="E422" s="247"/>
      <c r="F422" s="247"/>
      <c r="G422" s="247"/>
    </row>
    <row r="423" spans="5:7" ht="15" customHeight="1">
      <c r="E423" s="247"/>
      <c r="F423" s="247"/>
      <c r="G423" s="247"/>
    </row>
    <row r="424" spans="5:7" ht="15" customHeight="1">
      <c r="E424" s="247"/>
      <c r="F424" s="247"/>
      <c r="G424" s="247"/>
    </row>
    <row r="425" spans="5:7" ht="15" customHeight="1">
      <c r="E425" s="247"/>
      <c r="F425" s="247"/>
      <c r="G425" s="247"/>
    </row>
    <row r="426" spans="5:7" ht="15" customHeight="1">
      <c r="E426" s="247"/>
      <c r="F426" s="247"/>
      <c r="G426" s="247"/>
    </row>
    <row r="427" spans="5:7" ht="15" customHeight="1">
      <c r="E427" s="247"/>
      <c r="F427" s="247"/>
      <c r="G427" s="247"/>
    </row>
    <row r="428" spans="5:7" ht="15" customHeight="1">
      <c r="E428" s="247"/>
      <c r="F428" s="247"/>
      <c r="G428" s="247"/>
    </row>
    <row r="429" spans="5:7" ht="15" customHeight="1">
      <c r="E429" s="247"/>
      <c r="F429" s="247"/>
      <c r="G429" s="247"/>
    </row>
    <row r="430" spans="5:7" ht="15" customHeight="1">
      <c r="E430" s="247"/>
      <c r="F430" s="247"/>
      <c r="G430" s="247"/>
    </row>
    <row r="431" spans="5:7" ht="15" customHeight="1">
      <c r="E431" s="247"/>
      <c r="F431" s="247"/>
      <c r="G431" s="247"/>
    </row>
    <row r="432" spans="5:7" ht="15" customHeight="1">
      <c r="E432" s="247"/>
      <c r="F432" s="247"/>
      <c r="G432" s="247"/>
    </row>
    <row r="433" spans="5:7" ht="13.5">
      <c r="E433" s="247"/>
      <c r="F433" s="247"/>
      <c r="G433" s="247"/>
    </row>
    <row r="434" spans="5:7" ht="13.5">
      <c r="E434" s="247"/>
      <c r="F434" s="247"/>
      <c r="G434" s="247"/>
    </row>
    <row r="435" spans="5:7" ht="13.5">
      <c r="E435" s="247"/>
      <c r="F435" s="247"/>
      <c r="G435" s="247"/>
    </row>
    <row r="436" spans="5:7" ht="13.5">
      <c r="E436" s="247"/>
      <c r="F436" s="247"/>
      <c r="G436" s="247"/>
    </row>
    <row r="437" spans="5:7" ht="13.5">
      <c r="E437" s="247"/>
      <c r="F437" s="247"/>
      <c r="G437" s="247"/>
    </row>
    <row r="438" spans="5:7" ht="13.5">
      <c r="E438" s="247"/>
      <c r="F438" s="247"/>
      <c r="G438" s="247"/>
    </row>
    <row r="439" spans="5:7" ht="13.5">
      <c r="E439" s="247"/>
      <c r="F439" s="247"/>
      <c r="G439" s="247"/>
    </row>
    <row r="440" spans="5:7" ht="13.5">
      <c r="E440" s="247"/>
      <c r="F440" s="247"/>
      <c r="G440" s="247"/>
    </row>
    <row r="441" spans="5:7" ht="13.5">
      <c r="E441" s="247"/>
      <c r="F441" s="247"/>
      <c r="G441" s="247"/>
    </row>
    <row r="442" spans="5:7" ht="13.5">
      <c r="E442" s="247"/>
      <c r="F442" s="247"/>
      <c r="G442" s="247"/>
    </row>
    <row r="443" spans="5:7" ht="13.5">
      <c r="E443" s="247"/>
      <c r="F443" s="247"/>
      <c r="G443" s="247"/>
    </row>
    <row r="444" spans="5:7" ht="13.5">
      <c r="E444" s="247"/>
      <c r="F444" s="247"/>
      <c r="G444" s="247"/>
    </row>
    <row r="445" spans="5:7" ht="13.5">
      <c r="E445" s="247"/>
      <c r="F445" s="247"/>
      <c r="G445" s="247"/>
    </row>
    <row r="446" spans="5:7" ht="13.5">
      <c r="E446" s="247"/>
      <c r="F446" s="247"/>
      <c r="G446" s="247"/>
    </row>
    <row r="447" spans="5:7" ht="13.5">
      <c r="E447" s="247"/>
      <c r="F447" s="247"/>
      <c r="G447" s="247"/>
    </row>
    <row r="448" spans="5:7" ht="13.5">
      <c r="E448" s="247"/>
      <c r="F448" s="247"/>
      <c r="G448" s="247"/>
    </row>
    <row r="449" spans="5:7" ht="13.5">
      <c r="E449" s="247"/>
      <c r="F449" s="247"/>
      <c r="G449" s="247"/>
    </row>
    <row r="450" spans="5:7" ht="13.5">
      <c r="E450" s="247"/>
      <c r="F450" s="247"/>
      <c r="G450" s="247"/>
    </row>
    <row r="451" spans="5:7" ht="13.5">
      <c r="E451" s="247"/>
      <c r="F451" s="247"/>
      <c r="G451" s="247"/>
    </row>
    <row r="452" spans="5:7" ht="13.5">
      <c r="E452" s="247"/>
      <c r="F452" s="247"/>
      <c r="G452" s="247"/>
    </row>
    <row r="453" spans="5:7" ht="13.5">
      <c r="E453" s="247"/>
      <c r="F453" s="247"/>
      <c r="G453" s="247"/>
    </row>
    <row r="454" spans="5:7" ht="13.5">
      <c r="E454" s="247"/>
      <c r="F454" s="247"/>
      <c r="G454" s="247"/>
    </row>
    <row r="455" spans="5:7" ht="13.5">
      <c r="E455" s="247"/>
      <c r="F455" s="247"/>
      <c r="G455" s="247"/>
    </row>
    <row r="456" spans="5:7" ht="13.5">
      <c r="E456" s="247"/>
      <c r="F456" s="247"/>
      <c r="G456" s="247"/>
    </row>
    <row r="457" spans="5:7" ht="13.5">
      <c r="E457" s="247"/>
      <c r="F457" s="247"/>
      <c r="G457" s="247"/>
    </row>
    <row r="458" spans="5:7" ht="13.5">
      <c r="E458" s="247"/>
      <c r="F458" s="247"/>
      <c r="G458" s="247"/>
    </row>
    <row r="459" spans="5:7" ht="13.5">
      <c r="E459" s="247"/>
      <c r="F459" s="247"/>
      <c r="G459" s="247"/>
    </row>
    <row r="460" spans="5:7" ht="13.5">
      <c r="E460" s="247"/>
      <c r="F460" s="247"/>
      <c r="G460" s="247"/>
    </row>
    <row r="461" spans="5:7" ht="13.5">
      <c r="E461" s="247"/>
      <c r="F461" s="247"/>
      <c r="G461" s="247"/>
    </row>
    <row r="462" spans="5:7" ht="13.5">
      <c r="E462" s="247"/>
      <c r="F462" s="247"/>
      <c r="G462" s="247"/>
    </row>
    <row r="463" spans="5:7" ht="13.5">
      <c r="E463" s="247"/>
      <c r="F463" s="247"/>
      <c r="G463" s="247"/>
    </row>
  </sheetData>
  <sheetProtection/>
  <mergeCells count="2">
    <mergeCell ref="J398:M398"/>
    <mergeCell ref="B401:E401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8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.421875" style="324" customWidth="1"/>
    <col min="2" max="2" width="11.57421875" style="324" customWidth="1"/>
    <col min="3" max="3" width="4.7109375" style="355" customWidth="1"/>
    <col min="4" max="4" width="32.140625" style="324" customWidth="1"/>
    <col min="5" max="5" width="5.7109375" style="355" customWidth="1"/>
    <col min="6" max="6" width="12.7109375" style="248" customWidth="1"/>
    <col min="7" max="7" width="15.7109375" style="248" customWidth="1"/>
    <col min="8" max="8" width="7.421875" style="324" customWidth="1"/>
    <col min="9" max="9" width="3.28125" style="324" customWidth="1"/>
    <col min="10" max="10" width="12.00390625" style="324" bestFit="1" customWidth="1"/>
    <col min="11" max="11" width="5.28125" style="355" bestFit="1" customWidth="1"/>
    <col min="12" max="12" width="33.8515625" style="324" bestFit="1" customWidth="1"/>
    <col min="13" max="13" width="5.28125" style="355" bestFit="1" customWidth="1"/>
    <col min="14" max="14" width="11.421875" style="324" bestFit="1" customWidth="1"/>
    <col min="15" max="15" width="16.57421875" style="324" bestFit="1" customWidth="1"/>
    <col min="16" max="16" width="8.140625" style="324" customWidth="1"/>
    <col min="17" max="16384" width="9.00390625" style="324" customWidth="1"/>
  </cols>
  <sheetData>
    <row r="1" spans="2:13" s="230" customFormat="1" ht="17.25">
      <c r="B1" s="230" t="s">
        <v>1280</v>
      </c>
      <c r="C1" s="229"/>
      <c r="E1" s="229"/>
      <c r="F1" s="231"/>
      <c r="G1" s="231"/>
      <c r="K1" s="229"/>
      <c r="M1" s="229"/>
    </row>
    <row r="2" spans="2:13" s="234" customFormat="1" ht="7.5" customHeight="1">
      <c r="B2" s="323"/>
      <c r="C2" s="233"/>
      <c r="E2" s="233"/>
      <c r="F2" s="235"/>
      <c r="G2" s="235"/>
      <c r="K2" s="233"/>
      <c r="M2" s="233"/>
    </row>
    <row r="3" spans="2:13" s="239" customFormat="1" ht="15" customHeight="1">
      <c r="B3" s="239" t="s">
        <v>1319</v>
      </c>
      <c r="C3" s="238"/>
      <c r="E3" s="238"/>
      <c r="F3" s="240"/>
      <c r="G3" s="240"/>
      <c r="K3" s="238"/>
      <c r="M3" s="238"/>
    </row>
    <row r="4" spans="3:13" s="239" customFormat="1" ht="15" customHeight="1">
      <c r="C4" s="238"/>
      <c r="E4" s="238"/>
      <c r="F4" s="240"/>
      <c r="G4" s="240"/>
      <c r="K4" s="238"/>
      <c r="M4" s="238"/>
    </row>
    <row r="5" spans="2:13" s="234" customFormat="1" ht="7.5" customHeight="1">
      <c r="B5" s="323"/>
      <c r="C5" s="233"/>
      <c r="E5" s="233"/>
      <c r="F5" s="235"/>
      <c r="G5" s="235"/>
      <c r="K5" s="233"/>
      <c r="M5" s="233"/>
    </row>
    <row r="6" spans="2:16" ht="15" thickBot="1">
      <c r="B6" s="232" t="s">
        <v>1320</v>
      </c>
      <c r="C6" s="241"/>
      <c r="D6" s="242"/>
      <c r="E6" s="241"/>
      <c r="F6" s="243"/>
      <c r="G6" s="243"/>
      <c r="H6" s="244" t="s">
        <v>1282</v>
      </c>
      <c r="J6" s="232" t="s">
        <v>1321</v>
      </c>
      <c r="K6" s="241"/>
      <c r="L6" s="242"/>
      <c r="M6" s="241"/>
      <c r="N6" s="246"/>
      <c r="O6" s="246"/>
      <c r="P6" s="364" t="s">
        <v>1282</v>
      </c>
    </row>
    <row r="7" spans="2:16" s="247" customFormat="1" ht="21" customHeight="1">
      <c r="B7" s="325" t="s">
        <v>1284</v>
      </c>
      <c r="C7" s="250" t="s">
        <v>1322</v>
      </c>
      <c r="D7" s="250" t="s">
        <v>1306</v>
      </c>
      <c r="E7" s="250" t="s">
        <v>1287</v>
      </c>
      <c r="F7" s="251" t="s">
        <v>1288</v>
      </c>
      <c r="G7" s="251" t="s">
        <v>1289</v>
      </c>
      <c r="H7" s="255" t="s">
        <v>1323</v>
      </c>
      <c r="J7" s="325" t="s">
        <v>1324</v>
      </c>
      <c r="K7" s="250" t="s">
        <v>1325</v>
      </c>
      <c r="L7" s="250" t="s">
        <v>1326</v>
      </c>
      <c r="M7" s="250" t="s">
        <v>1287</v>
      </c>
      <c r="N7" s="251" t="s">
        <v>1327</v>
      </c>
      <c r="O7" s="251" t="s">
        <v>1292</v>
      </c>
      <c r="P7" s="365" t="s">
        <v>1293</v>
      </c>
    </row>
    <row r="8" spans="2:16" ht="19.5" customHeight="1">
      <c r="B8" s="256" t="s">
        <v>75</v>
      </c>
      <c r="C8" s="326">
        <v>1</v>
      </c>
      <c r="D8" s="258" t="s">
        <v>822</v>
      </c>
      <c r="E8" s="327"/>
      <c r="F8" s="366">
        <v>0</v>
      </c>
      <c r="G8" s="366">
        <v>14348128</v>
      </c>
      <c r="H8" s="328">
        <f>G8/153111584*100</f>
        <v>9.371027080485302</v>
      </c>
      <c r="J8" s="329" t="s">
        <v>8</v>
      </c>
      <c r="K8" s="330">
        <v>1</v>
      </c>
      <c r="L8" s="264" t="s">
        <v>9</v>
      </c>
      <c r="M8" s="265"/>
      <c r="N8" s="138">
        <v>0</v>
      </c>
      <c r="O8" s="138">
        <v>32889395</v>
      </c>
      <c r="P8" s="367">
        <f>O8/221324481*100</f>
        <v>14.860260758953276</v>
      </c>
    </row>
    <row r="9" spans="2:16" ht="19.5" customHeight="1">
      <c r="B9" s="268" t="s">
        <v>105</v>
      </c>
      <c r="C9" s="331">
        <v>2</v>
      </c>
      <c r="D9" s="270" t="s">
        <v>106</v>
      </c>
      <c r="E9" s="332" t="s">
        <v>15</v>
      </c>
      <c r="F9" s="368">
        <v>342015</v>
      </c>
      <c r="G9" s="368">
        <v>14348128</v>
      </c>
      <c r="H9" s="333">
        <f aca="true" t="shared" si="0" ref="H9:H39">G9/153111584*100</f>
        <v>9.371027080485302</v>
      </c>
      <c r="J9" s="334" t="s">
        <v>20</v>
      </c>
      <c r="K9" s="335">
        <v>2</v>
      </c>
      <c r="L9" s="275" t="s">
        <v>21</v>
      </c>
      <c r="M9" s="276" t="s">
        <v>15</v>
      </c>
      <c r="N9" s="128">
        <v>942</v>
      </c>
      <c r="O9" s="128">
        <v>595050</v>
      </c>
      <c r="P9" s="369">
        <f aca="true" t="shared" si="1" ref="P9:P72">O9/221324481*100</f>
        <v>0.2688586446973301</v>
      </c>
    </row>
    <row r="10" spans="2:16" ht="19.5" customHeight="1">
      <c r="B10" s="285" t="s">
        <v>107</v>
      </c>
      <c r="C10" s="339">
        <v>3</v>
      </c>
      <c r="D10" s="287" t="s">
        <v>108</v>
      </c>
      <c r="E10" s="340" t="s">
        <v>15</v>
      </c>
      <c r="F10" s="370">
        <v>341967</v>
      </c>
      <c r="G10" s="370">
        <v>14340564</v>
      </c>
      <c r="H10" s="338">
        <f t="shared" si="0"/>
        <v>9.366086892550207</v>
      </c>
      <c r="J10" s="341" t="s">
        <v>22</v>
      </c>
      <c r="K10" s="342">
        <v>3</v>
      </c>
      <c r="L10" s="281" t="s">
        <v>820</v>
      </c>
      <c r="M10" s="282" t="s">
        <v>32</v>
      </c>
      <c r="N10" s="148">
        <v>867265</v>
      </c>
      <c r="O10" s="148">
        <v>473188</v>
      </c>
      <c r="P10" s="371">
        <f t="shared" si="1"/>
        <v>0.21379831000258848</v>
      </c>
    </row>
    <row r="11" spans="2:16" ht="19.5" customHeight="1">
      <c r="B11" s="256" t="s">
        <v>113</v>
      </c>
      <c r="C11" s="326">
        <v>1</v>
      </c>
      <c r="D11" s="258" t="s">
        <v>114</v>
      </c>
      <c r="E11" s="327"/>
      <c r="F11" s="366">
        <v>0</v>
      </c>
      <c r="G11" s="366">
        <v>16010</v>
      </c>
      <c r="H11" s="328">
        <f t="shared" si="0"/>
        <v>0.010456426340674525</v>
      </c>
      <c r="J11" s="341" t="s">
        <v>1242</v>
      </c>
      <c r="K11" s="342">
        <v>4</v>
      </c>
      <c r="L11" s="281" t="s">
        <v>1241</v>
      </c>
      <c r="M11" s="282" t="s">
        <v>32</v>
      </c>
      <c r="N11" s="148">
        <v>852555</v>
      </c>
      <c r="O11" s="148">
        <v>467483</v>
      </c>
      <c r="P11" s="371">
        <f t="shared" si="1"/>
        <v>0.21122064666673723</v>
      </c>
    </row>
    <row r="12" spans="2:16" ht="19.5" customHeight="1">
      <c r="B12" s="268" t="s">
        <v>115</v>
      </c>
      <c r="C12" s="331">
        <v>2</v>
      </c>
      <c r="D12" s="270" t="s">
        <v>116</v>
      </c>
      <c r="E12" s="332" t="s">
        <v>15</v>
      </c>
      <c r="F12" s="368">
        <v>224</v>
      </c>
      <c r="G12" s="368">
        <v>16010</v>
      </c>
      <c r="H12" s="333">
        <f t="shared" si="0"/>
        <v>0.010456426340674525</v>
      </c>
      <c r="J12" s="341" t="s">
        <v>1240</v>
      </c>
      <c r="K12" s="342">
        <v>5</v>
      </c>
      <c r="L12" s="281" t="s">
        <v>1239</v>
      </c>
      <c r="M12" s="282" t="s">
        <v>32</v>
      </c>
      <c r="N12" s="148">
        <v>392740</v>
      </c>
      <c r="O12" s="148">
        <v>203302</v>
      </c>
      <c r="P12" s="371">
        <f t="shared" si="1"/>
        <v>0.09185698711748023</v>
      </c>
    </row>
    <row r="13" spans="2:16" ht="19.5" customHeight="1">
      <c r="B13" s="285" t="s">
        <v>117</v>
      </c>
      <c r="C13" s="339">
        <v>3</v>
      </c>
      <c r="D13" s="287" t="s">
        <v>118</v>
      </c>
      <c r="E13" s="340" t="s">
        <v>15</v>
      </c>
      <c r="F13" s="370">
        <v>224</v>
      </c>
      <c r="G13" s="370">
        <v>16010</v>
      </c>
      <c r="H13" s="338">
        <f t="shared" si="0"/>
        <v>0.010456426340674525</v>
      </c>
      <c r="J13" s="341" t="s">
        <v>1237</v>
      </c>
      <c r="K13" s="342">
        <v>5</v>
      </c>
      <c r="L13" s="281" t="s">
        <v>1236</v>
      </c>
      <c r="M13" s="282" t="s">
        <v>32</v>
      </c>
      <c r="N13" s="148">
        <v>255807</v>
      </c>
      <c r="O13" s="148">
        <v>141003</v>
      </c>
      <c r="P13" s="371">
        <f t="shared" si="1"/>
        <v>0.06370872275986496</v>
      </c>
    </row>
    <row r="14" spans="2:16" ht="19.5" customHeight="1">
      <c r="B14" s="256" t="s">
        <v>141</v>
      </c>
      <c r="C14" s="326">
        <v>1</v>
      </c>
      <c r="D14" s="258" t="s">
        <v>142</v>
      </c>
      <c r="E14" s="327"/>
      <c r="F14" s="366">
        <v>0</v>
      </c>
      <c r="G14" s="366">
        <v>5035744</v>
      </c>
      <c r="H14" s="328">
        <f t="shared" si="0"/>
        <v>3.288937302092048</v>
      </c>
      <c r="J14" s="341" t="s">
        <v>1235</v>
      </c>
      <c r="K14" s="342">
        <v>5</v>
      </c>
      <c r="L14" s="281" t="s">
        <v>1234</v>
      </c>
      <c r="M14" s="282" t="s">
        <v>32</v>
      </c>
      <c r="N14" s="148">
        <v>199708</v>
      </c>
      <c r="O14" s="148">
        <v>116172</v>
      </c>
      <c r="P14" s="371">
        <f t="shared" si="1"/>
        <v>0.052489448738388775</v>
      </c>
    </row>
    <row r="15" spans="2:16" ht="19.5" customHeight="1">
      <c r="B15" s="268" t="s">
        <v>143</v>
      </c>
      <c r="C15" s="331">
        <v>2</v>
      </c>
      <c r="D15" s="270" t="s">
        <v>144</v>
      </c>
      <c r="E15" s="332"/>
      <c r="F15" s="368">
        <v>0</v>
      </c>
      <c r="G15" s="368">
        <v>3747318</v>
      </c>
      <c r="H15" s="333">
        <f t="shared" si="0"/>
        <v>2.4474425135592615</v>
      </c>
      <c r="J15" s="341" t="s">
        <v>1229</v>
      </c>
      <c r="K15" s="342">
        <v>3</v>
      </c>
      <c r="L15" s="281" t="s">
        <v>36</v>
      </c>
      <c r="M15" s="282" t="s">
        <v>15</v>
      </c>
      <c r="N15" s="148">
        <v>75</v>
      </c>
      <c r="O15" s="148">
        <v>121862</v>
      </c>
      <c r="P15" s="371">
        <f t="shared" si="1"/>
        <v>0.0550603346947417</v>
      </c>
    </row>
    <row r="16" spans="2:16" ht="19.5" customHeight="1">
      <c r="B16" s="285" t="s">
        <v>145</v>
      </c>
      <c r="C16" s="339">
        <v>3</v>
      </c>
      <c r="D16" s="287" t="s">
        <v>146</v>
      </c>
      <c r="E16" s="340"/>
      <c r="F16" s="370">
        <v>0</v>
      </c>
      <c r="G16" s="370">
        <v>3747318</v>
      </c>
      <c r="H16" s="338">
        <f t="shared" si="0"/>
        <v>2.4474425135592615</v>
      </c>
      <c r="J16" s="334" t="s">
        <v>37</v>
      </c>
      <c r="K16" s="335">
        <v>2</v>
      </c>
      <c r="L16" s="275" t="s">
        <v>38</v>
      </c>
      <c r="M16" s="276" t="s">
        <v>15</v>
      </c>
      <c r="N16" s="128">
        <v>1301574</v>
      </c>
      <c r="O16" s="128">
        <v>31804515</v>
      </c>
      <c r="P16" s="369">
        <f t="shared" si="1"/>
        <v>14.37008452761265</v>
      </c>
    </row>
    <row r="17" spans="2:16" ht="19.5" customHeight="1">
      <c r="B17" s="268" t="s">
        <v>163</v>
      </c>
      <c r="C17" s="331">
        <v>2</v>
      </c>
      <c r="D17" s="270" t="s">
        <v>164</v>
      </c>
      <c r="E17" s="332" t="s">
        <v>15</v>
      </c>
      <c r="F17" s="368">
        <v>65</v>
      </c>
      <c r="G17" s="368">
        <v>257389</v>
      </c>
      <c r="H17" s="333">
        <f t="shared" si="0"/>
        <v>0.16810550402247815</v>
      </c>
      <c r="J17" s="341" t="s">
        <v>39</v>
      </c>
      <c r="K17" s="342">
        <v>3</v>
      </c>
      <c r="L17" s="281" t="s">
        <v>1228</v>
      </c>
      <c r="M17" s="282" t="s">
        <v>15</v>
      </c>
      <c r="N17" s="148">
        <v>5014</v>
      </c>
      <c r="O17" s="148">
        <v>131390</v>
      </c>
      <c r="P17" s="371">
        <f t="shared" si="1"/>
        <v>0.05936532615205817</v>
      </c>
    </row>
    <row r="18" spans="2:16" ht="19.5" customHeight="1">
      <c r="B18" s="285" t="s">
        <v>167</v>
      </c>
      <c r="C18" s="339">
        <v>3</v>
      </c>
      <c r="D18" s="287" t="s">
        <v>168</v>
      </c>
      <c r="E18" s="340" t="s">
        <v>15</v>
      </c>
      <c r="F18" s="370">
        <v>65</v>
      </c>
      <c r="G18" s="370">
        <v>257389</v>
      </c>
      <c r="H18" s="338">
        <f t="shared" si="0"/>
        <v>0.16810550402247815</v>
      </c>
      <c r="J18" s="341" t="s">
        <v>1227</v>
      </c>
      <c r="K18" s="342">
        <v>3</v>
      </c>
      <c r="L18" s="281" t="s">
        <v>1226</v>
      </c>
      <c r="M18" s="282" t="s">
        <v>15</v>
      </c>
      <c r="N18" s="148">
        <v>55495</v>
      </c>
      <c r="O18" s="148">
        <v>1631384</v>
      </c>
      <c r="P18" s="371">
        <f t="shared" si="1"/>
        <v>0.7371005650296769</v>
      </c>
    </row>
    <row r="19" spans="2:16" ht="19.5" customHeight="1">
      <c r="B19" s="285" t="s">
        <v>179</v>
      </c>
      <c r="C19" s="339">
        <v>2</v>
      </c>
      <c r="D19" s="287" t="s">
        <v>180</v>
      </c>
      <c r="E19" s="340" t="s">
        <v>15</v>
      </c>
      <c r="F19" s="370">
        <v>0</v>
      </c>
      <c r="G19" s="370">
        <v>376</v>
      </c>
      <c r="H19" s="338">
        <f t="shared" si="0"/>
        <v>0.00024557253617074463</v>
      </c>
      <c r="J19" s="341" t="s">
        <v>1225</v>
      </c>
      <c r="K19" s="342">
        <v>3</v>
      </c>
      <c r="L19" s="281" t="s">
        <v>1224</v>
      </c>
      <c r="M19" s="282" t="s">
        <v>15</v>
      </c>
      <c r="N19" s="148">
        <v>1238529</v>
      </c>
      <c r="O19" s="148">
        <v>29988270</v>
      </c>
      <c r="P19" s="371">
        <f t="shared" si="1"/>
        <v>13.549459085820695</v>
      </c>
    </row>
    <row r="20" spans="2:16" ht="19.5" customHeight="1">
      <c r="B20" s="268" t="s">
        <v>195</v>
      </c>
      <c r="C20" s="331">
        <v>2</v>
      </c>
      <c r="D20" s="270" t="s">
        <v>196</v>
      </c>
      <c r="E20" s="332" t="s">
        <v>15</v>
      </c>
      <c r="F20" s="368">
        <v>266</v>
      </c>
      <c r="G20" s="368">
        <v>232375</v>
      </c>
      <c r="H20" s="333">
        <f t="shared" si="0"/>
        <v>0.151768399182651</v>
      </c>
      <c r="J20" s="341" t="s">
        <v>1223</v>
      </c>
      <c r="K20" s="342">
        <v>4</v>
      </c>
      <c r="L20" s="281" t="s">
        <v>1222</v>
      </c>
      <c r="M20" s="282" t="s">
        <v>15</v>
      </c>
      <c r="N20" s="148">
        <v>157602</v>
      </c>
      <c r="O20" s="148">
        <v>3642314</v>
      </c>
      <c r="P20" s="371">
        <f t="shared" si="1"/>
        <v>1.6456896153299914</v>
      </c>
    </row>
    <row r="21" spans="2:16" ht="19.5" customHeight="1">
      <c r="B21" s="268" t="s">
        <v>209</v>
      </c>
      <c r="C21" s="331">
        <v>2</v>
      </c>
      <c r="D21" s="270" t="s">
        <v>210</v>
      </c>
      <c r="E21" s="332" t="s">
        <v>15</v>
      </c>
      <c r="F21" s="368">
        <v>556</v>
      </c>
      <c r="G21" s="368">
        <v>798286</v>
      </c>
      <c r="H21" s="333">
        <f t="shared" si="0"/>
        <v>0.5213753127914867</v>
      </c>
      <c r="J21" s="341" t="s">
        <v>1219</v>
      </c>
      <c r="K21" s="342">
        <v>3</v>
      </c>
      <c r="L21" s="281" t="s">
        <v>1218</v>
      </c>
      <c r="M21" s="282" t="s">
        <v>15</v>
      </c>
      <c r="N21" s="148">
        <v>2536</v>
      </c>
      <c r="O21" s="148">
        <v>53471</v>
      </c>
      <c r="P21" s="371">
        <f t="shared" si="1"/>
        <v>0.02415955061021921</v>
      </c>
    </row>
    <row r="22" spans="2:16" ht="19.5" customHeight="1">
      <c r="B22" s="256" t="s">
        <v>211</v>
      </c>
      <c r="C22" s="326">
        <v>1</v>
      </c>
      <c r="D22" s="258" t="s">
        <v>212</v>
      </c>
      <c r="E22" s="327"/>
      <c r="F22" s="366">
        <v>0</v>
      </c>
      <c r="G22" s="366">
        <v>48878965</v>
      </c>
      <c r="H22" s="328">
        <f t="shared" si="0"/>
        <v>31.92375372460388</v>
      </c>
      <c r="J22" s="334" t="s">
        <v>54</v>
      </c>
      <c r="K22" s="335">
        <v>2</v>
      </c>
      <c r="L22" s="275" t="s">
        <v>55</v>
      </c>
      <c r="M22" s="276" t="s">
        <v>15</v>
      </c>
      <c r="N22" s="128">
        <v>988</v>
      </c>
      <c r="O22" s="128">
        <v>47494</v>
      </c>
      <c r="P22" s="369">
        <f t="shared" si="1"/>
        <v>0.02145899079279892</v>
      </c>
    </row>
    <row r="23" spans="2:16" ht="19.5" customHeight="1">
      <c r="B23" s="268" t="s">
        <v>336</v>
      </c>
      <c r="C23" s="331">
        <v>2</v>
      </c>
      <c r="D23" s="270" t="s">
        <v>337</v>
      </c>
      <c r="E23" s="332" t="s">
        <v>15</v>
      </c>
      <c r="F23" s="368">
        <v>189197</v>
      </c>
      <c r="G23" s="368">
        <v>48878965</v>
      </c>
      <c r="H23" s="333">
        <f t="shared" si="0"/>
        <v>31.92375372460388</v>
      </c>
      <c r="J23" s="341" t="s">
        <v>1200</v>
      </c>
      <c r="K23" s="342">
        <v>3</v>
      </c>
      <c r="L23" s="281" t="s">
        <v>1199</v>
      </c>
      <c r="M23" s="282" t="s">
        <v>15</v>
      </c>
      <c r="N23" s="148">
        <v>988</v>
      </c>
      <c r="O23" s="148">
        <v>47494</v>
      </c>
      <c r="P23" s="371">
        <f t="shared" si="1"/>
        <v>0.02145899079279892</v>
      </c>
    </row>
    <row r="24" spans="2:16" ht="19.5" customHeight="1">
      <c r="B24" s="285" t="s">
        <v>354</v>
      </c>
      <c r="C24" s="339">
        <v>3</v>
      </c>
      <c r="D24" s="287" t="s">
        <v>355</v>
      </c>
      <c r="E24" s="340" t="s">
        <v>15</v>
      </c>
      <c r="F24" s="370">
        <v>7864</v>
      </c>
      <c r="G24" s="370">
        <v>1702701</v>
      </c>
      <c r="H24" s="338">
        <f t="shared" si="0"/>
        <v>1.112065433272508</v>
      </c>
      <c r="J24" s="341" t="s">
        <v>1196</v>
      </c>
      <c r="K24" s="342">
        <v>4</v>
      </c>
      <c r="L24" s="281" t="s">
        <v>1195</v>
      </c>
      <c r="M24" s="282" t="s">
        <v>15</v>
      </c>
      <c r="N24" s="148">
        <v>988</v>
      </c>
      <c r="O24" s="148">
        <v>47494</v>
      </c>
      <c r="P24" s="371">
        <f t="shared" si="1"/>
        <v>0.02145899079279892</v>
      </c>
    </row>
    <row r="25" spans="2:16" ht="19.5" customHeight="1">
      <c r="B25" s="285" t="s">
        <v>356</v>
      </c>
      <c r="C25" s="339">
        <v>4</v>
      </c>
      <c r="D25" s="287" t="s">
        <v>357</v>
      </c>
      <c r="E25" s="340" t="s">
        <v>15</v>
      </c>
      <c r="F25" s="370">
        <v>6227</v>
      </c>
      <c r="G25" s="370">
        <v>1631959</v>
      </c>
      <c r="H25" s="338">
        <f t="shared" si="0"/>
        <v>1.065862528076256</v>
      </c>
      <c r="J25" s="334" t="s">
        <v>60</v>
      </c>
      <c r="K25" s="335">
        <v>2</v>
      </c>
      <c r="L25" s="275" t="s">
        <v>61</v>
      </c>
      <c r="M25" s="276" t="s">
        <v>15</v>
      </c>
      <c r="N25" s="128">
        <v>25692</v>
      </c>
      <c r="O25" s="128">
        <v>442336</v>
      </c>
      <c r="P25" s="369">
        <f t="shared" si="1"/>
        <v>0.199858595850497</v>
      </c>
    </row>
    <row r="26" spans="2:16" ht="19.5" customHeight="1">
      <c r="B26" s="285" t="s">
        <v>358</v>
      </c>
      <c r="C26" s="339">
        <v>5</v>
      </c>
      <c r="D26" s="287" t="s">
        <v>359</v>
      </c>
      <c r="E26" s="340" t="s">
        <v>15</v>
      </c>
      <c r="F26" s="370">
        <v>744</v>
      </c>
      <c r="G26" s="370">
        <v>256855</v>
      </c>
      <c r="H26" s="338">
        <f t="shared" si="0"/>
        <v>0.1677567387716399</v>
      </c>
      <c r="J26" s="341" t="s">
        <v>62</v>
      </c>
      <c r="K26" s="342">
        <v>3</v>
      </c>
      <c r="L26" s="281" t="s">
        <v>1169</v>
      </c>
      <c r="M26" s="282" t="s">
        <v>15</v>
      </c>
      <c r="N26" s="148">
        <v>25692</v>
      </c>
      <c r="O26" s="148">
        <v>442336</v>
      </c>
      <c r="P26" s="371">
        <f t="shared" si="1"/>
        <v>0.199858595850497</v>
      </c>
    </row>
    <row r="27" spans="2:16" ht="19.5" customHeight="1">
      <c r="B27" s="285" t="s">
        <v>368</v>
      </c>
      <c r="C27" s="339">
        <v>4</v>
      </c>
      <c r="D27" s="287" t="s">
        <v>369</v>
      </c>
      <c r="E27" s="340" t="s">
        <v>15</v>
      </c>
      <c r="F27" s="370">
        <v>1637</v>
      </c>
      <c r="G27" s="370">
        <v>70742</v>
      </c>
      <c r="H27" s="338">
        <f t="shared" si="0"/>
        <v>0.04620290519625217</v>
      </c>
      <c r="J27" s="329" t="s">
        <v>66</v>
      </c>
      <c r="K27" s="330">
        <v>1</v>
      </c>
      <c r="L27" s="264" t="s">
        <v>67</v>
      </c>
      <c r="M27" s="265"/>
      <c r="N27" s="138">
        <v>0</v>
      </c>
      <c r="O27" s="138">
        <v>73764</v>
      </c>
      <c r="P27" s="367">
        <f t="shared" si="1"/>
        <v>0.03332844142081146</v>
      </c>
    </row>
    <row r="28" spans="2:16" ht="19.5" customHeight="1">
      <c r="B28" s="285" t="s">
        <v>376</v>
      </c>
      <c r="C28" s="339">
        <v>3</v>
      </c>
      <c r="D28" s="287" t="s">
        <v>377</v>
      </c>
      <c r="E28" s="340" t="s">
        <v>15</v>
      </c>
      <c r="F28" s="370">
        <v>181330</v>
      </c>
      <c r="G28" s="370">
        <v>47176264</v>
      </c>
      <c r="H28" s="338">
        <f t="shared" si="0"/>
        <v>30.811688291331375</v>
      </c>
      <c r="J28" s="334" t="s">
        <v>68</v>
      </c>
      <c r="K28" s="335">
        <v>2</v>
      </c>
      <c r="L28" s="275" t="s">
        <v>69</v>
      </c>
      <c r="M28" s="276" t="s">
        <v>70</v>
      </c>
      <c r="N28" s="128">
        <v>118</v>
      </c>
      <c r="O28" s="128">
        <v>73764</v>
      </c>
      <c r="P28" s="369">
        <f t="shared" si="1"/>
        <v>0.03332844142081146</v>
      </c>
    </row>
    <row r="29" spans="2:16" ht="19.5" customHeight="1">
      <c r="B29" s="285" t="s">
        <v>378</v>
      </c>
      <c r="C29" s="339">
        <v>4</v>
      </c>
      <c r="D29" s="287" t="s">
        <v>379</v>
      </c>
      <c r="E29" s="340" t="s">
        <v>15</v>
      </c>
      <c r="F29" s="370">
        <v>181285</v>
      </c>
      <c r="G29" s="370">
        <v>47020762</v>
      </c>
      <c r="H29" s="338">
        <f t="shared" si="0"/>
        <v>30.71012706654514</v>
      </c>
      <c r="J29" s="341" t="s">
        <v>1166</v>
      </c>
      <c r="K29" s="342">
        <v>3</v>
      </c>
      <c r="L29" s="281" t="s">
        <v>1165</v>
      </c>
      <c r="M29" s="282" t="s">
        <v>1154</v>
      </c>
      <c r="N29" s="148">
        <v>118455</v>
      </c>
      <c r="O29" s="148">
        <v>73764</v>
      </c>
      <c r="P29" s="371">
        <f t="shared" si="1"/>
        <v>0.03332844142081146</v>
      </c>
    </row>
    <row r="30" spans="2:16" ht="19.5" customHeight="1">
      <c r="B30" s="256" t="s">
        <v>452</v>
      </c>
      <c r="C30" s="326">
        <v>1</v>
      </c>
      <c r="D30" s="258" t="s">
        <v>453</v>
      </c>
      <c r="E30" s="327"/>
      <c r="F30" s="366">
        <v>0</v>
      </c>
      <c r="G30" s="366">
        <v>84824223</v>
      </c>
      <c r="H30" s="328">
        <f t="shared" si="0"/>
        <v>55.400264816018094</v>
      </c>
      <c r="J30" s="341" t="s">
        <v>1164</v>
      </c>
      <c r="K30" s="342">
        <v>4</v>
      </c>
      <c r="L30" s="281" t="s">
        <v>1163</v>
      </c>
      <c r="M30" s="282" t="s">
        <v>1154</v>
      </c>
      <c r="N30" s="148">
        <v>118455</v>
      </c>
      <c r="O30" s="148">
        <v>73764</v>
      </c>
      <c r="P30" s="371">
        <f t="shared" si="1"/>
        <v>0.03332844142081146</v>
      </c>
    </row>
    <row r="31" spans="2:16" ht="19.5" customHeight="1">
      <c r="B31" s="268" t="s">
        <v>633</v>
      </c>
      <c r="C31" s="331">
        <v>2</v>
      </c>
      <c r="D31" s="270" t="s">
        <v>634</v>
      </c>
      <c r="E31" s="332"/>
      <c r="F31" s="368">
        <v>0</v>
      </c>
      <c r="G31" s="368">
        <v>84824223</v>
      </c>
      <c r="H31" s="333">
        <f t="shared" si="0"/>
        <v>55.400264816018094</v>
      </c>
      <c r="J31" s="341" t="s">
        <v>1162</v>
      </c>
      <c r="K31" s="342">
        <v>5</v>
      </c>
      <c r="L31" s="281" t="s">
        <v>1161</v>
      </c>
      <c r="M31" s="282" t="s">
        <v>1154</v>
      </c>
      <c r="N31" s="148">
        <v>60012</v>
      </c>
      <c r="O31" s="148">
        <v>36310</v>
      </c>
      <c r="P31" s="371">
        <f t="shared" si="1"/>
        <v>0.016405776638870783</v>
      </c>
    </row>
    <row r="32" spans="2:16" ht="19.5" customHeight="1">
      <c r="B32" s="285" t="s">
        <v>665</v>
      </c>
      <c r="C32" s="339">
        <v>3</v>
      </c>
      <c r="D32" s="287" t="s">
        <v>666</v>
      </c>
      <c r="E32" s="340"/>
      <c r="F32" s="370">
        <v>0</v>
      </c>
      <c r="G32" s="370">
        <v>84823423</v>
      </c>
      <c r="H32" s="338">
        <f t="shared" si="0"/>
        <v>55.39974232126029</v>
      </c>
      <c r="J32" s="329" t="s">
        <v>75</v>
      </c>
      <c r="K32" s="330">
        <v>1</v>
      </c>
      <c r="L32" s="264" t="s">
        <v>822</v>
      </c>
      <c r="M32" s="265"/>
      <c r="N32" s="138">
        <v>0</v>
      </c>
      <c r="O32" s="138">
        <v>5815218</v>
      </c>
      <c r="P32" s="367">
        <f t="shared" si="1"/>
        <v>2.627462616754086</v>
      </c>
    </row>
    <row r="33" spans="2:16" ht="19.5" customHeight="1">
      <c r="B33" s="285" t="s">
        <v>667</v>
      </c>
      <c r="C33" s="339">
        <v>3</v>
      </c>
      <c r="D33" s="287" t="s">
        <v>668</v>
      </c>
      <c r="E33" s="340" t="s">
        <v>12</v>
      </c>
      <c r="F33" s="370">
        <v>1</v>
      </c>
      <c r="G33" s="370">
        <v>800</v>
      </c>
      <c r="H33" s="338">
        <f t="shared" si="0"/>
        <v>0.0005224947578100949</v>
      </c>
      <c r="J33" s="334" t="s">
        <v>85</v>
      </c>
      <c r="K33" s="335">
        <v>2</v>
      </c>
      <c r="L33" s="275" t="s">
        <v>86</v>
      </c>
      <c r="M33" s="276"/>
      <c r="N33" s="128">
        <v>0</v>
      </c>
      <c r="O33" s="128">
        <v>3239195</v>
      </c>
      <c r="P33" s="369">
        <f t="shared" si="1"/>
        <v>1.4635502522651345</v>
      </c>
    </row>
    <row r="34" spans="2:16" ht="19.5" customHeight="1">
      <c r="B34" s="256" t="s">
        <v>674</v>
      </c>
      <c r="C34" s="326">
        <v>1</v>
      </c>
      <c r="D34" s="258" t="s">
        <v>675</v>
      </c>
      <c r="E34" s="327"/>
      <c r="F34" s="366">
        <v>0</v>
      </c>
      <c r="G34" s="366">
        <v>685</v>
      </c>
      <c r="H34" s="328">
        <f t="shared" si="0"/>
        <v>0.0004473861363748937</v>
      </c>
      <c r="J34" s="334" t="s">
        <v>101</v>
      </c>
      <c r="K34" s="335">
        <v>2</v>
      </c>
      <c r="L34" s="275" t="s">
        <v>102</v>
      </c>
      <c r="M34" s="276" t="s">
        <v>15</v>
      </c>
      <c r="N34" s="128">
        <v>165254</v>
      </c>
      <c r="O34" s="128">
        <v>1070144</v>
      </c>
      <c r="P34" s="369">
        <f t="shared" si="1"/>
        <v>0.4835181337215019</v>
      </c>
    </row>
    <row r="35" spans="2:16" ht="19.5" customHeight="1">
      <c r="B35" s="268" t="s">
        <v>745</v>
      </c>
      <c r="C35" s="331">
        <v>2</v>
      </c>
      <c r="D35" s="270" t="s">
        <v>746</v>
      </c>
      <c r="E35" s="332"/>
      <c r="F35" s="368">
        <v>0</v>
      </c>
      <c r="G35" s="368">
        <v>685</v>
      </c>
      <c r="H35" s="333">
        <f t="shared" si="0"/>
        <v>0.0004473861363748937</v>
      </c>
      <c r="J35" s="341" t="s">
        <v>1076</v>
      </c>
      <c r="K35" s="342">
        <v>3</v>
      </c>
      <c r="L35" s="281" t="s">
        <v>1075</v>
      </c>
      <c r="M35" s="282" t="s">
        <v>15</v>
      </c>
      <c r="N35" s="148">
        <v>165254</v>
      </c>
      <c r="O35" s="148">
        <v>1070144</v>
      </c>
      <c r="P35" s="371">
        <f t="shared" si="1"/>
        <v>0.4835181337215019</v>
      </c>
    </row>
    <row r="36" spans="2:16" ht="19.5" customHeight="1">
      <c r="B36" s="285" t="s">
        <v>759</v>
      </c>
      <c r="C36" s="339">
        <v>3</v>
      </c>
      <c r="D36" s="287" t="s">
        <v>760</v>
      </c>
      <c r="E36" s="340" t="s">
        <v>32</v>
      </c>
      <c r="F36" s="370">
        <v>970</v>
      </c>
      <c r="G36" s="370">
        <v>685</v>
      </c>
      <c r="H36" s="338">
        <f t="shared" si="0"/>
        <v>0.0004473861363748937</v>
      </c>
      <c r="J36" s="341" t="s">
        <v>1074</v>
      </c>
      <c r="K36" s="342">
        <v>4</v>
      </c>
      <c r="L36" s="281" t="s">
        <v>1073</v>
      </c>
      <c r="M36" s="282" t="s">
        <v>15</v>
      </c>
      <c r="N36" s="148">
        <v>146181</v>
      </c>
      <c r="O36" s="148">
        <v>812533</v>
      </c>
      <c r="P36" s="371">
        <f t="shared" si="1"/>
        <v>0.36712296639249775</v>
      </c>
    </row>
    <row r="37" spans="2:16" ht="19.5" customHeight="1">
      <c r="B37" s="256" t="s">
        <v>799</v>
      </c>
      <c r="C37" s="326">
        <v>1</v>
      </c>
      <c r="D37" s="258" t="s">
        <v>800</v>
      </c>
      <c r="E37" s="327"/>
      <c r="F37" s="366">
        <v>0</v>
      </c>
      <c r="G37" s="366">
        <v>8514</v>
      </c>
      <c r="H37" s="328">
        <f t="shared" si="0"/>
        <v>0.005560650459993935</v>
      </c>
      <c r="J37" s="336" t="s">
        <v>1070</v>
      </c>
      <c r="K37" s="337">
        <v>5</v>
      </c>
      <c r="L37" s="292" t="s">
        <v>1069</v>
      </c>
      <c r="M37" s="282" t="s">
        <v>15</v>
      </c>
      <c r="N37" s="148">
        <v>146181</v>
      </c>
      <c r="O37" s="148">
        <v>812533</v>
      </c>
      <c r="P37" s="371">
        <f t="shared" si="1"/>
        <v>0.36712296639249775</v>
      </c>
    </row>
    <row r="38" spans="2:16" ht="19.5" customHeight="1" thickBot="1">
      <c r="B38" s="309" t="s">
        <v>801</v>
      </c>
      <c r="C38" s="356">
        <v>2</v>
      </c>
      <c r="D38" s="311" t="s">
        <v>802</v>
      </c>
      <c r="E38" s="357"/>
      <c r="F38" s="388">
        <v>0</v>
      </c>
      <c r="G38" s="388">
        <v>8514</v>
      </c>
      <c r="H38" s="352">
        <f t="shared" si="0"/>
        <v>0.005560650459993935</v>
      </c>
      <c r="J38" s="336" t="s">
        <v>1066</v>
      </c>
      <c r="K38" s="337">
        <v>4</v>
      </c>
      <c r="L38" s="292" t="s">
        <v>1065</v>
      </c>
      <c r="M38" s="282" t="s">
        <v>15</v>
      </c>
      <c r="N38" s="148">
        <v>10500</v>
      </c>
      <c r="O38" s="148">
        <v>156963</v>
      </c>
      <c r="P38" s="371">
        <f t="shared" si="1"/>
        <v>0.07091985454604996</v>
      </c>
    </row>
    <row r="39" spans="2:16" ht="19.5" customHeight="1" thickBot="1">
      <c r="B39" s="424" t="s">
        <v>809</v>
      </c>
      <c r="C39" s="425"/>
      <c r="D39" s="425"/>
      <c r="E39" s="425"/>
      <c r="F39" s="389"/>
      <c r="G39" s="389">
        <f>G8+G11+G14+G22+G30+G37+G34</f>
        <v>153112269</v>
      </c>
      <c r="H39" s="354">
        <f t="shared" si="0"/>
        <v>100.00044738613639</v>
      </c>
      <c r="J39" s="334" t="s">
        <v>105</v>
      </c>
      <c r="K39" s="335">
        <v>2</v>
      </c>
      <c r="L39" s="275" t="s">
        <v>106</v>
      </c>
      <c r="M39" s="276" t="s">
        <v>15</v>
      </c>
      <c r="N39" s="128">
        <v>1214</v>
      </c>
      <c r="O39" s="128">
        <v>50993</v>
      </c>
      <c r="P39" s="369">
        <f t="shared" si="1"/>
        <v>0.02303992751710101</v>
      </c>
    </row>
    <row r="40" spans="6:16" ht="19.5" customHeight="1">
      <c r="F40" s="359"/>
      <c r="G40" s="359"/>
      <c r="J40" s="336" t="s">
        <v>1057</v>
      </c>
      <c r="K40" s="337">
        <v>3</v>
      </c>
      <c r="L40" s="292" t="s">
        <v>1056</v>
      </c>
      <c r="M40" s="293" t="s">
        <v>15</v>
      </c>
      <c r="N40" s="346">
        <v>7</v>
      </c>
      <c r="O40" s="346">
        <v>1615</v>
      </c>
      <c r="P40" s="371">
        <f t="shared" si="1"/>
        <v>0.0007296978593163402</v>
      </c>
    </row>
    <row r="41" spans="6:16" ht="19.5" customHeight="1">
      <c r="F41" s="359"/>
      <c r="G41" s="359"/>
      <c r="J41" s="336" t="s">
        <v>1055</v>
      </c>
      <c r="K41" s="337">
        <v>3</v>
      </c>
      <c r="L41" s="292" t="s">
        <v>1054</v>
      </c>
      <c r="M41" s="282" t="s">
        <v>15</v>
      </c>
      <c r="N41" s="148">
        <v>1207</v>
      </c>
      <c r="O41" s="148">
        <v>49378</v>
      </c>
      <c r="P41" s="371">
        <f t="shared" si="1"/>
        <v>0.02231022965778467</v>
      </c>
    </row>
    <row r="42" spans="6:16" ht="19.5" customHeight="1">
      <c r="F42" s="359"/>
      <c r="G42" s="359"/>
      <c r="J42" s="336" t="s">
        <v>1043</v>
      </c>
      <c r="K42" s="337">
        <v>4</v>
      </c>
      <c r="L42" s="292" t="s">
        <v>1042</v>
      </c>
      <c r="M42" s="282" t="s">
        <v>15</v>
      </c>
      <c r="N42" s="148">
        <v>1207</v>
      </c>
      <c r="O42" s="148">
        <v>49378</v>
      </c>
      <c r="P42" s="371">
        <f t="shared" si="1"/>
        <v>0.02231022965778467</v>
      </c>
    </row>
    <row r="43" spans="6:16" ht="19.5" customHeight="1">
      <c r="F43" s="359"/>
      <c r="G43" s="359"/>
      <c r="J43" s="334" t="s">
        <v>109</v>
      </c>
      <c r="K43" s="335">
        <v>2</v>
      </c>
      <c r="L43" s="275" t="s">
        <v>110</v>
      </c>
      <c r="M43" s="276"/>
      <c r="N43" s="128">
        <v>0</v>
      </c>
      <c r="O43" s="128">
        <v>1454886</v>
      </c>
      <c r="P43" s="369">
        <f t="shared" si="1"/>
        <v>0.6573543032503485</v>
      </c>
    </row>
    <row r="44" spans="6:16" ht="19.5" customHeight="1">
      <c r="F44" s="359"/>
      <c r="G44" s="359"/>
      <c r="J44" s="336" t="s">
        <v>111</v>
      </c>
      <c r="K44" s="337">
        <v>3</v>
      </c>
      <c r="L44" s="292" t="s">
        <v>1031</v>
      </c>
      <c r="M44" s="293" t="s">
        <v>15</v>
      </c>
      <c r="N44" s="346">
        <v>13</v>
      </c>
      <c r="O44" s="346">
        <v>1548</v>
      </c>
      <c r="P44" s="371">
        <f t="shared" si="1"/>
        <v>0.0006994255642239595</v>
      </c>
    </row>
    <row r="45" spans="6:16" ht="19.5" customHeight="1">
      <c r="F45" s="359"/>
      <c r="G45" s="359"/>
      <c r="J45" s="336" t="s">
        <v>1028</v>
      </c>
      <c r="K45" s="337">
        <v>3</v>
      </c>
      <c r="L45" s="292" t="s">
        <v>1027</v>
      </c>
      <c r="M45" s="282"/>
      <c r="N45" s="148">
        <v>0</v>
      </c>
      <c r="O45" s="148">
        <v>1453338</v>
      </c>
      <c r="P45" s="371">
        <f t="shared" si="1"/>
        <v>0.6566548776861245</v>
      </c>
    </row>
    <row r="46" spans="6:16" ht="19.5" customHeight="1">
      <c r="F46" s="359"/>
      <c r="G46" s="359"/>
      <c r="J46" s="329" t="s">
        <v>113</v>
      </c>
      <c r="K46" s="330">
        <v>1</v>
      </c>
      <c r="L46" s="264" t="s">
        <v>114</v>
      </c>
      <c r="M46" s="265"/>
      <c r="N46" s="138">
        <v>0</v>
      </c>
      <c r="O46" s="138">
        <v>145830793</v>
      </c>
      <c r="P46" s="367">
        <f t="shared" si="1"/>
        <v>65.89004177987884</v>
      </c>
    </row>
    <row r="47" spans="6:16" ht="19.5" customHeight="1">
      <c r="F47" s="359"/>
      <c r="G47" s="359"/>
      <c r="J47" s="334" t="s">
        <v>115</v>
      </c>
      <c r="K47" s="335">
        <v>2</v>
      </c>
      <c r="L47" s="275" t="s">
        <v>1022</v>
      </c>
      <c r="M47" s="276" t="s">
        <v>15</v>
      </c>
      <c r="N47" s="128">
        <v>10150106</v>
      </c>
      <c r="O47" s="128">
        <v>127680349</v>
      </c>
      <c r="P47" s="369">
        <f t="shared" si="1"/>
        <v>57.689211976509725</v>
      </c>
    </row>
    <row r="48" spans="6:16" ht="19.5" customHeight="1">
      <c r="F48" s="359"/>
      <c r="G48" s="359"/>
      <c r="J48" s="336" t="s">
        <v>117</v>
      </c>
      <c r="K48" s="337">
        <v>3</v>
      </c>
      <c r="L48" s="292" t="s">
        <v>1021</v>
      </c>
      <c r="M48" s="282" t="s">
        <v>15</v>
      </c>
      <c r="N48" s="148">
        <v>10113843</v>
      </c>
      <c r="O48" s="148">
        <v>125506665</v>
      </c>
      <c r="P48" s="371">
        <f t="shared" si="1"/>
        <v>56.70708655135173</v>
      </c>
    </row>
    <row r="49" spans="6:16" ht="19.5" customHeight="1">
      <c r="F49" s="359"/>
      <c r="G49" s="359"/>
      <c r="J49" s="336" t="s">
        <v>1018</v>
      </c>
      <c r="K49" s="337">
        <v>4</v>
      </c>
      <c r="L49" s="292" t="s">
        <v>1017</v>
      </c>
      <c r="M49" s="282" t="s">
        <v>15</v>
      </c>
      <c r="N49" s="148">
        <v>3165849</v>
      </c>
      <c r="O49" s="148">
        <v>37625172</v>
      </c>
      <c r="P49" s="371">
        <f t="shared" si="1"/>
        <v>17.000004622172817</v>
      </c>
    </row>
    <row r="50" spans="6:16" ht="19.5" customHeight="1">
      <c r="F50" s="359"/>
      <c r="G50" s="359"/>
      <c r="J50" s="336" t="s">
        <v>1014</v>
      </c>
      <c r="K50" s="337">
        <v>5</v>
      </c>
      <c r="L50" s="292" t="s">
        <v>1013</v>
      </c>
      <c r="M50" s="282" t="s">
        <v>15</v>
      </c>
      <c r="N50" s="148">
        <v>3165849</v>
      </c>
      <c r="O50" s="148">
        <v>37625172</v>
      </c>
      <c r="P50" s="371">
        <f t="shared" si="1"/>
        <v>17.000004622172817</v>
      </c>
    </row>
    <row r="51" spans="6:16" ht="19.5" customHeight="1">
      <c r="F51" s="359"/>
      <c r="G51" s="359"/>
      <c r="J51" s="336" t="s">
        <v>1012</v>
      </c>
      <c r="K51" s="337">
        <v>4</v>
      </c>
      <c r="L51" s="292" t="s">
        <v>1011</v>
      </c>
      <c r="M51" s="282" t="s">
        <v>15</v>
      </c>
      <c r="N51" s="148">
        <v>6947994</v>
      </c>
      <c r="O51" s="148">
        <v>87881493</v>
      </c>
      <c r="P51" s="371">
        <f t="shared" si="1"/>
        <v>39.707081929178905</v>
      </c>
    </row>
    <row r="52" spans="6:16" ht="19.5" customHeight="1">
      <c r="F52" s="359"/>
      <c r="G52" s="359"/>
      <c r="J52" s="334" t="s">
        <v>131</v>
      </c>
      <c r="K52" s="335">
        <v>2</v>
      </c>
      <c r="L52" s="275" t="s">
        <v>132</v>
      </c>
      <c r="M52" s="276" t="s">
        <v>15</v>
      </c>
      <c r="N52" s="128">
        <v>288721</v>
      </c>
      <c r="O52" s="128">
        <v>18150444</v>
      </c>
      <c r="P52" s="369">
        <f t="shared" si="1"/>
        <v>8.200829803369109</v>
      </c>
    </row>
    <row r="53" spans="6:16" ht="19.5" customHeight="1">
      <c r="F53" s="359"/>
      <c r="G53" s="359"/>
      <c r="J53" s="336" t="s">
        <v>999</v>
      </c>
      <c r="K53" s="337">
        <v>3</v>
      </c>
      <c r="L53" s="292" t="s">
        <v>998</v>
      </c>
      <c r="M53" s="282" t="s">
        <v>15</v>
      </c>
      <c r="N53" s="148">
        <v>288721</v>
      </c>
      <c r="O53" s="148">
        <v>18150444</v>
      </c>
      <c r="P53" s="371">
        <f t="shared" si="1"/>
        <v>8.200829803369109</v>
      </c>
    </row>
    <row r="54" spans="6:16" ht="19.5" customHeight="1">
      <c r="F54" s="359"/>
      <c r="G54" s="359"/>
      <c r="J54" s="336" t="s">
        <v>997</v>
      </c>
      <c r="K54" s="337">
        <v>4</v>
      </c>
      <c r="L54" s="292" t="s">
        <v>996</v>
      </c>
      <c r="M54" s="282" t="s">
        <v>15</v>
      </c>
      <c r="N54" s="148">
        <v>288721</v>
      </c>
      <c r="O54" s="148">
        <v>18150444</v>
      </c>
      <c r="P54" s="371">
        <f t="shared" si="1"/>
        <v>8.200829803369109</v>
      </c>
    </row>
    <row r="55" spans="6:16" ht="19.5" customHeight="1">
      <c r="F55" s="359"/>
      <c r="G55" s="359"/>
      <c r="J55" s="329" t="s">
        <v>141</v>
      </c>
      <c r="K55" s="330">
        <v>1</v>
      </c>
      <c r="L55" s="264" t="s">
        <v>142</v>
      </c>
      <c r="M55" s="265"/>
      <c r="N55" s="138">
        <v>0</v>
      </c>
      <c r="O55" s="138">
        <v>12077394</v>
      </c>
      <c r="P55" s="367">
        <f t="shared" si="1"/>
        <v>5.456872165894743</v>
      </c>
    </row>
    <row r="56" spans="6:16" ht="19.5" customHeight="1">
      <c r="F56" s="359"/>
      <c r="G56" s="359"/>
      <c r="J56" s="334" t="s">
        <v>143</v>
      </c>
      <c r="K56" s="335">
        <v>2</v>
      </c>
      <c r="L56" s="275" t="s">
        <v>144</v>
      </c>
      <c r="M56" s="276"/>
      <c r="N56" s="128">
        <v>0</v>
      </c>
      <c r="O56" s="128">
        <v>1548365</v>
      </c>
      <c r="P56" s="369">
        <f t="shared" si="1"/>
        <v>0.699590480458418</v>
      </c>
    </row>
    <row r="57" spans="6:16" ht="19.5" customHeight="1">
      <c r="F57" s="359"/>
      <c r="G57" s="359"/>
      <c r="J57" s="336" t="s">
        <v>145</v>
      </c>
      <c r="K57" s="337">
        <v>3</v>
      </c>
      <c r="L57" s="292" t="s">
        <v>146</v>
      </c>
      <c r="M57" s="282"/>
      <c r="N57" s="148">
        <v>0</v>
      </c>
      <c r="O57" s="148">
        <v>1072696</v>
      </c>
      <c r="P57" s="371">
        <f t="shared" si="1"/>
        <v>0.4846711918868116</v>
      </c>
    </row>
    <row r="58" spans="6:16" ht="19.5" customHeight="1">
      <c r="F58" s="359"/>
      <c r="G58" s="359"/>
      <c r="J58" s="336" t="s">
        <v>153</v>
      </c>
      <c r="K58" s="337">
        <v>3</v>
      </c>
      <c r="L58" s="292" t="s">
        <v>154</v>
      </c>
      <c r="M58" s="282" t="s">
        <v>15</v>
      </c>
      <c r="N58" s="148">
        <v>2453</v>
      </c>
      <c r="O58" s="148">
        <v>475669</v>
      </c>
      <c r="P58" s="371">
        <f t="shared" si="1"/>
        <v>0.21491928857160633</v>
      </c>
    </row>
    <row r="59" spans="6:16" ht="19.5" customHeight="1">
      <c r="F59" s="359"/>
      <c r="G59" s="359"/>
      <c r="J59" s="334" t="s">
        <v>161</v>
      </c>
      <c r="K59" s="335">
        <v>2</v>
      </c>
      <c r="L59" s="275" t="s">
        <v>162</v>
      </c>
      <c r="M59" s="276" t="s">
        <v>15</v>
      </c>
      <c r="N59" s="128">
        <v>132012</v>
      </c>
      <c r="O59" s="128">
        <v>7079874</v>
      </c>
      <c r="P59" s="369">
        <f t="shared" si="1"/>
        <v>3.198866193207068</v>
      </c>
    </row>
    <row r="60" spans="6:16" ht="19.5" customHeight="1">
      <c r="F60" s="359"/>
      <c r="G60" s="359"/>
      <c r="J60" s="334" t="s">
        <v>185</v>
      </c>
      <c r="K60" s="335">
        <v>2</v>
      </c>
      <c r="L60" s="275" t="s">
        <v>186</v>
      </c>
      <c r="M60" s="276" t="s">
        <v>15</v>
      </c>
      <c r="N60" s="128">
        <v>5500</v>
      </c>
      <c r="O60" s="128">
        <v>275493</v>
      </c>
      <c r="P60" s="369">
        <f t="shared" si="1"/>
        <v>0.12447470734157058</v>
      </c>
    </row>
    <row r="61" spans="6:16" ht="19.5" customHeight="1">
      <c r="F61" s="359"/>
      <c r="G61" s="359"/>
      <c r="J61" s="334" t="s">
        <v>193</v>
      </c>
      <c r="K61" s="335">
        <v>2</v>
      </c>
      <c r="L61" s="275" t="s">
        <v>194</v>
      </c>
      <c r="M61" s="276" t="s">
        <v>15</v>
      </c>
      <c r="N61" s="128">
        <v>645</v>
      </c>
      <c r="O61" s="128">
        <v>3022300</v>
      </c>
      <c r="P61" s="369">
        <f t="shared" si="1"/>
        <v>1.3655516038463</v>
      </c>
    </row>
    <row r="62" spans="6:16" ht="19.5" customHeight="1">
      <c r="F62" s="359"/>
      <c r="G62" s="359"/>
      <c r="J62" s="334" t="s">
        <v>209</v>
      </c>
      <c r="K62" s="335">
        <v>2</v>
      </c>
      <c r="L62" s="275" t="s">
        <v>210</v>
      </c>
      <c r="M62" s="276" t="s">
        <v>15</v>
      </c>
      <c r="N62" s="128">
        <v>1472</v>
      </c>
      <c r="O62" s="128">
        <v>151362</v>
      </c>
      <c r="P62" s="369">
        <f t="shared" si="1"/>
        <v>0.06838918104138692</v>
      </c>
    </row>
    <row r="63" spans="6:16" ht="19.5" customHeight="1">
      <c r="F63" s="359"/>
      <c r="G63" s="359"/>
      <c r="J63" s="336" t="s">
        <v>960</v>
      </c>
      <c r="K63" s="337">
        <v>3</v>
      </c>
      <c r="L63" s="292" t="s">
        <v>959</v>
      </c>
      <c r="M63" s="282" t="s">
        <v>15</v>
      </c>
      <c r="N63" s="148">
        <v>352</v>
      </c>
      <c r="O63" s="148">
        <v>132978</v>
      </c>
      <c r="P63" s="371">
        <f t="shared" si="1"/>
        <v>0.06008282472827757</v>
      </c>
    </row>
    <row r="64" spans="6:16" ht="19.5" customHeight="1">
      <c r="F64" s="359"/>
      <c r="G64" s="359"/>
      <c r="J64" s="329" t="s">
        <v>211</v>
      </c>
      <c r="K64" s="330">
        <v>1</v>
      </c>
      <c r="L64" s="264" t="s">
        <v>212</v>
      </c>
      <c r="M64" s="265"/>
      <c r="N64" s="138">
        <v>0</v>
      </c>
      <c r="O64" s="138">
        <v>18282047</v>
      </c>
      <c r="P64" s="367">
        <f t="shared" si="1"/>
        <v>8.260291368310043</v>
      </c>
    </row>
    <row r="65" spans="6:16" ht="19.5" customHeight="1">
      <c r="F65" s="359"/>
      <c r="G65" s="359"/>
      <c r="J65" s="334" t="s">
        <v>215</v>
      </c>
      <c r="K65" s="335">
        <v>2</v>
      </c>
      <c r="L65" s="275" t="s">
        <v>216</v>
      </c>
      <c r="M65" s="276" t="s">
        <v>15</v>
      </c>
      <c r="N65" s="128">
        <v>35</v>
      </c>
      <c r="O65" s="128">
        <v>47918</v>
      </c>
      <c r="P65" s="369">
        <f t="shared" si="1"/>
        <v>0.021650564719950704</v>
      </c>
    </row>
    <row r="66" spans="6:16" ht="19.5" customHeight="1">
      <c r="F66" s="359"/>
      <c r="G66" s="359"/>
      <c r="J66" s="336" t="s">
        <v>217</v>
      </c>
      <c r="K66" s="337">
        <v>3</v>
      </c>
      <c r="L66" s="292" t="s">
        <v>218</v>
      </c>
      <c r="M66" s="293" t="s">
        <v>15</v>
      </c>
      <c r="N66" s="346">
        <v>35</v>
      </c>
      <c r="O66" s="346">
        <v>47918</v>
      </c>
      <c r="P66" s="371">
        <f t="shared" si="1"/>
        <v>0.021650564719950704</v>
      </c>
    </row>
    <row r="67" spans="6:16" ht="19.5" customHeight="1">
      <c r="F67" s="359"/>
      <c r="G67" s="359"/>
      <c r="J67" s="334" t="s">
        <v>227</v>
      </c>
      <c r="K67" s="335">
        <v>2</v>
      </c>
      <c r="L67" s="275" t="s">
        <v>228</v>
      </c>
      <c r="M67" s="276"/>
      <c r="N67" s="128">
        <v>0</v>
      </c>
      <c r="O67" s="128">
        <v>12307169</v>
      </c>
      <c r="P67" s="369">
        <f t="shared" si="1"/>
        <v>5.560690324176113</v>
      </c>
    </row>
    <row r="68" spans="6:16" ht="19.5" customHeight="1">
      <c r="F68" s="359"/>
      <c r="G68" s="359"/>
      <c r="J68" s="336" t="s">
        <v>236</v>
      </c>
      <c r="K68" s="337">
        <v>3</v>
      </c>
      <c r="L68" s="292" t="s">
        <v>952</v>
      </c>
      <c r="M68" s="282" t="s">
        <v>15</v>
      </c>
      <c r="N68" s="148">
        <v>606010</v>
      </c>
      <c r="O68" s="148">
        <v>12307169</v>
      </c>
      <c r="P68" s="371">
        <f t="shared" si="1"/>
        <v>5.560690324176113</v>
      </c>
    </row>
    <row r="69" spans="6:16" ht="19.5" customHeight="1">
      <c r="F69" s="359"/>
      <c r="G69" s="359"/>
      <c r="J69" s="336" t="s">
        <v>238</v>
      </c>
      <c r="K69" s="337">
        <v>4</v>
      </c>
      <c r="L69" s="292" t="s">
        <v>951</v>
      </c>
      <c r="M69" s="282" t="s">
        <v>15</v>
      </c>
      <c r="N69" s="148">
        <v>606010</v>
      </c>
      <c r="O69" s="148">
        <v>12307169</v>
      </c>
      <c r="P69" s="371">
        <f t="shared" si="1"/>
        <v>5.560690324176113</v>
      </c>
    </row>
    <row r="70" spans="6:16" ht="19.5" customHeight="1">
      <c r="F70" s="359"/>
      <c r="G70" s="359"/>
      <c r="J70" s="334" t="s">
        <v>305</v>
      </c>
      <c r="K70" s="335">
        <v>2</v>
      </c>
      <c r="L70" s="275" t="s">
        <v>262</v>
      </c>
      <c r="M70" s="276"/>
      <c r="N70" s="128">
        <v>0</v>
      </c>
      <c r="O70" s="128">
        <v>9361</v>
      </c>
      <c r="P70" s="369">
        <f t="shared" si="1"/>
        <v>0.004229536632235455</v>
      </c>
    </row>
    <row r="71" spans="6:16" ht="19.5" customHeight="1">
      <c r="F71" s="359"/>
      <c r="G71" s="359"/>
      <c r="J71" s="334" t="s">
        <v>336</v>
      </c>
      <c r="K71" s="335">
        <v>2</v>
      </c>
      <c r="L71" s="275" t="s">
        <v>306</v>
      </c>
      <c r="M71" s="276"/>
      <c r="N71" s="128">
        <v>0</v>
      </c>
      <c r="O71" s="128">
        <v>579270</v>
      </c>
      <c r="P71" s="369">
        <f t="shared" si="1"/>
        <v>0.26172884146512465</v>
      </c>
    </row>
    <row r="72" spans="2:16" ht="19.5" customHeight="1">
      <c r="B72" s="360"/>
      <c r="C72" s="361"/>
      <c r="D72" s="362"/>
      <c r="E72" s="363"/>
      <c r="F72" s="319"/>
      <c r="G72" s="319"/>
      <c r="J72" s="334" t="s">
        <v>380</v>
      </c>
      <c r="K72" s="335">
        <v>2</v>
      </c>
      <c r="L72" s="275" t="s">
        <v>337</v>
      </c>
      <c r="M72" s="276" t="s">
        <v>15</v>
      </c>
      <c r="N72" s="128">
        <v>33329</v>
      </c>
      <c r="O72" s="128">
        <v>4930041</v>
      </c>
      <c r="P72" s="369">
        <f t="shared" si="1"/>
        <v>2.227517253276649</v>
      </c>
    </row>
    <row r="73" spans="2:16" ht="19.5" customHeight="1">
      <c r="B73" s="360"/>
      <c r="C73" s="361"/>
      <c r="D73" s="362"/>
      <c r="E73" s="363"/>
      <c r="F73" s="319"/>
      <c r="G73" s="319"/>
      <c r="J73" s="336" t="s">
        <v>382</v>
      </c>
      <c r="K73" s="337">
        <v>3</v>
      </c>
      <c r="L73" s="292" t="s">
        <v>339</v>
      </c>
      <c r="M73" s="282" t="s">
        <v>15</v>
      </c>
      <c r="N73" s="148">
        <v>3017</v>
      </c>
      <c r="O73" s="148">
        <v>177414</v>
      </c>
      <c r="P73" s="371">
        <f aca="true" t="shared" si="2" ref="P73:P87">O73/221324481*100</f>
        <v>0.08016013375402425</v>
      </c>
    </row>
    <row r="74" spans="2:16" ht="19.5" customHeight="1">
      <c r="B74" s="363"/>
      <c r="C74" s="363"/>
      <c r="D74" s="363"/>
      <c r="E74" s="363"/>
      <c r="F74" s="319"/>
      <c r="G74" s="319"/>
      <c r="J74" s="336" t="s">
        <v>392</v>
      </c>
      <c r="K74" s="337">
        <v>3</v>
      </c>
      <c r="L74" s="292" t="s">
        <v>926</v>
      </c>
      <c r="M74" s="282" t="s">
        <v>15</v>
      </c>
      <c r="N74" s="148">
        <v>23635</v>
      </c>
      <c r="O74" s="148">
        <v>3801259</v>
      </c>
      <c r="P74" s="371">
        <f t="shared" si="2"/>
        <v>1.7175049876204158</v>
      </c>
    </row>
    <row r="75" spans="2:16" ht="19.5" customHeight="1">
      <c r="B75" s="360"/>
      <c r="C75" s="361"/>
      <c r="D75" s="362"/>
      <c r="E75" s="363"/>
      <c r="F75" s="319"/>
      <c r="G75" s="319"/>
      <c r="J75" s="336" t="s">
        <v>404</v>
      </c>
      <c r="K75" s="337">
        <v>3</v>
      </c>
      <c r="L75" s="292" t="s">
        <v>377</v>
      </c>
      <c r="M75" s="282" t="s">
        <v>15</v>
      </c>
      <c r="N75" s="148">
        <v>6677</v>
      </c>
      <c r="O75" s="148">
        <v>951368</v>
      </c>
      <c r="P75" s="371">
        <f t="shared" si="2"/>
        <v>0.4298521319022092</v>
      </c>
    </row>
    <row r="76" spans="2:16" ht="19.5" customHeight="1">
      <c r="B76" s="360"/>
      <c r="C76" s="361"/>
      <c r="D76" s="362"/>
      <c r="E76" s="363"/>
      <c r="F76" s="319"/>
      <c r="G76" s="319"/>
      <c r="J76" s="334" t="s">
        <v>406</v>
      </c>
      <c r="K76" s="335">
        <v>2</v>
      </c>
      <c r="L76" s="275" t="s">
        <v>381</v>
      </c>
      <c r="M76" s="276" t="s">
        <v>15</v>
      </c>
      <c r="N76" s="128">
        <v>880</v>
      </c>
      <c r="O76" s="128">
        <v>38134</v>
      </c>
      <c r="P76" s="369">
        <f t="shared" si="2"/>
        <v>0.017229905985863353</v>
      </c>
    </row>
    <row r="77" spans="2:16" ht="19.5" customHeight="1">
      <c r="B77" s="360"/>
      <c r="C77" s="361"/>
      <c r="D77" s="362"/>
      <c r="E77" s="363"/>
      <c r="F77" s="319"/>
      <c r="G77" s="319"/>
      <c r="J77" s="334" t="s">
        <v>908</v>
      </c>
      <c r="K77" s="335">
        <v>2</v>
      </c>
      <c r="L77" s="275" t="s">
        <v>407</v>
      </c>
      <c r="M77" s="276"/>
      <c r="N77" s="128">
        <v>0</v>
      </c>
      <c r="O77" s="128">
        <v>370154</v>
      </c>
      <c r="P77" s="369">
        <f t="shared" si="2"/>
        <v>0.16724494205410562</v>
      </c>
    </row>
    <row r="78" spans="2:16" ht="19.5" customHeight="1">
      <c r="B78" s="360"/>
      <c r="C78" s="361"/>
      <c r="D78" s="362"/>
      <c r="E78" s="363"/>
      <c r="F78" s="319"/>
      <c r="G78" s="319"/>
      <c r="J78" s="336" t="s">
        <v>907</v>
      </c>
      <c r="K78" s="337">
        <v>3</v>
      </c>
      <c r="L78" s="292" t="s">
        <v>906</v>
      </c>
      <c r="M78" s="293" t="s">
        <v>15</v>
      </c>
      <c r="N78" s="346">
        <v>2992</v>
      </c>
      <c r="O78" s="346">
        <v>370154</v>
      </c>
      <c r="P78" s="371">
        <f t="shared" si="2"/>
        <v>0.16724494205410562</v>
      </c>
    </row>
    <row r="79" spans="2:16" ht="19.5" customHeight="1">
      <c r="B79" s="363"/>
      <c r="C79" s="363"/>
      <c r="D79" s="363"/>
      <c r="E79" s="363"/>
      <c r="F79" s="321"/>
      <c r="G79" s="319"/>
      <c r="J79" s="329" t="s">
        <v>452</v>
      </c>
      <c r="K79" s="330">
        <v>1</v>
      </c>
      <c r="L79" s="264" t="s">
        <v>453</v>
      </c>
      <c r="M79" s="265"/>
      <c r="N79" s="138">
        <v>0</v>
      </c>
      <c r="O79" s="138">
        <v>627325</v>
      </c>
      <c r="P79" s="367">
        <f t="shared" si="2"/>
        <v>0.2834413062511598</v>
      </c>
    </row>
    <row r="80" spans="10:16" ht="19.5" customHeight="1">
      <c r="J80" s="334" t="s">
        <v>454</v>
      </c>
      <c r="K80" s="335">
        <v>2</v>
      </c>
      <c r="L80" s="275" t="s">
        <v>455</v>
      </c>
      <c r="M80" s="276"/>
      <c r="N80" s="128">
        <v>0</v>
      </c>
      <c r="O80" s="128">
        <v>626285</v>
      </c>
      <c r="P80" s="369">
        <f t="shared" si="2"/>
        <v>0.28297140793927805</v>
      </c>
    </row>
    <row r="81" spans="10:16" ht="19.5" customHeight="1">
      <c r="J81" s="336" t="s">
        <v>456</v>
      </c>
      <c r="K81" s="337">
        <v>3</v>
      </c>
      <c r="L81" s="292" t="s">
        <v>457</v>
      </c>
      <c r="M81" s="293" t="s">
        <v>15</v>
      </c>
      <c r="N81" s="346">
        <v>1028</v>
      </c>
      <c r="O81" s="346">
        <v>624559</v>
      </c>
      <c r="P81" s="371">
        <f t="shared" si="2"/>
        <v>0.28219155747167435</v>
      </c>
    </row>
    <row r="82" spans="10:16" ht="19.5" customHeight="1">
      <c r="J82" s="336" t="s">
        <v>458</v>
      </c>
      <c r="K82" s="337">
        <v>4</v>
      </c>
      <c r="L82" s="292" t="s">
        <v>459</v>
      </c>
      <c r="M82" s="293" t="s">
        <v>32</v>
      </c>
      <c r="N82" s="346">
        <v>1028157</v>
      </c>
      <c r="O82" s="346">
        <v>624559</v>
      </c>
      <c r="P82" s="371">
        <f t="shared" si="2"/>
        <v>0.28219155747167435</v>
      </c>
    </row>
    <row r="83" spans="10:16" ht="19.5" customHeight="1">
      <c r="J83" s="336" t="s">
        <v>520</v>
      </c>
      <c r="K83" s="337">
        <v>3</v>
      </c>
      <c r="L83" s="292" t="s">
        <v>523</v>
      </c>
      <c r="M83" s="282" t="s">
        <v>15</v>
      </c>
      <c r="N83" s="148">
        <v>6</v>
      </c>
      <c r="O83" s="148">
        <v>1726</v>
      </c>
      <c r="P83" s="371">
        <f t="shared" si="2"/>
        <v>0.000779850467603717</v>
      </c>
    </row>
    <row r="84" spans="10:16" ht="19.5" customHeight="1">
      <c r="J84" s="336" t="s">
        <v>558</v>
      </c>
      <c r="K84" s="337">
        <v>2</v>
      </c>
      <c r="L84" s="292" t="s">
        <v>559</v>
      </c>
      <c r="M84" s="282"/>
      <c r="N84" s="148">
        <v>0</v>
      </c>
      <c r="O84" s="148">
        <v>1040</v>
      </c>
      <c r="P84" s="371">
        <f t="shared" si="2"/>
        <v>0.00046989831188172987</v>
      </c>
    </row>
    <row r="85" spans="10:16" ht="19.5" customHeight="1">
      <c r="J85" s="329" t="s">
        <v>799</v>
      </c>
      <c r="K85" s="330">
        <v>1</v>
      </c>
      <c r="L85" s="264" t="s">
        <v>800</v>
      </c>
      <c r="M85" s="265"/>
      <c r="N85" s="138">
        <v>0</v>
      </c>
      <c r="O85" s="138">
        <v>5728545</v>
      </c>
      <c r="P85" s="367">
        <f t="shared" si="2"/>
        <v>2.5883015625370427</v>
      </c>
    </row>
    <row r="86" spans="10:16" ht="19.5" customHeight="1" thickBot="1">
      <c r="J86" s="382" t="s">
        <v>801</v>
      </c>
      <c r="K86" s="390">
        <v>2</v>
      </c>
      <c r="L86" s="300" t="s">
        <v>831</v>
      </c>
      <c r="M86" s="301"/>
      <c r="N86" s="119">
        <v>0</v>
      </c>
      <c r="O86" s="119">
        <v>5728545</v>
      </c>
      <c r="P86" s="383">
        <f t="shared" si="2"/>
        <v>2.5883015625370427</v>
      </c>
    </row>
    <row r="87" spans="10:16" ht="19.5" customHeight="1" thickBot="1">
      <c r="J87" s="424" t="s">
        <v>809</v>
      </c>
      <c r="K87" s="425"/>
      <c r="L87" s="425"/>
      <c r="M87" s="425"/>
      <c r="N87" s="389"/>
      <c r="O87" s="389">
        <f>O8+O27+O32+O46+O55+O64+O79+O85</f>
        <v>221324481</v>
      </c>
      <c r="P87" s="386">
        <f t="shared" si="2"/>
        <v>100</v>
      </c>
    </row>
    <row r="88" ht="19.5" customHeight="1"/>
    <row r="89" ht="19.5" customHeight="1"/>
    <row r="90" ht="19.5" customHeight="1"/>
    <row r="91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B39:E39"/>
    <mergeCell ref="J87:M87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portrait" paperSize="9" scale="46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393"/>
  <sheetViews>
    <sheetView zoomScalePageLayoutView="0" workbookViewId="0" topLeftCell="F10">
      <selection activeCell="V10" sqref="V10"/>
    </sheetView>
  </sheetViews>
  <sheetFormatPr defaultColWidth="9.140625" defaultRowHeight="15"/>
  <cols>
    <col min="1" max="1" width="2.00390625" style="324" customWidth="1"/>
    <col min="2" max="2" width="11.7109375" style="324" customWidth="1"/>
    <col min="3" max="3" width="4.7109375" style="355" customWidth="1"/>
    <col min="4" max="4" width="32.140625" style="324" customWidth="1"/>
    <col min="5" max="5" width="5.7109375" style="355" customWidth="1"/>
    <col min="6" max="6" width="12.8515625" style="248" customWidth="1"/>
    <col min="7" max="7" width="18.57421875" style="248" bestFit="1" customWidth="1"/>
    <col min="8" max="8" width="9.00390625" style="324" customWidth="1"/>
    <col min="9" max="9" width="3.421875" style="324" customWidth="1"/>
    <col min="10" max="10" width="12.00390625" style="324" bestFit="1" customWidth="1"/>
    <col min="11" max="11" width="5.28125" style="324" bestFit="1" customWidth="1"/>
    <col min="12" max="12" width="35.421875" style="324" bestFit="1" customWidth="1"/>
    <col min="13" max="13" width="6.421875" style="324" bestFit="1" customWidth="1"/>
    <col min="14" max="14" width="11.00390625" style="324" bestFit="1" customWidth="1"/>
    <col min="15" max="15" width="16.57421875" style="324" bestFit="1" customWidth="1"/>
    <col min="16" max="16384" width="9.00390625" style="324" customWidth="1"/>
  </cols>
  <sheetData>
    <row r="1" spans="2:7" s="230" customFormat="1" ht="17.25">
      <c r="B1" s="230" t="s">
        <v>1280</v>
      </c>
      <c r="C1" s="229"/>
      <c r="E1" s="229"/>
      <c r="F1" s="231"/>
      <c r="G1" s="231"/>
    </row>
    <row r="2" spans="2:7" s="234" customFormat="1" ht="7.5" customHeight="1">
      <c r="B2" s="323"/>
      <c r="C2" s="233"/>
      <c r="E2" s="233"/>
      <c r="F2" s="235"/>
      <c r="G2" s="235"/>
    </row>
    <row r="3" spans="2:7" s="239" customFormat="1" ht="15" customHeight="1">
      <c r="B3" s="239" t="s">
        <v>1310</v>
      </c>
      <c r="C3" s="238"/>
      <c r="E3" s="238"/>
      <c r="F3" s="240"/>
      <c r="G3" s="240"/>
    </row>
    <row r="4" spans="3:7" s="239" customFormat="1" ht="15" customHeight="1">
      <c r="C4" s="238"/>
      <c r="E4" s="238"/>
      <c r="F4" s="240"/>
      <c r="G4" s="240"/>
    </row>
    <row r="5" spans="2:7" s="234" customFormat="1" ht="7.5" customHeight="1">
      <c r="B5" s="323"/>
      <c r="C5" s="233"/>
      <c r="E5" s="233"/>
      <c r="F5" s="235"/>
      <c r="G5" s="235"/>
    </row>
    <row r="6" spans="2:16" ht="15" thickBot="1">
      <c r="B6" s="232" t="s">
        <v>1311</v>
      </c>
      <c r="C6" s="241"/>
      <c r="D6" s="242"/>
      <c r="E6" s="241"/>
      <c r="F6" s="243"/>
      <c r="G6" s="243"/>
      <c r="H6" s="244" t="s">
        <v>1282</v>
      </c>
      <c r="J6" s="232" t="s">
        <v>1312</v>
      </c>
      <c r="K6" s="241"/>
      <c r="L6" s="242"/>
      <c r="M6" s="241"/>
      <c r="N6" s="246"/>
      <c r="O6" s="246"/>
      <c r="P6" s="364" t="s">
        <v>1282</v>
      </c>
    </row>
    <row r="7" spans="2:16" s="247" customFormat="1" ht="21" customHeight="1">
      <c r="B7" s="325" t="s">
        <v>1284</v>
      </c>
      <c r="C7" s="250" t="s">
        <v>1313</v>
      </c>
      <c r="D7" s="250" t="s">
        <v>1314</v>
      </c>
      <c r="E7" s="250" t="s">
        <v>1305</v>
      </c>
      <c r="F7" s="251" t="s">
        <v>1288</v>
      </c>
      <c r="G7" s="251" t="s">
        <v>1289</v>
      </c>
      <c r="H7" s="255" t="s">
        <v>1293</v>
      </c>
      <c r="J7" s="325" t="s">
        <v>1284</v>
      </c>
      <c r="K7" s="250" t="s">
        <v>1313</v>
      </c>
      <c r="L7" s="250" t="s">
        <v>1315</v>
      </c>
      <c r="M7" s="250" t="s">
        <v>1316</v>
      </c>
      <c r="N7" s="251" t="s">
        <v>1317</v>
      </c>
      <c r="O7" s="251" t="s">
        <v>1292</v>
      </c>
      <c r="P7" s="365" t="s">
        <v>1318</v>
      </c>
    </row>
    <row r="8" spans="2:16" ht="19.5" customHeight="1">
      <c r="B8" s="256" t="s">
        <v>8</v>
      </c>
      <c r="C8" s="326">
        <v>1</v>
      </c>
      <c r="D8" s="258" t="s">
        <v>9</v>
      </c>
      <c r="E8" s="327"/>
      <c r="F8" s="366">
        <v>0</v>
      </c>
      <c r="G8" s="366">
        <v>149340</v>
      </c>
      <c r="H8" s="328">
        <f>G8/2639526244*100</f>
        <v>0.005657833497184202</v>
      </c>
      <c r="J8" s="329" t="s">
        <v>8</v>
      </c>
      <c r="K8" s="263">
        <v>1</v>
      </c>
      <c r="L8" s="264" t="s">
        <v>9</v>
      </c>
      <c r="M8" s="264"/>
      <c r="N8" s="138">
        <v>0</v>
      </c>
      <c r="O8" s="138">
        <v>17767805</v>
      </c>
      <c r="P8" s="367">
        <f>O8/780267199*100</f>
        <v>2.277143653196166</v>
      </c>
    </row>
    <row r="9" spans="2:16" ht="19.5" customHeight="1">
      <c r="B9" s="268" t="s">
        <v>43</v>
      </c>
      <c r="C9" s="331">
        <v>2</v>
      </c>
      <c r="D9" s="270" t="s">
        <v>44</v>
      </c>
      <c r="E9" s="332" t="s">
        <v>32</v>
      </c>
      <c r="F9" s="368">
        <v>406351</v>
      </c>
      <c r="G9" s="368">
        <v>101066</v>
      </c>
      <c r="H9" s="333">
        <f aca="true" t="shared" si="0" ref="H9:H72">G9/2639526244*100</f>
        <v>0.0038289446914853255</v>
      </c>
      <c r="J9" s="334" t="s">
        <v>13</v>
      </c>
      <c r="K9" s="274">
        <v>2</v>
      </c>
      <c r="L9" s="275" t="s">
        <v>14</v>
      </c>
      <c r="M9" s="275" t="s">
        <v>15</v>
      </c>
      <c r="N9" s="128">
        <v>141</v>
      </c>
      <c r="O9" s="128">
        <v>73944</v>
      </c>
      <c r="P9" s="369">
        <f aca="true" t="shared" si="1" ref="P9:P72">O9/780267199*100</f>
        <v>0.009476753616551809</v>
      </c>
    </row>
    <row r="10" spans="2:16" ht="19.5" customHeight="1">
      <c r="B10" s="285" t="s">
        <v>45</v>
      </c>
      <c r="C10" s="339">
        <v>3</v>
      </c>
      <c r="D10" s="287" t="s">
        <v>46</v>
      </c>
      <c r="E10" s="340" t="s">
        <v>32</v>
      </c>
      <c r="F10" s="370">
        <v>406351</v>
      </c>
      <c r="G10" s="370">
        <v>101066</v>
      </c>
      <c r="H10" s="338">
        <f t="shared" si="0"/>
        <v>0.0038289446914853255</v>
      </c>
      <c r="J10" s="341" t="s">
        <v>1271</v>
      </c>
      <c r="K10" s="280">
        <v>3</v>
      </c>
      <c r="L10" s="281" t="s">
        <v>1294</v>
      </c>
      <c r="M10" s="281" t="s">
        <v>15</v>
      </c>
      <c r="N10" s="148">
        <v>141</v>
      </c>
      <c r="O10" s="148">
        <v>73944</v>
      </c>
      <c r="P10" s="371">
        <f t="shared" si="1"/>
        <v>0.009476753616551809</v>
      </c>
    </row>
    <row r="11" spans="2:16" ht="19.5" customHeight="1">
      <c r="B11" s="285" t="s">
        <v>56</v>
      </c>
      <c r="C11" s="339">
        <v>2</v>
      </c>
      <c r="D11" s="287" t="s">
        <v>57</v>
      </c>
      <c r="E11" s="340" t="s">
        <v>15</v>
      </c>
      <c r="F11" s="370">
        <v>9</v>
      </c>
      <c r="G11" s="370">
        <v>8288</v>
      </c>
      <c r="H11" s="338">
        <f t="shared" si="0"/>
        <v>0.00031399574142669523</v>
      </c>
      <c r="J11" s="334" t="s">
        <v>16</v>
      </c>
      <c r="K11" s="274">
        <v>2</v>
      </c>
      <c r="L11" s="275" t="s">
        <v>17</v>
      </c>
      <c r="M11" s="275" t="s">
        <v>15</v>
      </c>
      <c r="N11" s="128">
        <v>43</v>
      </c>
      <c r="O11" s="128">
        <v>19594</v>
      </c>
      <c r="P11" s="369">
        <f t="shared" si="1"/>
        <v>0.002511191041365305</v>
      </c>
    </row>
    <row r="12" spans="2:16" ht="19.5" customHeight="1">
      <c r="B12" s="268" t="s">
        <v>64</v>
      </c>
      <c r="C12" s="331">
        <v>2</v>
      </c>
      <c r="D12" s="270" t="s">
        <v>65</v>
      </c>
      <c r="E12" s="332"/>
      <c r="F12" s="368">
        <v>0</v>
      </c>
      <c r="G12" s="368">
        <v>39986</v>
      </c>
      <c r="H12" s="333">
        <f t="shared" si="0"/>
        <v>0.0015148930642721807</v>
      </c>
      <c r="J12" s="334" t="s">
        <v>20</v>
      </c>
      <c r="K12" s="274">
        <v>2</v>
      </c>
      <c r="L12" s="275" t="s">
        <v>21</v>
      </c>
      <c r="M12" s="275" t="s">
        <v>15</v>
      </c>
      <c r="N12" s="128">
        <v>4873</v>
      </c>
      <c r="O12" s="128">
        <v>3942770</v>
      </c>
      <c r="P12" s="369">
        <f t="shared" si="1"/>
        <v>0.5053102328347394</v>
      </c>
    </row>
    <row r="13" spans="2:16" ht="19.5" customHeight="1">
      <c r="B13" s="256" t="s">
        <v>75</v>
      </c>
      <c r="C13" s="326">
        <v>1</v>
      </c>
      <c r="D13" s="258" t="s">
        <v>822</v>
      </c>
      <c r="E13" s="327"/>
      <c r="F13" s="366">
        <v>0</v>
      </c>
      <c r="G13" s="366">
        <v>8727178</v>
      </c>
      <c r="H13" s="328">
        <f t="shared" si="0"/>
        <v>0.3306342575618657</v>
      </c>
      <c r="J13" s="341" t="s">
        <v>22</v>
      </c>
      <c r="K13" s="280">
        <v>3</v>
      </c>
      <c r="L13" s="281" t="s">
        <v>820</v>
      </c>
      <c r="M13" s="281" t="s">
        <v>32</v>
      </c>
      <c r="N13" s="148">
        <v>4274988</v>
      </c>
      <c r="O13" s="148">
        <v>3703539</v>
      </c>
      <c r="P13" s="371">
        <f t="shared" si="1"/>
        <v>0.47465009483244985</v>
      </c>
    </row>
    <row r="14" spans="2:16" ht="19.5" customHeight="1">
      <c r="B14" s="268" t="s">
        <v>79</v>
      </c>
      <c r="C14" s="331">
        <v>2</v>
      </c>
      <c r="D14" s="270" t="s">
        <v>80</v>
      </c>
      <c r="E14" s="332" t="s">
        <v>15</v>
      </c>
      <c r="F14" s="368">
        <v>5</v>
      </c>
      <c r="G14" s="368">
        <v>7074</v>
      </c>
      <c r="H14" s="333">
        <f t="shared" si="0"/>
        <v>0.0002680026393403043</v>
      </c>
      <c r="J14" s="341" t="s">
        <v>1250</v>
      </c>
      <c r="K14" s="280">
        <v>4</v>
      </c>
      <c r="L14" s="281" t="s">
        <v>1249</v>
      </c>
      <c r="M14" s="281" t="s">
        <v>32</v>
      </c>
      <c r="N14" s="148">
        <v>153196</v>
      </c>
      <c r="O14" s="148">
        <v>153555</v>
      </c>
      <c r="P14" s="371">
        <f t="shared" si="1"/>
        <v>0.019679796894807058</v>
      </c>
    </row>
    <row r="15" spans="2:16" ht="19.5" customHeight="1">
      <c r="B15" s="268" t="s">
        <v>85</v>
      </c>
      <c r="C15" s="331">
        <v>2</v>
      </c>
      <c r="D15" s="270" t="s">
        <v>86</v>
      </c>
      <c r="E15" s="332"/>
      <c r="F15" s="368">
        <v>0</v>
      </c>
      <c r="G15" s="368">
        <v>4477</v>
      </c>
      <c r="H15" s="333">
        <f t="shared" si="0"/>
        <v>0.00016961377103852734</v>
      </c>
      <c r="J15" s="341" t="s">
        <v>1248</v>
      </c>
      <c r="K15" s="280">
        <v>5</v>
      </c>
      <c r="L15" s="281" t="s">
        <v>1247</v>
      </c>
      <c r="M15" s="281" t="s">
        <v>32</v>
      </c>
      <c r="N15" s="148">
        <v>153196</v>
      </c>
      <c r="O15" s="148">
        <v>153555</v>
      </c>
      <c r="P15" s="371">
        <f t="shared" si="1"/>
        <v>0.019679796894807058</v>
      </c>
    </row>
    <row r="16" spans="2:16" ht="19.5" customHeight="1">
      <c r="B16" s="268" t="s">
        <v>91</v>
      </c>
      <c r="C16" s="331">
        <v>2</v>
      </c>
      <c r="D16" s="270" t="s">
        <v>92</v>
      </c>
      <c r="E16" s="332" t="s">
        <v>15</v>
      </c>
      <c r="F16" s="368">
        <v>4126</v>
      </c>
      <c r="G16" s="368">
        <v>91278</v>
      </c>
      <c r="H16" s="333">
        <f t="shared" si="0"/>
        <v>0.0034581205702154784</v>
      </c>
      <c r="J16" s="341" t="s">
        <v>1242</v>
      </c>
      <c r="K16" s="280">
        <v>4</v>
      </c>
      <c r="L16" s="281" t="s">
        <v>1241</v>
      </c>
      <c r="M16" s="281" t="s">
        <v>32</v>
      </c>
      <c r="N16" s="148">
        <v>3540409</v>
      </c>
      <c r="O16" s="148">
        <v>3330797</v>
      </c>
      <c r="P16" s="371">
        <f t="shared" si="1"/>
        <v>0.42687902352793894</v>
      </c>
    </row>
    <row r="17" spans="2:16" ht="19.5" customHeight="1">
      <c r="B17" s="268" t="s">
        <v>93</v>
      </c>
      <c r="C17" s="331">
        <v>2</v>
      </c>
      <c r="D17" s="270" t="s">
        <v>94</v>
      </c>
      <c r="E17" s="332" t="s">
        <v>15</v>
      </c>
      <c r="F17" s="368">
        <v>1658</v>
      </c>
      <c r="G17" s="368">
        <v>45394</v>
      </c>
      <c r="H17" s="333">
        <f t="shared" si="0"/>
        <v>0.0017197783164000242</v>
      </c>
      <c r="J17" s="341" t="s">
        <v>1240</v>
      </c>
      <c r="K17" s="280">
        <v>5</v>
      </c>
      <c r="L17" s="281" t="s">
        <v>1239</v>
      </c>
      <c r="M17" s="281" t="s">
        <v>32</v>
      </c>
      <c r="N17" s="148">
        <v>1848535</v>
      </c>
      <c r="O17" s="148">
        <v>1672256</v>
      </c>
      <c r="P17" s="371">
        <f t="shared" si="1"/>
        <v>0.21431837736395734</v>
      </c>
    </row>
    <row r="18" spans="2:16" ht="19.5" customHeight="1">
      <c r="B18" s="285" t="s">
        <v>95</v>
      </c>
      <c r="C18" s="339">
        <v>3</v>
      </c>
      <c r="D18" s="287" t="s">
        <v>96</v>
      </c>
      <c r="E18" s="340" t="s">
        <v>15</v>
      </c>
      <c r="F18" s="370">
        <v>805</v>
      </c>
      <c r="G18" s="370">
        <v>21299</v>
      </c>
      <c r="H18" s="338">
        <f t="shared" si="0"/>
        <v>0.0008069251081861946</v>
      </c>
      <c r="J18" s="341" t="s">
        <v>1237</v>
      </c>
      <c r="K18" s="280">
        <v>5</v>
      </c>
      <c r="L18" s="281" t="s">
        <v>1236</v>
      </c>
      <c r="M18" s="281" t="s">
        <v>32</v>
      </c>
      <c r="N18" s="148">
        <v>714060</v>
      </c>
      <c r="O18" s="148">
        <v>378271</v>
      </c>
      <c r="P18" s="371">
        <f t="shared" si="1"/>
        <v>0.0484796747171734</v>
      </c>
    </row>
    <row r="19" spans="2:16" ht="19.5" customHeight="1">
      <c r="B19" s="268" t="s">
        <v>101</v>
      </c>
      <c r="C19" s="331">
        <v>2</v>
      </c>
      <c r="D19" s="270" t="s">
        <v>102</v>
      </c>
      <c r="E19" s="332" t="s">
        <v>15</v>
      </c>
      <c r="F19" s="368">
        <v>431</v>
      </c>
      <c r="G19" s="368">
        <v>134246</v>
      </c>
      <c r="H19" s="333">
        <f t="shared" si="0"/>
        <v>0.005085988453615845</v>
      </c>
      <c r="J19" s="341" t="s">
        <v>1235</v>
      </c>
      <c r="K19" s="280">
        <v>5</v>
      </c>
      <c r="L19" s="281" t="s">
        <v>1234</v>
      </c>
      <c r="M19" s="281" t="s">
        <v>32</v>
      </c>
      <c r="N19" s="148">
        <v>977814</v>
      </c>
      <c r="O19" s="148">
        <v>1280270</v>
      </c>
      <c r="P19" s="371">
        <f t="shared" si="1"/>
        <v>0.1640809714468082</v>
      </c>
    </row>
    <row r="20" spans="2:16" ht="19.5" customHeight="1">
      <c r="B20" s="285" t="s">
        <v>103</v>
      </c>
      <c r="C20" s="339">
        <v>3</v>
      </c>
      <c r="D20" s="287" t="s">
        <v>104</v>
      </c>
      <c r="E20" s="340" t="s">
        <v>15</v>
      </c>
      <c r="F20" s="370">
        <v>100</v>
      </c>
      <c r="G20" s="370">
        <v>5589</v>
      </c>
      <c r="H20" s="338">
        <f t="shared" si="0"/>
        <v>0.00021174254329558393</v>
      </c>
      <c r="J20" s="341" t="s">
        <v>1231</v>
      </c>
      <c r="K20" s="280">
        <v>4</v>
      </c>
      <c r="L20" s="281" t="s">
        <v>1230</v>
      </c>
      <c r="M20" s="281" t="s">
        <v>32</v>
      </c>
      <c r="N20" s="148">
        <v>186862</v>
      </c>
      <c r="O20" s="148">
        <v>78053</v>
      </c>
      <c r="P20" s="371">
        <f t="shared" si="1"/>
        <v>0.0100033680898074</v>
      </c>
    </row>
    <row r="21" spans="2:16" ht="19.5" customHeight="1">
      <c r="B21" s="268" t="s">
        <v>105</v>
      </c>
      <c r="C21" s="331">
        <v>2</v>
      </c>
      <c r="D21" s="270" t="s">
        <v>106</v>
      </c>
      <c r="E21" s="332" t="s">
        <v>15</v>
      </c>
      <c r="F21" s="368">
        <v>191605</v>
      </c>
      <c r="G21" s="368">
        <v>8444709</v>
      </c>
      <c r="H21" s="333">
        <f t="shared" si="0"/>
        <v>0.3199327538112555</v>
      </c>
      <c r="J21" s="341" t="s">
        <v>1229</v>
      </c>
      <c r="K21" s="280">
        <v>3</v>
      </c>
      <c r="L21" s="281" t="s">
        <v>36</v>
      </c>
      <c r="M21" s="281" t="s">
        <v>15</v>
      </c>
      <c r="N21" s="148">
        <v>601</v>
      </c>
      <c r="O21" s="148">
        <v>239231</v>
      </c>
      <c r="P21" s="371">
        <f t="shared" si="1"/>
        <v>0.03066013800228965</v>
      </c>
    </row>
    <row r="22" spans="2:16" ht="19.5" customHeight="1">
      <c r="B22" s="285" t="s">
        <v>107</v>
      </c>
      <c r="C22" s="339">
        <v>3</v>
      </c>
      <c r="D22" s="287" t="s">
        <v>108</v>
      </c>
      <c r="E22" s="340" t="s">
        <v>15</v>
      </c>
      <c r="F22" s="370">
        <v>175332</v>
      </c>
      <c r="G22" s="370">
        <v>8137270</v>
      </c>
      <c r="H22" s="338">
        <f t="shared" si="0"/>
        <v>0.3082852469641897</v>
      </c>
      <c r="J22" s="334" t="s">
        <v>37</v>
      </c>
      <c r="K22" s="274">
        <v>2</v>
      </c>
      <c r="L22" s="275" t="s">
        <v>38</v>
      </c>
      <c r="M22" s="275" t="s">
        <v>15</v>
      </c>
      <c r="N22" s="128">
        <v>142676</v>
      </c>
      <c r="O22" s="128">
        <v>3480408</v>
      </c>
      <c r="P22" s="369">
        <f t="shared" si="1"/>
        <v>0.44605335255160455</v>
      </c>
    </row>
    <row r="23" spans="2:16" ht="19.5" customHeight="1">
      <c r="B23" s="256" t="s">
        <v>113</v>
      </c>
      <c r="C23" s="326">
        <v>1</v>
      </c>
      <c r="D23" s="258" t="s">
        <v>114</v>
      </c>
      <c r="E23" s="327"/>
      <c r="F23" s="366">
        <v>0</v>
      </c>
      <c r="G23" s="366">
        <v>10640393</v>
      </c>
      <c r="H23" s="328">
        <f t="shared" si="0"/>
        <v>0.40311753005627626</v>
      </c>
      <c r="J23" s="341" t="s">
        <v>41</v>
      </c>
      <c r="K23" s="280">
        <v>3</v>
      </c>
      <c r="L23" s="281" t="s">
        <v>42</v>
      </c>
      <c r="M23" s="281" t="s">
        <v>15</v>
      </c>
      <c r="N23" s="148">
        <v>3990</v>
      </c>
      <c r="O23" s="148">
        <v>191261</v>
      </c>
      <c r="P23" s="371">
        <f t="shared" si="1"/>
        <v>0.024512244042184838</v>
      </c>
    </row>
    <row r="24" spans="2:16" ht="19.5" customHeight="1">
      <c r="B24" s="268" t="s">
        <v>119</v>
      </c>
      <c r="C24" s="331">
        <v>2</v>
      </c>
      <c r="D24" s="270" t="s">
        <v>120</v>
      </c>
      <c r="E24" s="332"/>
      <c r="F24" s="368">
        <v>0</v>
      </c>
      <c r="G24" s="368">
        <v>10640393</v>
      </c>
      <c r="H24" s="333">
        <f t="shared" si="0"/>
        <v>0.40311753005627626</v>
      </c>
      <c r="J24" s="341" t="s">
        <v>1225</v>
      </c>
      <c r="K24" s="280">
        <v>3</v>
      </c>
      <c r="L24" s="281" t="s">
        <v>1224</v>
      </c>
      <c r="M24" s="281" t="s">
        <v>15</v>
      </c>
      <c r="N24" s="148">
        <v>136389</v>
      </c>
      <c r="O24" s="148">
        <v>3148220</v>
      </c>
      <c r="P24" s="371">
        <f t="shared" si="1"/>
        <v>0.40347973156308475</v>
      </c>
    </row>
    <row r="25" spans="2:16" ht="19.5" customHeight="1">
      <c r="B25" s="285" t="s">
        <v>121</v>
      </c>
      <c r="C25" s="339">
        <v>3</v>
      </c>
      <c r="D25" s="287" t="s">
        <v>122</v>
      </c>
      <c r="E25" s="340"/>
      <c r="F25" s="370">
        <v>0</v>
      </c>
      <c r="G25" s="370">
        <v>10640393</v>
      </c>
      <c r="H25" s="338">
        <f t="shared" si="0"/>
        <v>0.40311753005627626</v>
      </c>
      <c r="J25" s="341" t="s">
        <v>1223</v>
      </c>
      <c r="K25" s="280">
        <v>4</v>
      </c>
      <c r="L25" s="281" t="s">
        <v>1222</v>
      </c>
      <c r="M25" s="281" t="s">
        <v>15</v>
      </c>
      <c r="N25" s="148">
        <v>136389</v>
      </c>
      <c r="O25" s="148">
        <v>3148220</v>
      </c>
      <c r="P25" s="371">
        <f t="shared" si="1"/>
        <v>0.40347973156308475</v>
      </c>
    </row>
    <row r="26" spans="2:16" ht="19.5" customHeight="1">
      <c r="B26" s="285" t="s">
        <v>129</v>
      </c>
      <c r="C26" s="339">
        <v>4</v>
      </c>
      <c r="D26" s="287" t="s">
        <v>130</v>
      </c>
      <c r="E26" s="340" t="s">
        <v>32</v>
      </c>
      <c r="F26" s="370">
        <v>40934454</v>
      </c>
      <c r="G26" s="370">
        <v>10640393</v>
      </c>
      <c r="H26" s="338">
        <f t="shared" si="0"/>
        <v>0.40311753005627626</v>
      </c>
      <c r="J26" s="341" t="s">
        <v>1219</v>
      </c>
      <c r="K26" s="280">
        <v>3</v>
      </c>
      <c r="L26" s="281" t="s">
        <v>1218</v>
      </c>
      <c r="M26" s="281" t="s">
        <v>15</v>
      </c>
      <c r="N26" s="148">
        <v>1500</v>
      </c>
      <c r="O26" s="148">
        <v>32206</v>
      </c>
      <c r="P26" s="371">
        <f t="shared" si="1"/>
        <v>0.004127560410238391</v>
      </c>
    </row>
    <row r="27" spans="2:16" ht="19.5" customHeight="1">
      <c r="B27" s="256" t="s">
        <v>133</v>
      </c>
      <c r="C27" s="326">
        <v>1</v>
      </c>
      <c r="D27" s="258" t="s">
        <v>134</v>
      </c>
      <c r="E27" s="327" t="s">
        <v>15</v>
      </c>
      <c r="F27" s="366">
        <v>874</v>
      </c>
      <c r="G27" s="366">
        <v>329523</v>
      </c>
      <c r="H27" s="328">
        <f t="shared" si="0"/>
        <v>0.012484172140703293</v>
      </c>
      <c r="J27" s="334" t="s">
        <v>43</v>
      </c>
      <c r="K27" s="274">
        <v>2</v>
      </c>
      <c r="L27" s="275" t="s">
        <v>44</v>
      </c>
      <c r="M27" s="275" t="s">
        <v>32</v>
      </c>
      <c r="N27" s="128">
        <v>42957525</v>
      </c>
      <c r="O27" s="128">
        <v>9946705</v>
      </c>
      <c r="P27" s="369">
        <f t="shared" si="1"/>
        <v>1.2747818968614621</v>
      </c>
    </row>
    <row r="28" spans="2:16" ht="19.5" customHeight="1">
      <c r="B28" s="268" t="s">
        <v>137</v>
      </c>
      <c r="C28" s="331">
        <v>2</v>
      </c>
      <c r="D28" s="270" t="s">
        <v>138</v>
      </c>
      <c r="E28" s="332" t="s">
        <v>15</v>
      </c>
      <c r="F28" s="368">
        <v>528</v>
      </c>
      <c r="G28" s="368">
        <v>269467</v>
      </c>
      <c r="H28" s="333">
        <f t="shared" si="0"/>
        <v>0.010208915354129738</v>
      </c>
      <c r="J28" s="341" t="s">
        <v>45</v>
      </c>
      <c r="K28" s="280">
        <v>3</v>
      </c>
      <c r="L28" s="281" t="s">
        <v>46</v>
      </c>
      <c r="M28" s="281" t="s">
        <v>32</v>
      </c>
      <c r="N28" s="148">
        <v>38225998</v>
      </c>
      <c r="O28" s="148">
        <v>9464721</v>
      </c>
      <c r="P28" s="371">
        <f t="shared" si="1"/>
        <v>1.2130102370226639</v>
      </c>
    </row>
    <row r="29" spans="2:16" ht="19.5" customHeight="1">
      <c r="B29" s="268" t="s">
        <v>139</v>
      </c>
      <c r="C29" s="331">
        <v>2</v>
      </c>
      <c r="D29" s="270" t="s">
        <v>140</v>
      </c>
      <c r="E29" s="332" t="s">
        <v>15</v>
      </c>
      <c r="F29" s="368">
        <v>346</v>
      </c>
      <c r="G29" s="368">
        <v>60056</v>
      </c>
      <c r="H29" s="333">
        <f t="shared" si="0"/>
        <v>0.002275256786573553</v>
      </c>
      <c r="J29" s="341" t="s">
        <v>51</v>
      </c>
      <c r="K29" s="280">
        <v>3</v>
      </c>
      <c r="L29" s="281" t="s">
        <v>52</v>
      </c>
      <c r="M29" s="281" t="s">
        <v>32</v>
      </c>
      <c r="N29" s="148">
        <v>4731527</v>
      </c>
      <c r="O29" s="148">
        <v>481984</v>
      </c>
      <c r="P29" s="371">
        <f t="shared" si="1"/>
        <v>0.06177165983879837</v>
      </c>
    </row>
    <row r="30" spans="2:16" ht="19.5" customHeight="1">
      <c r="B30" s="256" t="s">
        <v>141</v>
      </c>
      <c r="C30" s="326">
        <v>1</v>
      </c>
      <c r="D30" s="258" t="s">
        <v>142</v>
      </c>
      <c r="E30" s="327"/>
      <c r="F30" s="366">
        <v>0</v>
      </c>
      <c r="G30" s="366">
        <v>32666927</v>
      </c>
      <c r="H30" s="328">
        <f t="shared" si="0"/>
        <v>1.2376056905763428</v>
      </c>
      <c r="J30" s="341" t="s">
        <v>806</v>
      </c>
      <c r="K30" s="280">
        <v>4</v>
      </c>
      <c r="L30" s="281" t="s">
        <v>1203</v>
      </c>
      <c r="M30" s="281" t="s">
        <v>32</v>
      </c>
      <c r="N30" s="148">
        <v>106900</v>
      </c>
      <c r="O30" s="148">
        <v>14180</v>
      </c>
      <c r="P30" s="371">
        <f t="shared" si="1"/>
        <v>0.0018173261695702781</v>
      </c>
    </row>
    <row r="31" spans="2:16" ht="19.5" customHeight="1">
      <c r="B31" s="268" t="s">
        <v>143</v>
      </c>
      <c r="C31" s="331">
        <v>2</v>
      </c>
      <c r="D31" s="270" t="s">
        <v>144</v>
      </c>
      <c r="E31" s="332"/>
      <c r="F31" s="368">
        <v>0</v>
      </c>
      <c r="G31" s="368">
        <v>455064</v>
      </c>
      <c r="H31" s="333">
        <f t="shared" si="0"/>
        <v>0.017240366563296045</v>
      </c>
      <c r="J31" s="341" t="s">
        <v>54</v>
      </c>
      <c r="K31" s="280">
        <v>2</v>
      </c>
      <c r="L31" s="281" t="s">
        <v>55</v>
      </c>
      <c r="M31" s="281" t="s">
        <v>15</v>
      </c>
      <c r="N31" s="148">
        <v>6</v>
      </c>
      <c r="O31" s="148">
        <v>1926</v>
      </c>
      <c r="P31" s="371">
        <f t="shared" si="1"/>
        <v>0.0002468385192237204</v>
      </c>
    </row>
    <row r="32" spans="2:16" ht="19.5" customHeight="1">
      <c r="B32" s="285" t="s">
        <v>145</v>
      </c>
      <c r="C32" s="339">
        <v>3</v>
      </c>
      <c r="D32" s="287" t="s">
        <v>146</v>
      </c>
      <c r="E32" s="340"/>
      <c r="F32" s="370">
        <v>0</v>
      </c>
      <c r="G32" s="370">
        <v>390817</v>
      </c>
      <c r="H32" s="338">
        <f t="shared" si="0"/>
        <v>0.014806331283440726</v>
      </c>
      <c r="J32" s="334" t="s">
        <v>56</v>
      </c>
      <c r="K32" s="274">
        <v>2</v>
      </c>
      <c r="L32" s="275" t="s">
        <v>57</v>
      </c>
      <c r="M32" s="275" t="s">
        <v>15</v>
      </c>
      <c r="N32" s="128">
        <v>224</v>
      </c>
      <c r="O32" s="128">
        <v>50641</v>
      </c>
      <c r="P32" s="369">
        <f t="shared" si="1"/>
        <v>0.006490212591904687</v>
      </c>
    </row>
    <row r="33" spans="2:16" ht="19.5" customHeight="1">
      <c r="B33" s="285" t="s">
        <v>153</v>
      </c>
      <c r="C33" s="339">
        <v>3</v>
      </c>
      <c r="D33" s="287" t="s">
        <v>154</v>
      </c>
      <c r="E33" s="340" t="s">
        <v>15</v>
      </c>
      <c r="F33" s="370">
        <v>361</v>
      </c>
      <c r="G33" s="370">
        <v>64247</v>
      </c>
      <c r="H33" s="338">
        <f t="shared" si="0"/>
        <v>0.0024340352798553192</v>
      </c>
      <c r="J33" s="334" t="s">
        <v>60</v>
      </c>
      <c r="K33" s="274">
        <v>2</v>
      </c>
      <c r="L33" s="275" t="s">
        <v>61</v>
      </c>
      <c r="M33" s="275" t="s">
        <v>15</v>
      </c>
      <c r="N33" s="128">
        <v>2280</v>
      </c>
      <c r="O33" s="128">
        <v>80369</v>
      </c>
      <c r="P33" s="369">
        <f t="shared" si="1"/>
        <v>0.010300189486755549</v>
      </c>
    </row>
    <row r="34" spans="2:16" ht="19.5" customHeight="1">
      <c r="B34" s="285" t="s">
        <v>155</v>
      </c>
      <c r="C34" s="339">
        <v>4</v>
      </c>
      <c r="D34" s="287" t="s">
        <v>156</v>
      </c>
      <c r="E34" s="340" t="s">
        <v>15</v>
      </c>
      <c r="F34" s="370">
        <v>7</v>
      </c>
      <c r="G34" s="370">
        <v>11005</v>
      </c>
      <c r="H34" s="338">
        <f t="shared" si="0"/>
        <v>0.0004169308801159243</v>
      </c>
      <c r="J34" s="341" t="s">
        <v>62</v>
      </c>
      <c r="K34" s="280">
        <v>3</v>
      </c>
      <c r="L34" s="281" t="s">
        <v>1169</v>
      </c>
      <c r="M34" s="281" t="s">
        <v>15</v>
      </c>
      <c r="N34" s="148">
        <v>40</v>
      </c>
      <c r="O34" s="148">
        <v>3093</v>
      </c>
      <c r="P34" s="371">
        <f t="shared" si="1"/>
        <v>0.0003964026687222053</v>
      </c>
    </row>
    <row r="35" spans="2:16" ht="19.5" customHeight="1">
      <c r="B35" s="268" t="s">
        <v>179</v>
      </c>
      <c r="C35" s="331">
        <v>2</v>
      </c>
      <c r="D35" s="270" t="s">
        <v>180</v>
      </c>
      <c r="E35" s="332" t="s">
        <v>15</v>
      </c>
      <c r="F35" s="368">
        <v>21859</v>
      </c>
      <c r="G35" s="368">
        <v>5680396</v>
      </c>
      <c r="H35" s="333">
        <f t="shared" si="0"/>
        <v>0.21520513436501373</v>
      </c>
      <c r="J35" s="334" t="s">
        <v>64</v>
      </c>
      <c r="K35" s="274">
        <v>2</v>
      </c>
      <c r="L35" s="275" t="s">
        <v>65</v>
      </c>
      <c r="M35" s="275"/>
      <c r="N35" s="128">
        <v>0</v>
      </c>
      <c r="O35" s="128">
        <v>171448</v>
      </c>
      <c r="P35" s="369">
        <f t="shared" si="1"/>
        <v>0.02197298569255889</v>
      </c>
    </row>
    <row r="36" spans="2:16" ht="19.5" customHeight="1">
      <c r="B36" s="268" t="s">
        <v>185</v>
      </c>
      <c r="C36" s="331">
        <v>2</v>
      </c>
      <c r="D36" s="270" t="s">
        <v>186</v>
      </c>
      <c r="E36" s="332" t="s">
        <v>15</v>
      </c>
      <c r="F36" s="368">
        <v>18</v>
      </c>
      <c r="G36" s="368">
        <v>1334</v>
      </c>
      <c r="H36" s="333">
        <f t="shared" si="0"/>
        <v>5.053937247384308E-05</v>
      </c>
      <c r="J36" s="329" t="s">
        <v>66</v>
      </c>
      <c r="K36" s="263">
        <v>1</v>
      </c>
      <c r="L36" s="264" t="s">
        <v>67</v>
      </c>
      <c r="M36" s="264"/>
      <c r="N36" s="138">
        <v>0</v>
      </c>
      <c r="O36" s="138">
        <v>2397</v>
      </c>
      <c r="P36" s="367">
        <f t="shared" si="1"/>
        <v>0.000307202456167839</v>
      </c>
    </row>
    <row r="37" spans="2:16" ht="19.5" customHeight="1">
      <c r="B37" s="268" t="s">
        <v>195</v>
      </c>
      <c r="C37" s="331">
        <v>2</v>
      </c>
      <c r="D37" s="270" t="s">
        <v>196</v>
      </c>
      <c r="E37" s="332" t="s">
        <v>15</v>
      </c>
      <c r="F37" s="368">
        <v>13407</v>
      </c>
      <c r="G37" s="368">
        <v>6330717</v>
      </c>
      <c r="H37" s="333">
        <f t="shared" si="0"/>
        <v>0.239842926903666</v>
      </c>
      <c r="J37" s="334" t="s">
        <v>71</v>
      </c>
      <c r="K37" s="274">
        <v>2</v>
      </c>
      <c r="L37" s="275" t="s">
        <v>72</v>
      </c>
      <c r="M37" s="275"/>
      <c r="N37" s="128">
        <v>0</v>
      </c>
      <c r="O37" s="128">
        <v>2397</v>
      </c>
      <c r="P37" s="369">
        <f t="shared" si="1"/>
        <v>0.000307202456167839</v>
      </c>
    </row>
    <row r="38" spans="2:16" ht="19.5" customHeight="1">
      <c r="B38" s="285" t="s">
        <v>199</v>
      </c>
      <c r="C38" s="339">
        <v>3</v>
      </c>
      <c r="D38" s="287" t="s">
        <v>200</v>
      </c>
      <c r="E38" s="340" t="s">
        <v>15</v>
      </c>
      <c r="F38" s="370">
        <v>24</v>
      </c>
      <c r="G38" s="370">
        <v>310</v>
      </c>
      <c r="H38" s="338">
        <f t="shared" si="0"/>
        <v>1.174453183425139E-05</v>
      </c>
      <c r="J38" s="341" t="s">
        <v>73</v>
      </c>
      <c r="K38" s="280">
        <v>3</v>
      </c>
      <c r="L38" s="281" t="s">
        <v>74</v>
      </c>
      <c r="M38" s="281" t="s">
        <v>32</v>
      </c>
      <c r="N38" s="148">
        <v>35000</v>
      </c>
      <c r="O38" s="148">
        <v>2397</v>
      </c>
      <c r="P38" s="371">
        <f t="shared" si="1"/>
        <v>0.000307202456167839</v>
      </c>
    </row>
    <row r="39" spans="2:16" ht="19.5" customHeight="1">
      <c r="B39" s="285" t="s">
        <v>205</v>
      </c>
      <c r="C39" s="339">
        <v>3</v>
      </c>
      <c r="D39" s="287" t="s">
        <v>206</v>
      </c>
      <c r="E39" s="340" t="s">
        <v>15</v>
      </c>
      <c r="F39" s="370">
        <v>350</v>
      </c>
      <c r="G39" s="370">
        <v>64484</v>
      </c>
      <c r="H39" s="338">
        <f t="shared" si="0"/>
        <v>0.0024430141638705372</v>
      </c>
      <c r="J39" s="329" t="s">
        <v>75</v>
      </c>
      <c r="K39" s="263">
        <v>1</v>
      </c>
      <c r="L39" s="264" t="s">
        <v>822</v>
      </c>
      <c r="M39" s="264"/>
      <c r="N39" s="138">
        <v>0</v>
      </c>
      <c r="O39" s="138">
        <v>6190555</v>
      </c>
      <c r="P39" s="367">
        <f t="shared" si="1"/>
        <v>0.7933891118239867</v>
      </c>
    </row>
    <row r="40" spans="2:16" ht="19.5" customHeight="1">
      <c r="B40" s="285" t="s">
        <v>207</v>
      </c>
      <c r="C40" s="339">
        <v>3</v>
      </c>
      <c r="D40" s="287" t="s">
        <v>208</v>
      </c>
      <c r="E40" s="340" t="s">
        <v>32</v>
      </c>
      <c r="F40" s="370">
        <v>91000</v>
      </c>
      <c r="G40" s="370">
        <v>32625</v>
      </c>
      <c r="H40" s="338">
        <f t="shared" si="0"/>
        <v>0.0012360172615885534</v>
      </c>
      <c r="J40" s="334" t="s">
        <v>81</v>
      </c>
      <c r="K40" s="274">
        <v>2</v>
      </c>
      <c r="L40" s="275" t="s">
        <v>82</v>
      </c>
      <c r="M40" s="275" t="s">
        <v>15</v>
      </c>
      <c r="N40" s="128">
        <v>50</v>
      </c>
      <c r="O40" s="128">
        <v>12550</v>
      </c>
      <c r="P40" s="369">
        <f t="shared" si="1"/>
        <v>0.0016084233729271502</v>
      </c>
    </row>
    <row r="41" spans="2:16" ht="19.5" customHeight="1">
      <c r="B41" s="268" t="s">
        <v>209</v>
      </c>
      <c r="C41" s="331">
        <v>2</v>
      </c>
      <c r="D41" s="270" t="s">
        <v>210</v>
      </c>
      <c r="E41" s="332" t="s">
        <v>15</v>
      </c>
      <c r="F41" s="368">
        <v>67072</v>
      </c>
      <c r="G41" s="368">
        <v>20199416</v>
      </c>
      <c r="H41" s="333">
        <f t="shared" si="0"/>
        <v>0.765266723371893</v>
      </c>
      <c r="J41" s="341" t="s">
        <v>1128</v>
      </c>
      <c r="K41" s="280">
        <v>3</v>
      </c>
      <c r="L41" s="281" t="s">
        <v>84</v>
      </c>
      <c r="M41" s="281" t="s">
        <v>15</v>
      </c>
      <c r="N41" s="148">
        <v>50</v>
      </c>
      <c r="O41" s="148">
        <v>12550</v>
      </c>
      <c r="P41" s="371">
        <f t="shared" si="1"/>
        <v>0.0016084233729271502</v>
      </c>
    </row>
    <row r="42" spans="2:16" ht="19.5" customHeight="1">
      <c r="B42" s="256" t="s">
        <v>211</v>
      </c>
      <c r="C42" s="326">
        <v>1</v>
      </c>
      <c r="D42" s="258" t="s">
        <v>212</v>
      </c>
      <c r="E42" s="327"/>
      <c r="F42" s="366">
        <v>0</v>
      </c>
      <c r="G42" s="366">
        <v>28518037</v>
      </c>
      <c r="H42" s="328">
        <f t="shared" si="0"/>
        <v>1.0804225593447065</v>
      </c>
      <c r="J42" s="341" t="s">
        <v>1125</v>
      </c>
      <c r="K42" s="280">
        <v>4</v>
      </c>
      <c r="L42" s="281" t="s">
        <v>1124</v>
      </c>
      <c r="M42" s="281" t="s">
        <v>15</v>
      </c>
      <c r="N42" s="148">
        <v>50</v>
      </c>
      <c r="O42" s="148">
        <v>12550</v>
      </c>
      <c r="P42" s="371">
        <f t="shared" si="1"/>
        <v>0.0016084233729271502</v>
      </c>
    </row>
    <row r="43" spans="2:16" ht="19.5" customHeight="1">
      <c r="B43" s="268" t="s">
        <v>215</v>
      </c>
      <c r="C43" s="331">
        <v>2</v>
      </c>
      <c r="D43" s="270" t="s">
        <v>216</v>
      </c>
      <c r="E43" s="332" t="s">
        <v>15</v>
      </c>
      <c r="F43" s="368">
        <v>0</v>
      </c>
      <c r="G43" s="368">
        <v>5379</v>
      </c>
      <c r="H43" s="333">
        <f t="shared" si="0"/>
        <v>0.00020378657011754266</v>
      </c>
      <c r="J43" s="334" t="s">
        <v>85</v>
      </c>
      <c r="K43" s="274">
        <v>2</v>
      </c>
      <c r="L43" s="275" t="s">
        <v>86</v>
      </c>
      <c r="M43" s="275"/>
      <c r="N43" s="128">
        <v>0</v>
      </c>
      <c r="O43" s="128">
        <v>1054058</v>
      </c>
      <c r="P43" s="369">
        <f t="shared" si="1"/>
        <v>0.13508936443193995</v>
      </c>
    </row>
    <row r="44" spans="2:16" ht="19.5" customHeight="1">
      <c r="B44" s="285" t="s">
        <v>217</v>
      </c>
      <c r="C44" s="339">
        <v>3</v>
      </c>
      <c r="D44" s="287" t="s">
        <v>218</v>
      </c>
      <c r="E44" s="340" t="s">
        <v>15</v>
      </c>
      <c r="F44" s="370">
        <v>0</v>
      </c>
      <c r="G44" s="370">
        <v>3790</v>
      </c>
      <c r="H44" s="338">
        <f t="shared" si="0"/>
        <v>0.00014358637307036374</v>
      </c>
      <c r="J44" s="341" t="s">
        <v>87</v>
      </c>
      <c r="K44" s="280">
        <v>3</v>
      </c>
      <c r="L44" s="281" t="s">
        <v>88</v>
      </c>
      <c r="M44" s="281"/>
      <c r="N44" s="148">
        <v>0</v>
      </c>
      <c r="O44" s="148">
        <v>1054058</v>
      </c>
      <c r="P44" s="371">
        <f t="shared" si="1"/>
        <v>0.13508936443193995</v>
      </c>
    </row>
    <row r="45" spans="2:16" ht="19.5" customHeight="1">
      <c r="B45" s="285" t="s">
        <v>225</v>
      </c>
      <c r="C45" s="339">
        <v>3</v>
      </c>
      <c r="D45" s="287" t="s">
        <v>226</v>
      </c>
      <c r="E45" s="340" t="s">
        <v>32</v>
      </c>
      <c r="F45" s="370">
        <v>26</v>
      </c>
      <c r="G45" s="370">
        <v>439</v>
      </c>
      <c r="H45" s="338">
        <f t="shared" si="0"/>
        <v>1.6631772500762452E-05</v>
      </c>
      <c r="J45" s="341" t="s">
        <v>1111</v>
      </c>
      <c r="K45" s="280">
        <v>4</v>
      </c>
      <c r="L45" s="281" t="s">
        <v>90</v>
      </c>
      <c r="M45" s="281"/>
      <c r="N45" s="148">
        <v>0</v>
      </c>
      <c r="O45" s="148">
        <v>1011830</v>
      </c>
      <c r="P45" s="371">
        <f t="shared" si="1"/>
        <v>0.12967737222540865</v>
      </c>
    </row>
    <row r="46" spans="2:16" ht="19.5" customHeight="1">
      <c r="B46" s="268" t="s">
        <v>240</v>
      </c>
      <c r="C46" s="331">
        <v>2</v>
      </c>
      <c r="D46" s="270" t="s">
        <v>241</v>
      </c>
      <c r="E46" s="332" t="s">
        <v>15</v>
      </c>
      <c r="F46" s="368">
        <v>63</v>
      </c>
      <c r="G46" s="368">
        <v>72696</v>
      </c>
      <c r="H46" s="333">
        <f t="shared" si="0"/>
        <v>0.002754130600718513</v>
      </c>
      <c r="J46" s="341" t="s">
        <v>1106</v>
      </c>
      <c r="K46" s="280">
        <v>5</v>
      </c>
      <c r="L46" s="281" t="s">
        <v>1105</v>
      </c>
      <c r="M46" s="281" t="s">
        <v>1102</v>
      </c>
      <c r="N46" s="148">
        <v>5628</v>
      </c>
      <c r="O46" s="148">
        <v>256912</v>
      </c>
      <c r="P46" s="371">
        <f t="shared" si="1"/>
        <v>0.03292615662035538</v>
      </c>
    </row>
    <row r="47" spans="2:16" ht="19.5" customHeight="1">
      <c r="B47" s="285" t="s">
        <v>242</v>
      </c>
      <c r="C47" s="339">
        <v>3</v>
      </c>
      <c r="D47" s="287" t="s">
        <v>243</v>
      </c>
      <c r="E47" s="340" t="s">
        <v>15</v>
      </c>
      <c r="F47" s="370">
        <v>63</v>
      </c>
      <c r="G47" s="370">
        <v>72696</v>
      </c>
      <c r="H47" s="338">
        <f t="shared" si="0"/>
        <v>0.002754130600718513</v>
      </c>
      <c r="J47" s="334" t="s">
        <v>93</v>
      </c>
      <c r="K47" s="274">
        <v>2</v>
      </c>
      <c r="L47" s="275" t="s">
        <v>94</v>
      </c>
      <c r="M47" s="275" t="s">
        <v>15</v>
      </c>
      <c r="N47" s="128">
        <v>5790</v>
      </c>
      <c r="O47" s="128">
        <v>837447</v>
      </c>
      <c r="P47" s="369">
        <f t="shared" si="1"/>
        <v>0.10732823333766718</v>
      </c>
    </row>
    <row r="48" spans="2:16" ht="19.5" customHeight="1">
      <c r="B48" s="268" t="s">
        <v>261</v>
      </c>
      <c r="C48" s="331">
        <v>2</v>
      </c>
      <c r="D48" s="270" t="s">
        <v>262</v>
      </c>
      <c r="E48" s="332"/>
      <c r="F48" s="368">
        <v>0</v>
      </c>
      <c r="G48" s="368">
        <v>495942</v>
      </c>
      <c r="H48" s="333">
        <f t="shared" si="0"/>
        <v>0.01878905357078162</v>
      </c>
      <c r="J48" s="334" t="s">
        <v>101</v>
      </c>
      <c r="K48" s="274">
        <v>2</v>
      </c>
      <c r="L48" s="275" t="s">
        <v>102</v>
      </c>
      <c r="M48" s="275" t="s">
        <v>15</v>
      </c>
      <c r="N48" s="128">
        <v>376744</v>
      </c>
      <c r="O48" s="128">
        <v>2809403</v>
      </c>
      <c r="P48" s="369">
        <f t="shared" si="1"/>
        <v>0.3600565298144745</v>
      </c>
    </row>
    <row r="49" spans="2:16" ht="19.5" customHeight="1">
      <c r="B49" s="285" t="s">
        <v>263</v>
      </c>
      <c r="C49" s="339">
        <v>3</v>
      </c>
      <c r="D49" s="287" t="s">
        <v>264</v>
      </c>
      <c r="E49" s="340" t="s">
        <v>15</v>
      </c>
      <c r="F49" s="370">
        <v>1250</v>
      </c>
      <c r="G49" s="370">
        <v>86337</v>
      </c>
      <c r="H49" s="338">
        <f t="shared" si="0"/>
        <v>0.003270927887012136</v>
      </c>
      <c r="J49" s="341" t="s">
        <v>1076</v>
      </c>
      <c r="K49" s="280">
        <v>3</v>
      </c>
      <c r="L49" s="281" t="s">
        <v>1075</v>
      </c>
      <c r="M49" s="281" t="s">
        <v>15</v>
      </c>
      <c r="N49" s="148">
        <v>376744</v>
      </c>
      <c r="O49" s="148">
        <v>2809403</v>
      </c>
      <c r="P49" s="371">
        <f t="shared" si="1"/>
        <v>0.3600565298144745</v>
      </c>
    </row>
    <row r="50" spans="2:16" ht="19.5" customHeight="1">
      <c r="B50" s="285" t="s">
        <v>269</v>
      </c>
      <c r="C50" s="339">
        <v>4</v>
      </c>
      <c r="D50" s="287" t="s">
        <v>270</v>
      </c>
      <c r="E50" s="340" t="s">
        <v>15</v>
      </c>
      <c r="F50" s="370">
        <v>1250</v>
      </c>
      <c r="G50" s="370">
        <v>86337</v>
      </c>
      <c r="H50" s="338">
        <f t="shared" si="0"/>
        <v>0.003270927887012136</v>
      </c>
      <c r="J50" s="341" t="s">
        <v>1074</v>
      </c>
      <c r="K50" s="280">
        <v>4</v>
      </c>
      <c r="L50" s="281" t="s">
        <v>1073</v>
      </c>
      <c r="M50" s="281" t="s">
        <v>15</v>
      </c>
      <c r="N50" s="148">
        <v>301034</v>
      </c>
      <c r="O50" s="148">
        <v>1039985</v>
      </c>
      <c r="P50" s="371">
        <f t="shared" si="1"/>
        <v>0.13328575151343763</v>
      </c>
    </row>
    <row r="51" spans="2:16" ht="19.5" customHeight="1">
      <c r="B51" s="285" t="s">
        <v>273</v>
      </c>
      <c r="C51" s="339">
        <v>3</v>
      </c>
      <c r="D51" s="287" t="s">
        <v>274</v>
      </c>
      <c r="E51" s="340"/>
      <c r="F51" s="370">
        <v>0</v>
      </c>
      <c r="G51" s="370">
        <v>152269</v>
      </c>
      <c r="H51" s="338">
        <f t="shared" si="0"/>
        <v>0.005768800380224596</v>
      </c>
      <c r="J51" s="341" t="s">
        <v>1070</v>
      </c>
      <c r="K51" s="280">
        <v>5</v>
      </c>
      <c r="L51" s="281" t="s">
        <v>1069</v>
      </c>
      <c r="M51" s="281" t="s">
        <v>15</v>
      </c>
      <c r="N51" s="148">
        <v>140</v>
      </c>
      <c r="O51" s="148">
        <v>14118</v>
      </c>
      <c r="P51" s="371">
        <f t="shared" si="1"/>
        <v>0.0018093801736243432</v>
      </c>
    </row>
    <row r="52" spans="2:16" ht="19.5" customHeight="1">
      <c r="B52" s="285" t="s">
        <v>275</v>
      </c>
      <c r="C52" s="339">
        <v>4</v>
      </c>
      <c r="D52" s="287" t="s">
        <v>276</v>
      </c>
      <c r="E52" s="340" t="s">
        <v>233</v>
      </c>
      <c r="F52" s="370">
        <v>114910</v>
      </c>
      <c r="G52" s="370">
        <v>44729</v>
      </c>
      <c r="H52" s="338">
        <f t="shared" si="0"/>
        <v>0.001694584401336227</v>
      </c>
      <c r="J52" s="341" t="s">
        <v>1066</v>
      </c>
      <c r="K52" s="280">
        <v>4</v>
      </c>
      <c r="L52" s="281" t="s">
        <v>1065</v>
      </c>
      <c r="M52" s="281" t="s">
        <v>15</v>
      </c>
      <c r="N52" s="148">
        <v>63852</v>
      </c>
      <c r="O52" s="148">
        <v>1590195</v>
      </c>
      <c r="P52" s="371">
        <f t="shared" si="1"/>
        <v>0.2038013390846127</v>
      </c>
    </row>
    <row r="53" spans="2:16" ht="19.5" customHeight="1">
      <c r="B53" s="285" t="s">
        <v>281</v>
      </c>
      <c r="C53" s="339">
        <v>4</v>
      </c>
      <c r="D53" s="287" t="s">
        <v>282</v>
      </c>
      <c r="E53" s="340" t="s">
        <v>233</v>
      </c>
      <c r="F53" s="370">
        <v>40800</v>
      </c>
      <c r="G53" s="370">
        <v>2428</v>
      </c>
      <c r="H53" s="338">
        <f t="shared" si="0"/>
        <v>9.198620417278185E-05</v>
      </c>
      <c r="J53" s="341" t="s">
        <v>1064</v>
      </c>
      <c r="K53" s="280">
        <v>4</v>
      </c>
      <c r="L53" s="281" t="s">
        <v>1063</v>
      </c>
      <c r="M53" s="281" t="s">
        <v>15</v>
      </c>
      <c r="N53" s="148">
        <v>7242</v>
      </c>
      <c r="O53" s="148">
        <v>68145</v>
      </c>
      <c r="P53" s="371">
        <f t="shared" si="1"/>
        <v>0.008733546673157023</v>
      </c>
    </row>
    <row r="54" spans="2:16" ht="19.5" customHeight="1">
      <c r="B54" s="285" t="s">
        <v>285</v>
      </c>
      <c r="C54" s="339">
        <v>3</v>
      </c>
      <c r="D54" s="287" t="s">
        <v>286</v>
      </c>
      <c r="E54" s="340"/>
      <c r="F54" s="370">
        <v>0</v>
      </c>
      <c r="G54" s="370">
        <v>257336</v>
      </c>
      <c r="H54" s="338">
        <f t="shared" si="0"/>
        <v>0.009749325303544889</v>
      </c>
      <c r="J54" s="341" t="s">
        <v>1062</v>
      </c>
      <c r="K54" s="280">
        <v>4</v>
      </c>
      <c r="L54" s="281" t="s">
        <v>1061</v>
      </c>
      <c r="M54" s="281" t="s">
        <v>15</v>
      </c>
      <c r="N54" s="148">
        <v>35</v>
      </c>
      <c r="O54" s="148">
        <v>1869</v>
      </c>
      <c r="P54" s="371">
        <f t="shared" si="1"/>
        <v>0.00023953332940245767</v>
      </c>
    </row>
    <row r="55" spans="2:16" ht="19.5" customHeight="1">
      <c r="B55" s="285" t="s">
        <v>291</v>
      </c>
      <c r="C55" s="339">
        <v>4</v>
      </c>
      <c r="D55" s="287" t="s">
        <v>292</v>
      </c>
      <c r="E55" s="340" t="s">
        <v>12</v>
      </c>
      <c r="F55" s="370">
        <v>500</v>
      </c>
      <c r="G55" s="370">
        <v>495</v>
      </c>
      <c r="H55" s="338">
        <f t="shared" si="0"/>
        <v>1.8753365348240124E-05</v>
      </c>
      <c r="J55" s="334" t="s">
        <v>105</v>
      </c>
      <c r="K55" s="274">
        <v>2</v>
      </c>
      <c r="L55" s="275" t="s">
        <v>106</v>
      </c>
      <c r="M55" s="275" t="s">
        <v>15</v>
      </c>
      <c r="N55" s="128">
        <v>34212</v>
      </c>
      <c r="O55" s="128">
        <v>1392927</v>
      </c>
      <c r="P55" s="369">
        <f t="shared" si="1"/>
        <v>0.17851923056424673</v>
      </c>
    </row>
    <row r="56" spans="2:16" ht="19.5" customHeight="1">
      <c r="B56" s="285" t="s">
        <v>299</v>
      </c>
      <c r="C56" s="339">
        <v>4</v>
      </c>
      <c r="D56" s="287" t="s">
        <v>300</v>
      </c>
      <c r="E56" s="340" t="s">
        <v>15</v>
      </c>
      <c r="F56" s="370">
        <v>403</v>
      </c>
      <c r="G56" s="370">
        <v>256841</v>
      </c>
      <c r="H56" s="338">
        <f t="shared" si="0"/>
        <v>0.00973057193819665</v>
      </c>
      <c r="J56" s="336" t="s">
        <v>107</v>
      </c>
      <c r="K56" s="291">
        <v>3</v>
      </c>
      <c r="L56" s="292" t="s">
        <v>1058</v>
      </c>
      <c r="M56" s="292" t="s">
        <v>15</v>
      </c>
      <c r="N56" s="346">
        <v>5</v>
      </c>
      <c r="O56" s="346">
        <v>521</v>
      </c>
      <c r="P56" s="371">
        <f t="shared" si="1"/>
        <v>6.677199819084026E-05</v>
      </c>
    </row>
    <row r="57" spans="2:16" ht="19.5" customHeight="1">
      <c r="B57" s="268" t="s">
        <v>305</v>
      </c>
      <c r="C57" s="331">
        <v>2</v>
      </c>
      <c r="D57" s="270" t="s">
        <v>306</v>
      </c>
      <c r="E57" s="332"/>
      <c r="F57" s="368">
        <v>0</v>
      </c>
      <c r="G57" s="368">
        <v>2689390</v>
      </c>
      <c r="H57" s="333">
        <f t="shared" si="0"/>
        <v>0.1018891176442495</v>
      </c>
      <c r="J57" s="341" t="s">
        <v>1057</v>
      </c>
      <c r="K57" s="280">
        <v>3</v>
      </c>
      <c r="L57" s="281" t="s">
        <v>1056</v>
      </c>
      <c r="M57" s="281" t="s">
        <v>15</v>
      </c>
      <c r="N57" s="148">
        <v>34207</v>
      </c>
      <c r="O57" s="148">
        <v>1392406</v>
      </c>
      <c r="P57" s="371">
        <f t="shared" si="1"/>
        <v>0.1784524585660559</v>
      </c>
    </row>
    <row r="58" spans="2:16" ht="19.5" customHeight="1">
      <c r="B58" s="295" t="s">
        <v>307</v>
      </c>
      <c r="C58" s="343">
        <v>3</v>
      </c>
      <c r="D58" s="297" t="s">
        <v>308</v>
      </c>
      <c r="E58" s="344" t="s">
        <v>15</v>
      </c>
      <c r="F58" s="372">
        <v>120</v>
      </c>
      <c r="G58" s="372">
        <v>1302</v>
      </c>
      <c r="H58" s="338">
        <f t="shared" si="0"/>
        <v>4.932703370385584E-05</v>
      </c>
      <c r="J58" s="334" t="s">
        <v>109</v>
      </c>
      <c r="K58" s="274">
        <v>2</v>
      </c>
      <c r="L58" s="275" t="s">
        <v>110</v>
      </c>
      <c r="M58" s="275"/>
      <c r="N58" s="128">
        <v>0</v>
      </c>
      <c r="O58" s="128">
        <v>84170</v>
      </c>
      <c r="P58" s="369">
        <f t="shared" si="1"/>
        <v>0.010787330302731334</v>
      </c>
    </row>
    <row r="59" spans="2:16" ht="19.5" customHeight="1">
      <c r="B59" s="285" t="s">
        <v>327</v>
      </c>
      <c r="C59" s="339">
        <v>3</v>
      </c>
      <c r="D59" s="287" t="s">
        <v>328</v>
      </c>
      <c r="E59" s="340" t="s">
        <v>15</v>
      </c>
      <c r="F59" s="370">
        <v>2</v>
      </c>
      <c r="G59" s="370">
        <v>1424</v>
      </c>
      <c r="H59" s="338">
        <f t="shared" si="0"/>
        <v>5.394907526443219E-05</v>
      </c>
      <c r="J59" s="341" t="s">
        <v>1028</v>
      </c>
      <c r="K59" s="280">
        <v>3</v>
      </c>
      <c r="L59" s="281" t="s">
        <v>1027</v>
      </c>
      <c r="M59" s="281"/>
      <c r="N59" s="148">
        <v>0</v>
      </c>
      <c r="O59" s="148">
        <v>84170</v>
      </c>
      <c r="P59" s="371">
        <f t="shared" si="1"/>
        <v>0.010787330302731334</v>
      </c>
    </row>
    <row r="60" spans="2:16" ht="19.5" customHeight="1">
      <c r="B60" s="285" t="s">
        <v>331</v>
      </c>
      <c r="C60" s="339">
        <v>4</v>
      </c>
      <c r="D60" s="287" t="s">
        <v>332</v>
      </c>
      <c r="E60" s="340" t="s">
        <v>15</v>
      </c>
      <c r="F60" s="370">
        <v>2</v>
      </c>
      <c r="G60" s="370">
        <v>1424</v>
      </c>
      <c r="H60" s="338">
        <f t="shared" si="0"/>
        <v>5.394907526443219E-05</v>
      </c>
      <c r="J60" s="329" t="s">
        <v>113</v>
      </c>
      <c r="K60" s="263">
        <v>1</v>
      </c>
      <c r="L60" s="264" t="s">
        <v>114</v>
      </c>
      <c r="M60" s="264"/>
      <c r="N60" s="138">
        <v>0</v>
      </c>
      <c r="O60" s="138">
        <v>3031777</v>
      </c>
      <c r="P60" s="367">
        <f t="shared" si="1"/>
        <v>0.3885562540480444</v>
      </c>
    </row>
    <row r="61" spans="2:16" ht="19.5" customHeight="1">
      <c r="B61" s="268" t="s">
        <v>336</v>
      </c>
      <c r="C61" s="331">
        <v>2</v>
      </c>
      <c r="D61" s="270" t="s">
        <v>337</v>
      </c>
      <c r="E61" s="332" t="s">
        <v>15</v>
      </c>
      <c r="F61" s="368">
        <v>359337</v>
      </c>
      <c r="G61" s="368">
        <v>24925774</v>
      </c>
      <c r="H61" s="333">
        <f t="shared" si="0"/>
        <v>0.9443275685043729</v>
      </c>
      <c r="J61" s="334" t="s">
        <v>115</v>
      </c>
      <c r="K61" s="274">
        <v>2</v>
      </c>
      <c r="L61" s="275" t="s">
        <v>1022</v>
      </c>
      <c r="M61" s="275" t="s">
        <v>15</v>
      </c>
      <c r="N61" s="128">
        <v>54155</v>
      </c>
      <c r="O61" s="128">
        <v>2965294</v>
      </c>
      <c r="P61" s="369">
        <f t="shared" si="1"/>
        <v>0.3800357113307284</v>
      </c>
    </row>
    <row r="62" spans="2:16" ht="19.5" customHeight="1">
      <c r="B62" s="285" t="s">
        <v>338</v>
      </c>
      <c r="C62" s="339">
        <v>3</v>
      </c>
      <c r="D62" s="287" t="s">
        <v>339</v>
      </c>
      <c r="E62" s="340" t="s">
        <v>15</v>
      </c>
      <c r="F62" s="370">
        <v>111</v>
      </c>
      <c r="G62" s="370">
        <v>31687</v>
      </c>
      <c r="H62" s="338">
        <f t="shared" si="0"/>
        <v>0.0012004805813933025</v>
      </c>
      <c r="J62" s="341" t="s">
        <v>117</v>
      </c>
      <c r="K62" s="280">
        <v>3</v>
      </c>
      <c r="L62" s="281" t="s">
        <v>1021</v>
      </c>
      <c r="M62" s="281" t="s">
        <v>15</v>
      </c>
      <c r="N62" s="148">
        <v>140</v>
      </c>
      <c r="O62" s="148">
        <v>4636</v>
      </c>
      <c r="P62" s="371">
        <f t="shared" si="1"/>
        <v>0.0005941554387960373</v>
      </c>
    </row>
    <row r="63" spans="2:16" ht="19.5" customHeight="1">
      <c r="B63" s="285" t="s">
        <v>340</v>
      </c>
      <c r="C63" s="339">
        <v>4</v>
      </c>
      <c r="D63" s="287" t="s">
        <v>341</v>
      </c>
      <c r="E63" s="340" t="s">
        <v>15</v>
      </c>
      <c r="F63" s="370">
        <v>111</v>
      </c>
      <c r="G63" s="370">
        <v>31687</v>
      </c>
      <c r="H63" s="338">
        <f t="shared" si="0"/>
        <v>0.0012004805813933025</v>
      </c>
      <c r="J63" s="341" t="s">
        <v>1020</v>
      </c>
      <c r="K63" s="280">
        <v>4</v>
      </c>
      <c r="L63" s="281" t="s">
        <v>1019</v>
      </c>
      <c r="M63" s="281" t="s">
        <v>15</v>
      </c>
      <c r="N63" s="148">
        <v>40</v>
      </c>
      <c r="O63" s="148">
        <v>2081</v>
      </c>
      <c r="P63" s="371">
        <f t="shared" si="1"/>
        <v>0.0002667035090885578</v>
      </c>
    </row>
    <row r="64" spans="2:16" ht="19.5" customHeight="1">
      <c r="B64" s="285" t="s">
        <v>346</v>
      </c>
      <c r="C64" s="339">
        <v>3</v>
      </c>
      <c r="D64" s="287" t="s">
        <v>347</v>
      </c>
      <c r="E64" s="340" t="s">
        <v>15</v>
      </c>
      <c r="F64" s="370">
        <v>56854</v>
      </c>
      <c r="G64" s="370">
        <v>4877634</v>
      </c>
      <c r="H64" s="338">
        <f t="shared" si="0"/>
        <v>0.1847920251252482</v>
      </c>
      <c r="J64" s="341" t="s">
        <v>1012</v>
      </c>
      <c r="K64" s="280">
        <v>4</v>
      </c>
      <c r="L64" s="281" t="s">
        <v>1011</v>
      </c>
      <c r="M64" s="281" t="s">
        <v>15</v>
      </c>
      <c r="N64" s="148">
        <v>100</v>
      </c>
      <c r="O64" s="148">
        <v>2555</v>
      </c>
      <c r="P64" s="371">
        <f t="shared" si="1"/>
        <v>0.0003274519297074796</v>
      </c>
    </row>
    <row r="65" spans="2:16" ht="19.5" customHeight="1">
      <c r="B65" s="285" t="s">
        <v>348</v>
      </c>
      <c r="C65" s="339">
        <v>4</v>
      </c>
      <c r="D65" s="287" t="s">
        <v>349</v>
      </c>
      <c r="E65" s="340" t="s">
        <v>15</v>
      </c>
      <c r="F65" s="370">
        <v>6</v>
      </c>
      <c r="G65" s="370">
        <v>269</v>
      </c>
      <c r="H65" s="338">
        <f t="shared" si="0"/>
        <v>1.0191222785205238E-05</v>
      </c>
      <c r="J65" s="334" t="s">
        <v>119</v>
      </c>
      <c r="K65" s="274">
        <v>2</v>
      </c>
      <c r="L65" s="275" t="s">
        <v>120</v>
      </c>
      <c r="M65" s="275"/>
      <c r="N65" s="128">
        <v>0</v>
      </c>
      <c r="O65" s="128">
        <v>66483</v>
      </c>
      <c r="P65" s="369">
        <f t="shared" si="1"/>
        <v>0.008520542717315994</v>
      </c>
    </row>
    <row r="66" spans="2:16" ht="19.5" customHeight="1">
      <c r="B66" s="285" t="s">
        <v>350</v>
      </c>
      <c r="C66" s="339">
        <v>4</v>
      </c>
      <c r="D66" s="287" t="s">
        <v>351</v>
      </c>
      <c r="E66" s="340" t="s">
        <v>15</v>
      </c>
      <c r="F66" s="370">
        <v>56848</v>
      </c>
      <c r="G66" s="370">
        <v>4877365</v>
      </c>
      <c r="H66" s="338">
        <f t="shared" si="0"/>
        <v>0.184781833902463</v>
      </c>
      <c r="J66" s="341" t="s">
        <v>1009</v>
      </c>
      <c r="K66" s="280">
        <v>3</v>
      </c>
      <c r="L66" s="281" t="s">
        <v>122</v>
      </c>
      <c r="M66" s="281"/>
      <c r="N66" s="148">
        <v>0</v>
      </c>
      <c r="O66" s="148">
        <v>66483</v>
      </c>
      <c r="P66" s="371">
        <f t="shared" si="1"/>
        <v>0.008520542717315994</v>
      </c>
    </row>
    <row r="67" spans="2:16" ht="19.5" customHeight="1">
      <c r="B67" s="285" t="s">
        <v>354</v>
      </c>
      <c r="C67" s="339">
        <v>3</v>
      </c>
      <c r="D67" s="287" t="s">
        <v>355</v>
      </c>
      <c r="E67" s="340" t="s">
        <v>15</v>
      </c>
      <c r="F67" s="370">
        <v>302367</v>
      </c>
      <c r="G67" s="370">
        <v>20014629</v>
      </c>
      <c r="H67" s="338">
        <f t="shared" si="0"/>
        <v>0.7582659594878421</v>
      </c>
      <c r="J67" s="341" t="s">
        <v>1001</v>
      </c>
      <c r="K67" s="280">
        <v>4</v>
      </c>
      <c r="L67" s="281" t="s">
        <v>1000</v>
      </c>
      <c r="M67" s="281" t="s">
        <v>15</v>
      </c>
      <c r="N67" s="148">
        <v>612</v>
      </c>
      <c r="O67" s="148">
        <v>65765</v>
      </c>
      <c r="P67" s="371">
        <f t="shared" si="1"/>
        <v>0.008428522957813071</v>
      </c>
    </row>
    <row r="68" spans="2:16" ht="19.5" customHeight="1">
      <c r="B68" s="285" t="s">
        <v>360</v>
      </c>
      <c r="C68" s="339">
        <v>4</v>
      </c>
      <c r="D68" s="287" t="s">
        <v>361</v>
      </c>
      <c r="E68" s="340" t="s">
        <v>15</v>
      </c>
      <c r="F68" s="370">
        <v>26140</v>
      </c>
      <c r="G68" s="370">
        <v>1780339</v>
      </c>
      <c r="H68" s="338">
        <f t="shared" si="0"/>
        <v>0.06744918729438479</v>
      </c>
      <c r="J68" s="329" t="s">
        <v>141</v>
      </c>
      <c r="K68" s="263">
        <v>1</v>
      </c>
      <c r="L68" s="264" t="s">
        <v>142</v>
      </c>
      <c r="M68" s="264"/>
      <c r="N68" s="138">
        <v>0</v>
      </c>
      <c r="O68" s="138">
        <v>13341520</v>
      </c>
      <c r="P68" s="367">
        <f t="shared" si="1"/>
        <v>1.7098655456872538</v>
      </c>
    </row>
    <row r="69" spans="2:16" ht="19.5" customHeight="1">
      <c r="B69" s="285" t="s">
        <v>368</v>
      </c>
      <c r="C69" s="339">
        <v>4</v>
      </c>
      <c r="D69" s="287" t="s">
        <v>369</v>
      </c>
      <c r="E69" s="340" t="s">
        <v>15</v>
      </c>
      <c r="F69" s="370">
        <v>276226</v>
      </c>
      <c r="G69" s="370">
        <v>18234290</v>
      </c>
      <c r="H69" s="338">
        <f t="shared" si="0"/>
        <v>0.6908167721934573</v>
      </c>
      <c r="J69" s="334" t="s">
        <v>143</v>
      </c>
      <c r="K69" s="274">
        <v>2</v>
      </c>
      <c r="L69" s="275" t="s">
        <v>144</v>
      </c>
      <c r="M69" s="275"/>
      <c r="N69" s="128">
        <v>0</v>
      </c>
      <c r="O69" s="128">
        <v>8432265</v>
      </c>
      <c r="P69" s="369">
        <f t="shared" si="1"/>
        <v>1.0806894113717576</v>
      </c>
    </row>
    <row r="70" spans="2:16" ht="19.5" customHeight="1">
      <c r="B70" s="285" t="s">
        <v>370</v>
      </c>
      <c r="C70" s="339">
        <v>5</v>
      </c>
      <c r="D70" s="287" t="s">
        <v>371</v>
      </c>
      <c r="E70" s="340" t="s">
        <v>15</v>
      </c>
      <c r="F70" s="370">
        <v>109500</v>
      </c>
      <c r="G70" s="370">
        <v>7315830</v>
      </c>
      <c r="H70" s="338">
        <f t="shared" si="0"/>
        <v>0.2771645107386172</v>
      </c>
      <c r="J70" s="341" t="s">
        <v>145</v>
      </c>
      <c r="K70" s="280">
        <v>3</v>
      </c>
      <c r="L70" s="281" t="s">
        <v>146</v>
      </c>
      <c r="M70" s="281"/>
      <c r="N70" s="148">
        <v>0</v>
      </c>
      <c r="O70" s="148">
        <v>6726116</v>
      </c>
      <c r="P70" s="371">
        <f t="shared" si="1"/>
        <v>0.8620272656110974</v>
      </c>
    </row>
    <row r="71" spans="2:16" ht="19.5" customHeight="1">
      <c r="B71" s="285" t="s">
        <v>376</v>
      </c>
      <c r="C71" s="339">
        <v>3</v>
      </c>
      <c r="D71" s="287" t="s">
        <v>377</v>
      </c>
      <c r="E71" s="340" t="s">
        <v>15</v>
      </c>
      <c r="F71" s="370">
        <v>6</v>
      </c>
      <c r="G71" s="370">
        <v>1824</v>
      </c>
      <c r="H71" s="338">
        <f t="shared" si="0"/>
        <v>6.91033098892727E-05</v>
      </c>
      <c r="J71" s="341" t="s">
        <v>153</v>
      </c>
      <c r="K71" s="280">
        <v>3</v>
      </c>
      <c r="L71" s="281" t="s">
        <v>154</v>
      </c>
      <c r="M71" s="281" t="s">
        <v>15</v>
      </c>
      <c r="N71" s="148">
        <v>17992</v>
      </c>
      <c r="O71" s="148">
        <v>1706149</v>
      </c>
      <c r="P71" s="371">
        <f t="shared" si="1"/>
        <v>0.21866214576066012</v>
      </c>
    </row>
    <row r="72" spans="2:16" ht="19.5" customHeight="1">
      <c r="B72" s="285" t="s">
        <v>378</v>
      </c>
      <c r="C72" s="339">
        <v>4</v>
      </c>
      <c r="D72" s="287" t="s">
        <v>379</v>
      </c>
      <c r="E72" s="340" t="s">
        <v>15</v>
      </c>
      <c r="F72" s="370">
        <v>2</v>
      </c>
      <c r="G72" s="370">
        <v>456</v>
      </c>
      <c r="H72" s="338">
        <f t="shared" si="0"/>
        <v>1.7275827472318174E-05</v>
      </c>
      <c r="J72" s="334" t="s">
        <v>163</v>
      </c>
      <c r="K72" s="274">
        <v>2</v>
      </c>
      <c r="L72" s="275" t="s">
        <v>164</v>
      </c>
      <c r="M72" s="275" t="s">
        <v>32</v>
      </c>
      <c r="N72" s="128">
        <v>10000</v>
      </c>
      <c r="O72" s="128">
        <v>6562</v>
      </c>
      <c r="P72" s="369">
        <f t="shared" si="1"/>
        <v>0.0008409939580197578</v>
      </c>
    </row>
    <row r="73" spans="2:16" ht="19.5" customHeight="1">
      <c r="B73" s="268" t="s">
        <v>406</v>
      </c>
      <c r="C73" s="331">
        <v>2</v>
      </c>
      <c r="D73" s="270" t="s">
        <v>407</v>
      </c>
      <c r="E73" s="332"/>
      <c r="F73" s="368">
        <v>0</v>
      </c>
      <c r="G73" s="368">
        <v>328856</v>
      </c>
      <c r="H73" s="333">
        <f aca="true" t="shared" si="2" ref="H73:H136">G73/2639526244*100</f>
        <v>0.01245890245446637</v>
      </c>
      <c r="J73" s="341" t="s">
        <v>165</v>
      </c>
      <c r="K73" s="280">
        <v>3</v>
      </c>
      <c r="L73" s="281" t="s">
        <v>166</v>
      </c>
      <c r="M73" s="281" t="s">
        <v>32</v>
      </c>
      <c r="N73" s="148">
        <v>10000</v>
      </c>
      <c r="O73" s="148">
        <v>6562</v>
      </c>
      <c r="P73" s="371">
        <f aca="true" t="shared" si="3" ref="P73:P136">O73/780267199*100</f>
        <v>0.0008409939580197578</v>
      </c>
    </row>
    <row r="74" spans="2:16" ht="19.5" customHeight="1">
      <c r="B74" s="285" t="s">
        <v>424</v>
      </c>
      <c r="C74" s="339">
        <v>3</v>
      </c>
      <c r="D74" s="287" t="s">
        <v>425</v>
      </c>
      <c r="E74" s="340" t="s">
        <v>15</v>
      </c>
      <c r="F74" s="370">
        <v>63</v>
      </c>
      <c r="G74" s="370">
        <v>127760</v>
      </c>
      <c r="H74" s="338">
        <f t="shared" si="2"/>
        <v>0.004840262539174057</v>
      </c>
      <c r="J74" s="341" t="s">
        <v>982</v>
      </c>
      <c r="K74" s="280">
        <v>4</v>
      </c>
      <c r="L74" s="281" t="s">
        <v>981</v>
      </c>
      <c r="M74" s="281" t="s">
        <v>32</v>
      </c>
      <c r="N74" s="148">
        <v>10000</v>
      </c>
      <c r="O74" s="148">
        <v>6562</v>
      </c>
      <c r="P74" s="371">
        <f t="shared" si="3"/>
        <v>0.0008409939580197578</v>
      </c>
    </row>
    <row r="75" spans="2:16" ht="19.5" customHeight="1">
      <c r="B75" s="285" t="s">
        <v>430</v>
      </c>
      <c r="C75" s="339">
        <v>4</v>
      </c>
      <c r="D75" s="287" t="s">
        <v>431</v>
      </c>
      <c r="E75" s="340" t="s">
        <v>15</v>
      </c>
      <c r="F75" s="370">
        <v>49</v>
      </c>
      <c r="G75" s="370">
        <v>41346</v>
      </c>
      <c r="H75" s="338">
        <f t="shared" si="2"/>
        <v>0.0015664174619966385</v>
      </c>
      <c r="J75" s="334" t="s">
        <v>179</v>
      </c>
      <c r="K75" s="274">
        <v>2</v>
      </c>
      <c r="L75" s="275" t="s">
        <v>180</v>
      </c>
      <c r="M75" s="275" t="s">
        <v>15</v>
      </c>
      <c r="N75" s="128">
        <v>196</v>
      </c>
      <c r="O75" s="128">
        <v>68509</v>
      </c>
      <c r="P75" s="369">
        <f t="shared" si="3"/>
        <v>0.008780197359033159</v>
      </c>
    </row>
    <row r="76" spans="2:16" ht="19.5" customHeight="1">
      <c r="B76" s="285" t="s">
        <v>434</v>
      </c>
      <c r="C76" s="339">
        <v>3</v>
      </c>
      <c r="D76" s="287" t="s">
        <v>435</v>
      </c>
      <c r="E76" s="340" t="s">
        <v>32</v>
      </c>
      <c r="F76" s="370">
        <v>3757</v>
      </c>
      <c r="G76" s="370">
        <v>45965</v>
      </c>
      <c r="H76" s="338">
        <f t="shared" si="2"/>
        <v>0.0017414109863269842</v>
      </c>
      <c r="J76" s="341" t="s">
        <v>181</v>
      </c>
      <c r="K76" s="280">
        <v>3</v>
      </c>
      <c r="L76" s="281" t="s">
        <v>974</v>
      </c>
      <c r="M76" s="281" t="s">
        <v>15</v>
      </c>
      <c r="N76" s="148">
        <v>3</v>
      </c>
      <c r="O76" s="148">
        <v>966</v>
      </c>
      <c r="P76" s="371">
        <f t="shared" si="3"/>
        <v>0.00012380374328666352</v>
      </c>
    </row>
    <row r="77" spans="2:16" ht="19.5" customHeight="1">
      <c r="B77" s="285" t="s">
        <v>446</v>
      </c>
      <c r="C77" s="339">
        <v>3</v>
      </c>
      <c r="D77" s="287" t="s">
        <v>447</v>
      </c>
      <c r="E77" s="340" t="s">
        <v>15</v>
      </c>
      <c r="F77" s="370">
        <v>0</v>
      </c>
      <c r="G77" s="370">
        <v>2197</v>
      </c>
      <c r="H77" s="338">
        <f t="shared" si="2"/>
        <v>8.323463367693645E-05</v>
      </c>
      <c r="J77" s="334" t="s">
        <v>185</v>
      </c>
      <c r="K77" s="274">
        <v>2</v>
      </c>
      <c r="L77" s="275" t="s">
        <v>186</v>
      </c>
      <c r="M77" s="275" t="s">
        <v>15</v>
      </c>
      <c r="N77" s="128">
        <v>8079</v>
      </c>
      <c r="O77" s="128">
        <v>358329</v>
      </c>
      <c r="P77" s="369">
        <f t="shared" si="3"/>
        <v>0.0459238835695309</v>
      </c>
    </row>
    <row r="78" spans="2:16" ht="19.5" customHeight="1">
      <c r="B78" s="256" t="s">
        <v>452</v>
      </c>
      <c r="C78" s="326">
        <v>1</v>
      </c>
      <c r="D78" s="258" t="s">
        <v>453</v>
      </c>
      <c r="E78" s="327"/>
      <c r="F78" s="366">
        <v>0</v>
      </c>
      <c r="G78" s="366">
        <v>2555889880</v>
      </c>
      <c r="H78" s="328">
        <f t="shared" si="2"/>
        <v>96.83138729193858</v>
      </c>
      <c r="J78" s="334" t="s">
        <v>187</v>
      </c>
      <c r="K78" s="274">
        <v>3</v>
      </c>
      <c r="L78" s="275" t="s">
        <v>972</v>
      </c>
      <c r="M78" s="275" t="s">
        <v>15</v>
      </c>
      <c r="N78" s="128">
        <v>2900</v>
      </c>
      <c r="O78" s="128">
        <v>100361</v>
      </c>
      <c r="P78" s="369">
        <f t="shared" si="3"/>
        <v>0.01286238869564476</v>
      </c>
    </row>
    <row r="79" spans="2:16" ht="19.5" customHeight="1">
      <c r="B79" s="268" t="s">
        <v>454</v>
      </c>
      <c r="C79" s="331">
        <v>2</v>
      </c>
      <c r="D79" s="270" t="s">
        <v>455</v>
      </c>
      <c r="E79" s="332"/>
      <c r="F79" s="368">
        <v>0</v>
      </c>
      <c r="G79" s="368">
        <v>14541856</v>
      </c>
      <c r="H79" s="333">
        <f t="shared" si="2"/>
        <v>0.5509267442616115</v>
      </c>
      <c r="J79" s="336" t="s">
        <v>189</v>
      </c>
      <c r="K79" s="291">
        <v>4</v>
      </c>
      <c r="L79" s="292" t="s">
        <v>971</v>
      </c>
      <c r="M79" s="292" t="s">
        <v>15</v>
      </c>
      <c r="N79" s="346">
        <v>2900</v>
      </c>
      <c r="O79" s="346">
        <v>100361</v>
      </c>
      <c r="P79" s="371">
        <f t="shared" si="3"/>
        <v>0.01286238869564476</v>
      </c>
    </row>
    <row r="80" spans="2:16" ht="19.5" customHeight="1">
      <c r="B80" s="285" t="s">
        <v>456</v>
      </c>
      <c r="C80" s="339">
        <v>3</v>
      </c>
      <c r="D80" s="287" t="s">
        <v>457</v>
      </c>
      <c r="E80" s="340" t="s">
        <v>32</v>
      </c>
      <c r="F80" s="370">
        <v>82341</v>
      </c>
      <c r="G80" s="370">
        <v>78987</v>
      </c>
      <c r="H80" s="338">
        <f t="shared" si="2"/>
        <v>0.002992468825780692</v>
      </c>
      <c r="J80" s="334" t="s">
        <v>195</v>
      </c>
      <c r="K80" s="274">
        <v>2</v>
      </c>
      <c r="L80" s="275" t="s">
        <v>196</v>
      </c>
      <c r="M80" s="275" t="s">
        <v>15</v>
      </c>
      <c r="N80" s="128">
        <v>11096</v>
      </c>
      <c r="O80" s="128">
        <v>3123942</v>
      </c>
      <c r="P80" s="369">
        <f t="shared" si="3"/>
        <v>0.40036823334412647</v>
      </c>
    </row>
    <row r="81" spans="2:16" ht="19.5" customHeight="1">
      <c r="B81" s="285" t="s">
        <v>460</v>
      </c>
      <c r="C81" s="339">
        <v>4</v>
      </c>
      <c r="D81" s="287" t="s">
        <v>461</v>
      </c>
      <c r="E81" s="340" t="s">
        <v>32</v>
      </c>
      <c r="F81" s="370">
        <v>13987</v>
      </c>
      <c r="G81" s="370">
        <v>2772</v>
      </c>
      <c r="H81" s="338">
        <f t="shared" si="2"/>
        <v>0.00010501884595014468</v>
      </c>
      <c r="J81" s="341" t="s">
        <v>205</v>
      </c>
      <c r="K81" s="280">
        <v>3</v>
      </c>
      <c r="L81" s="281" t="s">
        <v>206</v>
      </c>
      <c r="M81" s="281" t="s">
        <v>15</v>
      </c>
      <c r="N81" s="148">
        <v>275</v>
      </c>
      <c r="O81" s="148">
        <v>61027</v>
      </c>
      <c r="P81" s="371">
        <f t="shared" si="3"/>
        <v>0.007821295074073722</v>
      </c>
    </row>
    <row r="82" spans="2:16" ht="19.5" customHeight="1">
      <c r="B82" s="285" t="s">
        <v>462</v>
      </c>
      <c r="C82" s="339">
        <v>5</v>
      </c>
      <c r="D82" s="287" t="s">
        <v>463</v>
      </c>
      <c r="E82" s="340" t="s">
        <v>32</v>
      </c>
      <c r="F82" s="370">
        <v>13767</v>
      </c>
      <c r="G82" s="370">
        <v>2412</v>
      </c>
      <c r="H82" s="338">
        <f t="shared" si="2"/>
        <v>9.138003478778822E-05</v>
      </c>
      <c r="J82" s="341" t="s">
        <v>207</v>
      </c>
      <c r="K82" s="280">
        <v>3</v>
      </c>
      <c r="L82" s="281" t="s">
        <v>208</v>
      </c>
      <c r="M82" s="281" t="s">
        <v>15</v>
      </c>
      <c r="N82" s="148">
        <v>1</v>
      </c>
      <c r="O82" s="148">
        <v>369</v>
      </c>
      <c r="P82" s="371">
        <f t="shared" si="3"/>
        <v>4.729149200080625E-05</v>
      </c>
    </row>
    <row r="83" spans="2:16" ht="19.5" customHeight="1">
      <c r="B83" s="285" t="s">
        <v>464</v>
      </c>
      <c r="C83" s="339">
        <v>5</v>
      </c>
      <c r="D83" s="287" t="s">
        <v>465</v>
      </c>
      <c r="E83" s="340" t="s">
        <v>32</v>
      </c>
      <c r="F83" s="370">
        <v>220</v>
      </c>
      <c r="G83" s="370">
        <v>360</v>
      </c>
      <c r="H83" s="338">
        <f t="shared" si="2"/>
        <v>1.3638811162356452E-05</v>
      </c>
      <c r="J83" s="341" t="s">
        <v>968</v>
      </c>
      <c r="K83" s="280">
        <v>3</v>
      </c>
      <c r="L83" s="281" t="s">
        <v>967</v>
      </c>
      <c r="M83" s="281" t="s">
        <v>15</v>
      </c>
      <c r="N83" s="148">
        <v>998</v>
      </c>
      <c r="O83" s="148">
        <v>356760</v>
      </c>
      <c r="P83" s="371">
        <f t="shared" si="3"/>
        <v>0.04572279860760878</v>
      </c>
    </row>
    <row r="84" spans="2:16" ht="19.5" customHeight="1">
      <c r="B84" s="285" t="s">
        <v>466</v>
      </c>
      <c r="C84" s="339">
        <v>4</v>
      </c>
      <c r="D84" s="287" t="s">
        <v>467</v>
      </c>
      <c r="E84" s="340" t="s">
        <v>32</v>
      </c>
      <c r="F84" s="370">
        <v>35478</v>
      </c>
      <c r="G84" s="370">
        <v>49779</v>
      </c>
      <c r="H84" s="338">
        <f t="shared" si="2"/>
        <v>0.0018859066134748383</v>
      </c>
      <c r="J84" s="334" t="s">
        <v>209</v>
      </c>
      <c r="K84" s="274">
        <v>2</v>
      </c>
      <c r="L84" s="275" t="s">
        <v>210</v>
      </c>
      <c r="M84" s="275" t="s">
        <v>15</v>
      </c>
      <c r="N84" s="128">
        <v>33130</v>
      </c>
      <c r="O84" s="128">
        <v>1351913</v>
      </c>
      <c r="P84" s="369">
        <f t="shared" si="3"/>
        <v>0.17326282608478585</v>
      </c>
    </row>
    <row r="85" spans="2:16" ht="19.5" customHeight="1">
      <c r="B85" s="285" t="s">
        <v>468</v>
      </c>
      <c r="C85" s="339">
        <v>3</v>
      </c>
      <c r="D85" s="287" t="s">
        <v>469</v>
      </c>
      <c r="E85" s="340"/>
      <c r="F85" s="370">
        <v>0</v>
      </c>
      <c r="G85" s="370">
        <v>370762</v>
      </c>
      <c r="H85" s="338">
        <f t="shared" si="2"/>
        <v>0.014046535844937787</v>
      </c>
      <c r="J85" s="336" t="s">
        <v>966</v>
      </c>
      <c r="K85" s="291">
        <v>3</v>
      </c>
      <c r="L85" s="292" t="s">
        <v>965</v>
      </c>
      <c r="M85" s="292" t="s">
        <v>15</v>
      </c>
      <c r="N85" s="346">
        <v>19</v>
      </c>
      <c r="O85" s="346">
        <v>3358</v>
      </c>
      <c r="P85" s="371">
        <f t="shared" si="3"/>
        <v>0.00043036539332983034</v>
      </c>
    </row>
    <row r="86" spans="2:16" ht="19.5" customHeight="1">
      <c r="B86" s="285" t="s">
        <v>472</v>
      </c>
      <c r="C86" s="339">
        <v>3</v>
      </c>
      <c r="D86" s="287" t="s">
        <v>473</v>
      </c>
      <c r="E86" s="340"/>
      <c r="F86" s="370">
        <v>0</v>
      </c>
      <c r="G86" s="370">
        <v>231715</v>
      </c>
      <c r="H86" s="338">
        <f t="shared" si="2"/>
        <v>0.008778658690237293</v>
      </c>
      <c r="J86" s="341" t="s">
        <v>964</v>
      </c>
      <c r="K86" s="280">
        <v>3</v>
      </c>
      <c r="L86" s="281" t="s">
        <v>963</v>
      </c>
      <c r="M86" s="281" t="s">
        <v>15</v>
      </c>
      <c r="N86" s="148">
        <v>3995</v>
      </c>
      <c r="O86" s="148">
        <v>226659</v>
      </c>
      <c r="P86" s="371">
        <f t="shared" si="3"/>
        <v>0.029048895082413942</v>
      </c>
    </row>
    <row r="87" spans="2:16" ht="19.5" customHeight="1">
      <c r="B87" s="285" t="s">
        <v>475</v>
      </c>
      <c r="C87" s="339">
        <v>4</v>
      </c>
      <c r="D87" s="287" t="s">
        <v>476</v>
      </c>
      <c r="E87" s="340" t="s">
        <v>12</v>
      </c>
      <c r="F87" s="370">
        <v>532</v>
      </c>
      <c r="G87" s="370">
        <v>130427</v>
      </c>
      <c r="H87" s="338">
        <f t="shared" si="2"/>
        <v>0.004941303398535181</v>
      </c>
      <c r="J87" s="329" t="s">
        <v>211</v>
      </c>
      <c r="K87" s="263">
        <v>1</v>
      </c>
      <c r="L87" s="264" t="s">
        <v>212</v>
      </c>
      <c r="M87" s="264"/>
      <c r="N87" s="138">
        <v>0</v>
      </c>
      <c r="O87" s="138">
        <v>46265462</v>
      </c>
      <c r="P87" s="367">
        <f t="shared" si="3"/>
        <v>5.9294382820775215</v>
      </c>
    </row>
    <row r="88" spans="2:16" ht="19.5" customHeight="1">
      <c r="B88" s="285" t="s">
        <v>479</v>
      </c>
      <c r="C88" s="339">
        <v>5</v>
      </c>
      <c r="D88" s="287" t="s">
        <v>480</v>
      </c>
      <c r="E88" s="340" t="s">
        <v>12</v>
      </c>
      <c r="F88" s="370">
        <v>22</v>
      </c>
      <c r="G88" s="370">
        <v>8744</v>
      </c>
      <c r="H88" s="338">
        <f t="shared" si="2"/>
        <v>0.0003312715688990134</v>
      </c>
      <c r="J88" s="334" t="s">
        <v>215</v>
      </c>
      <c r="K88" s="274">
        <v>2</v>
      </c>
      <c r="L88" s="275" t="s">
        <v>216</v>
      </c>
      <c r="M88" s="275" t="s">
        <v>15</v>
      </c>
      <c r="N88" s="128">
        <v>329</v>
      </c>
      <c r="O88" s="128">
        <v>120865</v>
      </c>
      <c r="P88" s="369">
        <f t="shared" si="3"/>
        <v>0.015490206451700399</v>
      </c>
    </row>
    <row r="89" spans="2:16" ht="19.5" customHeight="1">
      <c r="B89" s="285" t="s">
        <v>481</v>
      </c>
      <c r="C89" s="339">
        <v>4</v>
      </c>
      <c r="D89" s="287" t="s">
        <v>482</v>
      </c>
      <c r="E89" s="340" t="s">
        <v>32</v>
      </c>
      <c r="F89" s="370">
        <v>16267</v>
      </c>
      <c r="G89" s="370">
        <v>101288</v>
      </c>
      <c r="H89" s="338">
        <f t="shared" si="2"/>
        <v>0.0038373552917021123</v>
      </c>
      <c r="J89" s="341" t="s">
        <v>217</v>
      </c>
      <c r="K89" s="280">
        <v>3</v>
      </c>
      <c r="L89" s="281" t="s">
        <v>218</v>
      </c>
      <c r="M89" s="281" t="s">
        <v>15</v>
      </c>
      <c r="N89" s="148">
        <v>11</v>
      </c>
      <c r="O89" s="148">
        <v>6856</v>
      </c>
      <c r="P89" s="371">
        <f t="shared" si="3"/>
        <v>0.0008786733581504816</v>
      </c>
    </row>
    <row r="90" spans="2:16" ht="19.5" customHeight="1">
      <c r="B90" s="285" t="s">
        <v>483</v>
      </c>
      <c r="C90" s="339">
        <v>3</v>
      </c>
      <c r="D90" s="287" t="s">
        <v>484</v>
      </c>
      <c r="E90" s="340"/>
      <c r="F90" s="370">
        <v>0</v>
      </c>
      <c r="G90" s="370">
        <v>259271</v>
      </c>
      <c r="H90" s="338">
        <f t="shared" si="2"/>
        <v>0.009822633913542555</v>
      </c>
      <c r="J90" s="334" t="s">
        <v>227</v>
      </c>
      <c r="K90" s="274">
        <v>2</v>
      </c>
      <c r="L90" s="275" t="s">
        <v>228</v>
      </c>
      <c r="M90" s="275"/>
      <c r="N90" s="128">
        <v>0</v>
      </c>
      <c r="O90" s="128">
        <v>4202566</v>
      </c>
      <c r="P90" s="369">
        <f t="shared" si="3"/>
        <v>0.5386060064278058</v>
      </c>
    </row>
    <row r="91" spans="2:16" ht="19.5" customHeight="1">
      <c r="B91" s="285" t="s">
        <v>485</v>
      </c>
      <c r="C91" s="339">
        <v>4</v>
      </c>
      <c r="D91" s="287" t="s">
        <v>486</v>
      </c>
      <c r="E91" s="340" t="s">
        <v>12</v>
      </c>
      <c r="F91" s="370">
        <v>160</v>
      </c>
      <c r="G91" s="370">
        <v>190023</v>
      </c>
      <c r="H91" s="338">
        <f t="shared" si="2"/>
        <v>0.007199132815290167</v>
      </c>
      <c r="J91" s="341" t="s">
        <v>229</v>
      </c>
      <c r="K91" s="280">
        <v>3</v>
      </c>
      <c r="L91" s="281" t="s">
        <v>954</v>
      </c>
      <c r="M91" s="281"/>
      <c r="N91" s="148">
        <v>0</v>
      </c>
      <c r="O91" s="148">
        <v>1050667</v>
      </c>
      <c r="P91" s="371">
        <f t="shared" si="3"/>
        <v>0.13465476971818727</v>
      </c>
    </row>
    <row r="92" spans="2:16" ht="19.5" customHeight="1">
      <c r="B92" s="285" t="s">
        <v>487</v>
      </c>
      <c r="C92" s="339">
        <v>5</v>
      </c>
      <c r="D92" s="287" t="s">
        <v>488</v>
      </c>
      <c r="E92" s="340" t="s">
        <v>12</v>
      </c>
      <c r="F92" s="370">
        <v>47</v>
      </c>
      <c r="G92" s="370">
        <v>38864</v>
      </c>
      <c r="H92" s="338">
        <f t="shared" si="2"/>
        <v>0.0014723854361495031</v>
      </c>
      <c r="J92" s="341" t="s">
        <v>231</v>
      </c>
      <c r="K92" s="280">
        <v>4</v>
      </c>
      <c r="L92" s="281" t="s">
        <v>953</v>
      </c>
      <c r="M92" s="281"/>
      <c r="N92" s="148">
        <v>0</v>
      </c>
      <c r="O92" s="148">
        <v>1050667</v>
      </c>
      <c r="P92" s="371">
        <f t="shared" si="3"/>
        <v>0.13465476971818727</v>
      </c>
    </row>
    <row r="93" spans="2:16" ht="19.5" customHeight="1">
      <c r="B93" s="285" t="s">
        <v>489</v>
      </c>
      <c r="C93" s="339">
        <v>5</v>
      </c>
      <c r="D93" s="287" t="s">
        <v>490</v>
      </c>
      <c r="E93" s="340" t="s">
        <v>12</v>
      </c>
      <c r="F93" s="370">
        <v>37</v>
      </c>
      <c r="G93" s="370">
        <v>15799</v>
      </c>
      <c r="H93" s="338">
        <f t="shared" si="2"/>
        <v>0.0005985543820946377</v>
      </c>
      <c r="J93" s="341" t="s">
        <v>236</v>
      </c>
      <c r="K93" s="280">
        <v>3</v>
      </c>
      <c r="L93" s="281" t="s">
        <v>952</v>
      </c>
      <c r="M93" s="281" t="s">
        <v>15</v>
      </c>
      <c r="N93" s="148">
        <v>2</v>
      </c>
      <c r="O93" s="148">
        <v>510</v>
      </c>
      <c r="P93" s="371">
        <f t="shared" si="3"/>
        <v>6.536222471656148E-05</v>
      </c>
    </row>
    <row r="94" spans="2:16" ht="19.5" customHeight="1">
      <c r="B94" s="285" t="s">
        <v>493</v>
      </c>
      <c r="C94" s="339">
        <v>3</v>
      </c>
      <c r="D94" s="287" t="s">
        <v>494</v>
      </c>
      <c r="E94" s="340"/>
      <c r="F94" s="370">
        <v>0</v>
      </c>
      <c r="G94" s="370">
        <v>10257</v>
      </c>
      <c r="H94" s="338">
        <f t="shared" si="2"/>
        <v>0.0003885924613674726</v>
      </c>
      <c r="J94" s="341" t="s">
        <v>950</v>
      </c>
      <c r="K94" s="280">
        <v>3</v>
      </c>
      <c r="L94" s="281" t="s">
        <v>949</v>
      </c>
      <c r="M94" s="281" t="s">
        <v>32</v>
      </c>
      <c r="N94" s="148">
        <v>8648642</v>
      </c>
      <c r="O94" s="148">
        <v>2268053</v>
      </c>
      <c r="P94" s="371">
        <f t="shared" si="3"/>
        <v>0.2906764506962185</v>
      </c>
    </row>
    <row r="95" spans="2:16" ht="19.5" customHeight="1">
      <c r="B95" s="285" t="s">
        <v>504</v>
      </c>
      <c r="C95" s="339">
        <v>4</v>
      </c>
      <c r="D95" s="287" t="s">
        <v>505</v>
      </c>
      <c r="E95" s="340" t="s">
        <v>12</v>
      </c>
      <c r="F95" s="370">
        <v>3</v>
      </c>
      <c r="G95" s="370">
        <v>6210</v>
      </c>
      <c r="H95" s="338">
        <f t="shared" si="2"/>
        <v>0.0002352694925506488</v>
      </c>
      <c r="J95" s="334" t="s">
        <v>261</v>
      </c>
      <c r="K95" s="274">
        <v>2</v>
      </c>
      <c r="L95" s="275" t="s">
        <v>241</v>
      </c>
      <c r="M95" s="275" t="s">
        <v>15</v>
      </c>
      <c r="N95" s="128">
        <v>794</v>
      </c>
      <c r="O95" s="128">
        <v>148451</v>
      </c>
      <c r="P95" s="369">
        <f t="shared" si="3"/>
        <v>0.019025662002741705</v>
      </c>
    </row>
    <row r="96" spans="2:16" ht="19.5" customHeight="1">
      <c r="B96" s="285" t="s">
        <v>508</v>
      </c>
      <c r="C96" s="339">
        <v>3</v>
      </c>
      <c r="D96" s="287" t="s">
        <v>509</v>
      </c>
      <c r="E96" s="340"/>
      <c r="F96" s="370">
        <v>0</v>
      </c>
      <c r="G96" s="370">
        <v>320</v>
      </c>
      <c r="H96" s="338">
        <f t="shared" si="2"/>
        <v>1.2123387699872402E-05</v>
      </c>
      <c r="J96" s="341" t="s">
        <v>263</v>
      </c>
      <c r="K96" s="280">
        <v>3</v>
      </c>
      <c r="L96" s="281" t="s">
        <v>243</v>
      </c>
      <c r="M96" s="281" t="s">
        <v>15</v>
      </c>
      <c r="N96" s="148">
        <v>581</v>
      </c>
      <c r="O96" s="148">
        <v>80875</v>
      </c>
      <c r="P96" s="371">
        <f t="shared" si="3"/>
        <v>0.010365039066572372</v>
      </c>
    </row>
    <row r="97" spans="2:16" ht="19.5" customHeight="1">
      <c r="B97" s="285" t="s">
        <v>512</v>
      </c>
      <c r="C97" s="339">
        <v>4</v>
      </c>
      <c r="D97" s="287" t="s">
        <v>513</v>
      </c>
      <c r="E97" s="340" t="s">
        <v>12</v>
      </c>
      <c r="F97" s="370">
        <v>2</v>
      </c>
      <c r="G97" s="370">
        <v>320</v>
      </c>
      <c r="H97" s="338">
        <f t="shared" si="2"/>
        <v>1.2123387699872402E-05</v>
      </c>
      <c r="J97" s="334" t="s">
        <v>305</v>
      </c>
      <c r="K97" s="274">
        <v>2</v>
      </c>
      <c r="L97" s="275" t="s">
        <v>262</v>
      </c>
      <c r="M97" s="275"/>
      <c r="N97" s="128">
        <v>0</v>
      </c>
      <c r="O97" s="128">
        <v>2396279</v>
      </c>
      <c r="P97" s="369">
        <f t="shared" si="3"/>
        <v>0.30711005192466123</v>
      </c>
    </row>
    <row r="98" spans="2:16" ht="19.5" customHeight="1">
      <c r="B98" s="285" t="s">
        <v>520</v>
      </c>
      <c r="C98" s="339">
        <v>3</v>
      </c>
      <c r="D98" s="287" t="s">
        <v>521</v>
      </c>
      <c r="E98" s="340" t="s">
        <v>15</v>
      </c>
      <c r="F98" s="370">
        <v>1</v>
      </c>
      <c r="G98" s="370">
        <v>3378</v>
      </c>
      <c r="H98" s="338">
        <f t="shared" si="2"/>
        <v>0.00012797751140677805</v>
      </c>
      <c r="J98" s="341" t="s">
        <v>307</v>
      </c>
      <c r="K98" s="280">
        <v>3</v>
      </c>
      <c r="L98" s="281" t="s">
        <v>948</v>
      </c>
      <c r="M98" s="281" t="s">
        <v>32</v>
      </c>
      <c r="N98" s="148">
        <v>68417</v>
      </c>
      <c r="O98" s="148">
        <v>41530</v>
      </c>
      <c r="P98" s="371">
        <f t="shared" si="3"/>
        <v>0.005322535671527056</v>
      </c>
    </row>
    <row r="99" spans="2:16" ht="19.5" customHeight="1">
      <c r="B99" s="285" t="s">
        <v>522</v>
      </c>
      <c r="C99" s="339">
        <v>3</v>
      </c>
      <c r="D99" s="287" t="s">
        <v>523</v>
      </c>
      <c r="E99" s="340"/>
      <c r="F99" s="370">
        <v>0</v>
      </c>
      <c r="G99" s="370">
        <v>41228</v>
      </c>
      <c r="H99" s="338">
        <f t="shared" si="2"/>
        <v>0.0015619469627823105</v>
      </c>
      <c r="J99" s="341" t="s">
        <v>944</v>
      </c>
      <c r="K99" s="280">
        <v>4</v>
      </c>
      <c r="L99" s="281" t="s">
        <v>943</v>
      </c>
      <c r="M99" s="281" t="s">
        <v>32</v>
      </c>
      <c r="N99" s="148">
        <v>68417</v>
      </c>
      <c r="O99" s="148">
        <v>41530</v>
      </c>
      <c r="P99" s="371">
        <f t="shared" si="3"/>
        <v>0.005322535671527056</v>
      </c>
    </row>
    <row r="100" spans="2:16" ht="19.5" customHeight="1">
      <c r="B100" s="285" t="s">
        <v>524</v>
      </c>
      <c r="C100" s="339">
        <v>4</v>
      </c>
      <c r="D100" s="287" t="s">
        <v>525</v>
      </c>
      <c r="E100" s="340" t="s">
        <v>12</v>
      </c>
      <c r="F100" s="370">
        <v>3</v>
      </c>
      <c r="G100" s="370">
        <v>350</v>
      </c>
      <c r="H100" s="338">
        <f t="shared" si="2"/>
        <v>1.325995529673544E-05</v>
      </c>
      <c r="J100" s="341" t="s">
        <v>333</v>
      </c>
      <c r="K100" s="280">
        <v>3</v>
      </c>
      <c r="L100" s="281" t="s">
        <v>933</v>
      </c>
      <c r="M100" s="281" t="s">
        <v>32</v>
      </c>
      <c r="N100" s="148">
        <v>41846</v>
      </c>
      <c r="O100" s="148">
        <v>20339</v>
      </c>
      <c r="P100" s="371">
        <f t="shared" si="3"/>
        <v>0.0026066711539414586</v>
      </c>
    </row>
    <row r="101" spans="2:16" ht="19.5" customHeight="1">
      <c r="B101" s="285" t="s">
        <v>528</v>
      </c>
      <c r="C101" s="339">
        <v>3</v>
      </c>
      <c r="D101" s="287" t="s">
        <v>529</v>
      </c>
      <c r="E101" s="340"/>
      <c r="F101" s="370">
        <v>0</v>
      </c>
      <c r="G101" s="370">
        <v>2800</v>
      </c>
      <c r="H101" s="338">
        <f t="shared" si="2"/>
        <v>0.00010607964237388352</v>
      </c>
      <c r="J101" s="341" t="s">
        <v>932</v>
      </c>
      <c r="K101" s="280">
        <v>3</v>
      </c>
      <c r="L101" s="281" t="s">
        <v>931</v>
      </c>
      <c r="M101" s="281" t="s">
        <v>15</v>
      </c>
      <c r="N101" s="148">
        <v>3</v>
      </c>
      <c r="O101" s="148">
        <v>2105</v>
      </c>
      <c r="P101" s="371">
        <f t="shared" si="3"/>
        <v>0.00026977937848698415</v>
      </c>
    </row>
    <row r="102" spans="2:16" ht="19.5" customHeight="1">
      <c r="B102" s="285" t="s">
        <v>532</v>
      </c>
      <c r="C102" s="339">
        <v>4</v>
      </c>
      <c r="D102" s="287" t="s">
        <v>533</v>
      </c>
      <c r="E102" s="340" t="s">
        <v>12</v>
      </c>
      <c r="F102" s="370">
        <v>1</v>
      </c>
      <c r="G102" s="370">
        <v>2800</v>
      </c>
      <c r="H102" s="338">
        <f t="shared" si="2"/>
        <v>0.00010607964237388352</v>
      </c>
      <c r="J102" s="334" t="s">
        <v>336</v>
      </c>
      <c r="K102" s="274">
        <v>2</v>
      </c>
      <c r="L102" s="275" t="s">
        <v>306</v>
      </c>
      <c r="M102" s="275"/>
      <c r="N102" s="128">
        <v>0</v>
      </c>
      <c r="O102" s="128">
        <v>1197980</v>
      </c>
      <c r="P102" s="369">
        <f t="shared" si="3"/>
        <v>0.15353458424695357</v>
      </c>
    </row>
    <row r="103" spans="2:16" ht="19.5" customHeight="1">
      <c r="B103" s="285" t="s">
        <v>536</v>
      </c>
      <c r="C103" s="339">
        <v>3</v>
      </c>
      <c r="D103" s="287" t="s">
        <v>537</v>
      </c>
      <c r="E103" s="340"/>
      <c r="F103" s="370">
        <v>0</v>
      </c>
      <c r="G103" s="370">
        <v>5373</v>
      </c>
      <c r="H103" s="338">
        <f t="shared" si="2"/>
        <v>0.00020355925659817006</v>
      </c>
      <c r="J103" s="341" t="s">
        <v>338</v>
      </c>
      <c r="K103" s="280">
        <v>3</v>
      </c>
      <c r="L103" s="281" t="s">
        <v>312</v>
      </c>
      <c r="M103" s="281"/>
      <c r="N103" s="148">
        <v>0</v>
      </c>
      <c r="O103" s="148">
        <v>331</v>
      </c>
      <c r="P103" s="371">
        <f t="shared" si="3"/>
        <v>4.242136545329775E-05</v>
      </c>
    </row>
    <row r="104" spans="2:16" ht="19.5" customHeight="1">
      <c r="B104" s="285" t="s">
        <v>538</v>
      </c>
      <c r="C104" s="339">
        <v>4</v>
      </c>
      <c r="D104" s="287" t="s">
        <v>539</v>
      </c>
      <c r="E104" s="340" t="s">
        <v>15</v>
      </c>
      <c r="F104" s="370">
        <v>0</v>
      </c>
      <c r="G104" s="370">
        <v>3853</v>
      </c>
      <c r="H104" s="338">
        <f t="shared" si="2"/>
        <v>0.00014597316502377614</v>
      </c>
      <c r="J104" s="334" t="s">
        <v>380</v>
      </c>
      <c r="K104" s="274">
        <v>2</v>
      </c>
      <c r="L104" s="275" t="s">
        <v>337</v>
      </c>
      <c r="M104" s="275" t="s">
        <v>15</v>
      </c>
      <c r="N104" s="128">
        <v>412683</v>
      </c>
      <c r="O104" s="128">
        <v>32928012</v>
      </c>
      <c r="P104" s="369">
        <f t="shared" si="3"/>
        <v>4.220094352575751</v>
      </c>
    </row>
    <row r="105" spans="2:16" ht="19.5" customHeight="1">
      <c r="B105" s="285" t="s">
        <v>540</v>
      </c>
      <c r="C105" s="339">
        <v>4</v>
      </c>
      <c r="D105" s="287" t="s">
        <v>541</v>
      </c>
      <c r="E105" s="340" t="s">
        <v>12</v>
      </c>
      <c r="F105" s="370">
        <v>2</v>
      </c>
      <c r="G105" s="370">
        <v>235</v>
      </c>
      <c r="H105" s="338">
        <f t="shared" si="2"/>
        <v>8.903112842093794E-06</v>
      </c>
      <c r="J105" s="341" t="s">
        <v>392</v>
      </c>
      <c r="K105" s="280">
        <v>3</v>
      </c>
      <c r="L105" s="281" t="s">
        <v>926</v>
      </c>
      <c r="M105" s="281" t="s">
        <v>15</v>
      </c>
      <c r="N105" s="148">
        <v>10551</v>
      </c>
      <c r="O105" s="148">
        <v>1651806</v>
      </c>
      <c r="P105" s="371">
        <f t="shared" si="3"/>
        <v>0.21169748031404817</v>
      </c>
    </row>
    <row r="106" spans="2:16" ht="19.5" customHeight="1">
      <c r="B106" s="285" t="s">
        <v>542</v>
      </c>
      <c r="C106" s="339">
        <v>3</v>
      </c>
      <c r="D106" s="287" t="s">
        <v>543</v>
      </c>
      <c r="E106" s="340"/>
      <c r="F106" s="370">
        <v>0</v>
      </c>
      <c r="G106" s="370">
        <v>10807910</v>
      </c>
      <c r="H106" s="338">
        <f t="shared" si="2"/>
        <v>0.40946400986039977</v>
      </c>
      <c r="J106" s="341" t="s">
        <v>398</v>
      </c>
      <c r="K106" s="280">
        <v>3</v>
      </c>
      <c r="L106" s="281" t="s">
        <v>347</v>
      </c>
      <c r="M106" s="281" t="s">
        <v>15</v>
      </c>
      <c r="N106" s="148">
        <v>14585</v>
      </c>
      <c r="O106" s="148">
        <v>1233471</v>
      </c>
      <c r="P106" s="371">
        <f t="shared" si="3"/>
        <v>0.1580831542811016</v>
      </c>
    </row>
    <row r="107" spans="2:16" ht="19.5" customHeight="1">
      <c r="B107" s="285" t="s">
        <v>546</v>
      </c>
      <c r="C107" s="339">
        <v>4</v>
      </c>
      <c r="D107" s="287" t="s">
        <v>547</v>
      </c>
      <c r="E107" s="340" t="s">
        <v>12</v>
      </c>
      <c r="F107" s="370">
        <v>20</v>
      </c>
      <c r="G107" s="370">
        <v>13717</v>
      </c>
      <c r="H107" s="338">
        <f t="shared" si="2"/>
        <v>0.000519676590872343</v>
      </c>
      <c r="J107" s="341" t="s">
        <v>402</v>
      </c>
      <c r="K107" s="280">
        <v>3</v>
      </c>
      <c r="L107" s="281" t="s">
        <v>355</v>
      </c>
      <c r="M107" s="281" t="s">
        <v>15</v>
      </c>
      <c r="N107" s="148">
        <v>336026</v>
      </c>
      <c r="O107" s="148">
        <v>27150278</v>
      </c>
      <c r="P107" s="371">
        <f t="shared" si="3"/>
        <v>3.4796128857904227</v>
      </c>
    </row>
    <row r="108" spans="2:16" ht="19.5" customHeight="1">
      <c r="B108" s="285" t="s">
        <v>554</v>
      </c>
      <c r="C108" s="339">
        <v>3</v>
      </c>
      <c r="D108" s="287" t="s">
        <v>555</v>
      </c>
      <c r="E108" s="340" t="s">
        <v>32</v>
      </c>
      <c r="F108" s="370">
        <v>31912</v>
      </c>
      <c r="G108" s="370">
        <v>291735</v>
      </c>
      <c r="H108" s="338">
        <f t="shared" si="2"/>
        <v>0.01105255159569461</v>
      </c>
      <c r="J108" s="341" t="s">
        <v>404</v>
      </c>
      <c r="K108" s="280">
        <v>3</v>
      </c>
      <c r="L108" s="281" t="s">
        <v>377</v>
      </c>
      <c r="M108" s="281" t="s">
        <v>15</v>
      </c>
      <c r="N108" s="148">
        <v>1032</v>
      </c>
      <c r="O108" s="148">
        <v>197507</v>
      </c>
      <c r="P108" s="371">
        <f t="shared" si="3"/>
        <v>0.025312739053125314</v>
      </c>
    </row>
    <row r="109" spans="2:16" ht="19.5" customHeight="1">
      <c r="B109" s="268" t="s">
        <v>558</v>
      </c>
      <c r="C109" s="331">
        <v>2</v>
      </c>
      <c r="D109" s="270" t="s">
        <v>559</v>
      </c>
      <c r="E109" s="332"/>
      <c r="F109" s="368">
        <v>0</v>
      </c>
      <c r="G109" s="368">
        <v>281832</v>
      </c>
      <c r="H109" s="333">
        <f t="shared" si="2"/>
        <v>0.010677370631970122</v>
      </c>
      <c r="J109" s="334" t="s">
        <v>406</v>
      </c>
      <c r="K109" s="274">
        <v>2</v>
      </c>
      <c r="L109" s="275" t="s">
        <v>381</v>
      </c>
      <c r="M109" s="275" t="s">
        <v>15</v>
      </c>
      <c r="N109" s="128">
        <v>933</v>
      </c>
      <c r="O109" s="128">
        <v>2869051</v>
      </c>
      <c r="P109" s="369">
        <f t="shared" si="3"/>
        <v>0.3677010905593636</v>
      </c>
    </row>
    <row r="110" spans="2:16" ht="19.5" customHeight="1">
      <c r="B110" s="285" t="s">
        <v>560</v>
      </c>
      <c r="C110" s="339">
        <v>3</v>
      </c>
      <c r="D110" s="287" t="s">
        <v>561</v>
      </c>
      <c r="E110" s="340"/>
      <c r="F110" s="370">
        <v>0</v>
      </c>
      <c r="G110" s="370">
        <v>492</v>
      </c>
      <c r="H110" s="338">
        <f t="shared" si="2"/>
        <v>1.863970858855382E-05</v>
      </c>
      <c r="J110" s="341" t="s">
        <v>418</v>
      </c>
      <c r="K110" s="280">
        <v>3</v>
      </c>
      <c r="L110" s="281" t="s">
        <v>393</v>
      </c>
      <c r="M110" s="281" t="s">
        <v>15</v>
      </c>
      <c r="N110" s="148">
        <v>675</v>
      </c>
      <c r="O110" s="148">
        <v>191736</v>
      </c>
      <c r="P110" s="371">
        <f t="shared" si="3"/>
        <v>0.02457312062402869</v>
      </c>
    </row>
    <row r="111" spans="2:16" ht="19.5" customHeight="1">
      <c r="B111" s="285" t="s">
        <v>562</v>
      </c>
      <c r="C111" s="339">
        <v>4</v>
      </c>
      <c r="D111" s="287" t="s">
        <v>563</v>
      </c>
      <c r="E111" s="340" t="s">
        <v>12</v>
      </c>
      <c r="F111" s="370">
        <v>2</v>
      </c>
      <c r="G111" s="370">
        <v>207</v>
      </c>
      <c r="H111" s="338">
        <f t="shared" si="2"/>
        <v>7.84231641835496E-06</v>
      </c>
      <c r="J111" s="341" t="s">
        <v>442</v>
      </c>
      <c r="K111" s="280">
        <v>3</v>
      </c>
      <c r="L111" s="281" t="s">
        <v>909</v>
      </c>
      <c r="M111" s="281" t="s">
        <v>15</v>
      </c>
      <c r="N111" s="148">
        <v>258</v>
      </c>
      <c r="O111" s="148">
        <v>2677315</v>
      </c>
      <c r="P111" s="371">
        <f t="shared" si="3"/>
        <v>0.34312796993533495</v>
      </c>
    </row>
    <row r="112" spans="2:16" ht="19.5" customHeight="1">
      <c r="B112" s="285" t="s">
        <v>564</v>
      </c>
      <c r="C112" s="339">
        <v>4</v>
      </c>
      <c r="D112" s="287" t="s">
        <v>565</v>
      </c>
      <c r="E112" s="340" t="s">
        <v>12</v>
      </c>
      <c r="F112" s="370">
        <v>2</v>
      </c>
      <c r="G112" s="370">
        <v>285</v>
      </c>
      <c r="H112" s="338">
        <f t="shared" si="2"/>
        <v>1.0797392170198857E-05</v>
      </c>
      <c r="J112" s="334" t="s">
        <v>908</v>
      </c>
      <c r="K112" s="274">
        <v>2</v>
      </c>
      <c r="L112" s="275" t="s">
        <v>407</v>
      </c>
      <c r="M112" s="275"/>
      <c r="N112" s="128">
        <v>0</v>
      </c>
      <c r="O112" s="128">
        <v>2402258</v>
      </c>
      <c r="P112" s="369">
        <f t="shared" si="3"/>
        <v>0.30787632788854424</v>
      </c>
    </row>
    <row r="113" spans="2:16" ht="19.5" customHeight="1">
      <c r="B113" s="285" t="s">
        <v>568</v>
      </c>
      <c r="C113" s="339">
        <v>3</v>
      </c>
      <c r="D113" s="287" t="s">
        <v>569</v>
      </c>
      <c r="E113" s="340"/>
      <c r="F113" s="370">
        <v>0</v>
      </c>
      <c r="G113" s="370">
        <v>69615</v>
      </c>
      <c r="H113" s="338">
        <f t="shared" si="2"/>
        <v>0.0026374051085206788</v>
      </c>
      <c r="J113" s="341" t="s">
        <v>907</v>
      </c>
      <c r="K113" s="280">
        <v>3</v>
      </c>
      <c r="L113" s="281" t="s">
        <v>906</v>
      </c>
      <c r="M113" s="281" t="s">
        <v>15</v>
      </c>
      <c r="N113" s="148">
        <v>3306</v>
      </c>
      <c r="O113" s="148">
        <v>812974</v>
      </c>
      <c r="P113" s="371">
        <f t="shared" si="3"/>
        <v>0.1041917436798468</v>
      </c>
    </row>
    <row r="114" spans="2:16" ht="19.5" customHeight="1">
      <c r="B114" s="285" t="s">
        <v>570</v>
      </c>
      <c r="C114" s="339">
        <v>4</v>
      </c>
      <c r="D114" s="287" t="s">
        <v>571</v>
      </c>
      <c r="E114" s="340" t="s">
        <v>12</v>
      </c>
      <c r="F114" s="370">
        <v>34</v>
      </c>
      <c r="G114" s="370">
        <v>20406</v>
      </c>
      <c r="H114" s="338">
        <f t="shared" si="2"/>
        <v>0.0007730932793862382</v>
      </c>
      <c r="J114" s="341" t="s">
        <v>905</v>
      </c>
      <c r="K114" s="280">
        <v>3</v>
      </c>
      <c r="L114" s="281" t="s">
        <v>904</v>
      </c>
      <c r="M114" s="281" t="s">
        <v>15</v>
      </c>
      <c r="N114" s="148">
        <v>118</v>
      </c>
      <c r="O114" s="148">
        <v>45173</v>
      </c>
      <c r="P114" s="371">
        <f t="shared" si="3"/>
        <v>0.0057894270139632</v>
      </c>
    </row>
    <row r="115" spans="2:16" ht="19.5" customHeight="1">
      <c r="B115" s="285" t="s">
        <v>572</v>
      </c>
      <c r="C115" s="339">
        <v>4</v>
      </c>
      <c r="D115" s="287" t="s">
        <v>573</v>
      </c>
      <c r="E115" s="340" t="s">
        <v>32</v>
      </c>
      <c r="F115" s="370">
        <v>128</v>
      </c>
      <c r="G115" s="370">
        <v>571</v>
      </c>
      <c r="H115" s="338">
        <f t="shared" si="2"/>
        <v>2.1632669926959815E-05</v>
      </c>
      <c r="J115" s="341" t="s">
        <v>903</v>
      </c>
      <c r="K115" s="280">
        <v>3</v>
      </c>
      <c r="L115" s="281" t="s">
        <v>435</v>
      </c>
      <c r="M115" s="281" t="s">
        <v>32</v>
      </c>
      <c r="N115" s="148">
        <v>488</v>
      </c>
      <c r="O115" s="148">
        <v>1592</v>
      </c>
      <c r="P115" s="371">
        <f t="shared" si="3"/>
        <v>0.0002040326700956194</v>
      </c>
    </row>
    <row r="116" spans="2:16" ht="19.5" customHeight="1">
      <c r="B116" s="285" t="s">
        <v>574</v>
      </c>
      <c r="C116" s="339">
        <v>3</v>
      </c>
      <c r="D116" s="287" t="s">
        <v>575</v>
      </c>
      <c r="E116" s="340" t="s">
        <v>32</v>
      </c>
      <c r="F116" s="370">
        <v>3545</v>
      </c>
      <c r="G116" s="370">
        <v>37123</v>
      </c>
      <c r="H116" s="338">
        <f t="shared" si="2"/>
        <v>0.001406426629944885</v>
      </c>
      <c r="J116" s="341" t="s">
        <v>902</v>
      </c>
      <c r="K116" s="280">
        <v>3</v>
      </c>
      <c r="L116" s="281" t="s">
        <v>439</v>
      </c>
      <c r="M116" s="281"/>
      <c r="N116" s="148">
        <v>0</v>
      </c>
      <c r="O116" s="148">
        <v>2510</v>
      </c>
      <c r="P116" s="371">
        <f t="shared" si="3"/>
        <v>0.0003216846745854301</v>
      </c>
    </row>
    <row r="117" spans="2:16" ht="19.5" customHeight="1">
      <c r="B117" s="285" t="s">
        <v>582</v>
      </c>
      <c r="C117" s="339">
        <v>3</v>
      </c>
      <c r="D117" s="287" t="s">
        <v>583</v>
      </c>
      <c r="E117" s="340" t="s">
        <v>12</v>
      </c>
      <c r="F117" s="370">
        <v>764</v>
      </c>
      <c r="G117" s="370">
        <v>141842</v>
      </c>
      <c r="H117" s="338">
        <f t="shared" si="2"/>
        <v>0.005373767369141567</v>
      </c>
      <c r="J117" s="341" t="s">
        <v>901</v>
      </c>
      <c r="K117" s="280">
        <v>3</v>
      </c>
      <c r="L117" s="281" t="s">
        <v>443</v>
      </c>
      <c r="M117" s="281" t="s">
        <v>32</v>
      </c>
      <c r="N117" s="148">
        <v>7014</v>
      </c>
      <c r="O117" s="148">
        <v>6317</v>
      </c>
      <c r="P117" s="371">
        <f t="shared" si="3"/>
        <v>0.0008095944579108213</v>
      </c>
    </row>
    <row r="118" spans="2:16" ht="19.5" customHeight="1">
      <c r="B118" s="285" t="s">
        <v>584</v>
      </c>
      <c r="C118" s="339">
        <v>4</v>
      </c>
      <c r="D118" s="287" t="s">
        <v>585</v>
      </c>
      <c r="E118" s="340" t="s">
        <v>12</v>
      </c>
      <c r="F118" s="370">
        <v>329</v>
      </c>
      <c r="G118" s="370">
        <v>61264</v>
      </c>
      <c r="H118" s="338">
        <f t="shared" si="2"/>
        <v>0.0023210225751405713</v>
      </c>
      <c r="J118" s="329" t="s">
        <v>452</v>
      </c>
      <c r="K118" s="263">
        <v>1</v>
      </c>
      <c r="L118" s="264" t="s">
        <v>453</v>
      </c>
      <c r="M118" s="264"/>
      <c r="N118" s="138">
        <v>0</v>
      </c>
      <c r="O118" s="138">
        <v>692274917</v>
      </c>
      <c r="P118" s="367">
        <f t="shared" si="3"/>
        <v>88.72280135410384</v>
      </c>
    </row>
    <row r="119" spans="2:16" ht="19.5" customHeight="1">
      <c r="B119" s="285" t="s">
        <v>586</v>
      </c>
      <c r="C119" s="339">
        <v>4</v>
      </c>
      <c r="D119" s="287" t="s">
        <v>587</v>
      </c>
      <c r="E119" s="340" t="s">
        <v>12</v>
      </c>
      <c r="F119" s="370">
        <v>435</v>
      </c>
      <c r="G119" s="370">
        <v>80578</v>
      </c>
      <c r="H119" s="338">
        <f t="shared" si="2"/>
        <v>0.0030527447940009948</v>
      </c>
      <c r="J119" s="334" t="s">
        <v>454</v>
      </c>
      <c r="K119" s="274">
        <v>2</v>
      </c>
      <c r="L119" s="275" t="s">
        <v>455</v>
      </c>
      <c r="M119" s="275"/>
      <c r="N119" s="128">
        <v>0</v>
      </c>
      <c r="O119" s="128">
        <v>5998698</v>
      </c>
      <c r="P119" s="369">
        <f t="shared" si="3"/>
        <v>0.7688004836917411</v>
      </c>
    </row>
    <row r="120" spans="2:16" ht="19.5" customHeight="1">
      <c r="B120" s="285" t="s">
        <v>588</v>
      </c>
      <c r="C120" s="339">
        <v>3</v>
      </c>
      <c r="D120" s="287" t="s">
        <v>589</v>
      </c>
      <c r="E120" s="340" t="s">
        <v>12</v>
      </c>
      <c r="F120" s="370">
        <v>156</v>
      </c>
      <c r="G120" s="370">
        <v>2730</v>
      </c>
      <c r="H120" s="338">
        <f t="shared" si="2"/>
        <v>0.00010342765131453643</v>
      </c>
      <c r="J120" s="341" t="s">
        <v>456</v>
      </c>
      <c r="K120" s="280">
        <v>3</v>
      </c>
      <c r="L120" s="281" t="s">
        <v>457</v>
      </c>
      <c r="M120" s="281" t="s">
        <v>15</v>
      </c>
      <c r="N120" s="148">
        <v>601</v>
      </c>
      <c r="O120" s="148">
        <v>397283</v>
      </c>
      <c r="P120" s="371">
        <f t="shared" si="3"/>
        <v>0.050916275925626864</v>
      </c>
    </row>
    <row r="121" spans="2:16" ht="19.5" customHeight="1">
      <c r="B121" s="285" t="s">
        <v>592</v>
      </c>
      <c r="C121" s="339">
        <v>4</v>
      </c>
      <c r="D121" s="287" t="s">
        <v>593</v>
      </c>
      <c r="E121" s="340" t="s">
        <v>12</v>
      </c>
      <c r="F121" s="370">
        <v>156</v>
      </c>
      <c r="G121" s="370">
        <v>2730</v>
      </c>
      <c r="H121" s="338">
        <f t="shared" si="2"/>
        <v>0.00010342765131453643</v>
      </c>
      <c r="J121" s="341" t="s">
        <v>458</v>
      </c>
      <c r="K121" s="280">
        <v>4</v>
      </c>
      <c r="L121" s="281" t="s">
        <v>459</v>
      </c>
      <c r="M121" s="281" t="s">
        <v>32</v>
      </c>
      <c r="N121" s="148">
        <v>592263</v>
      </c>
      <c r="O121" s="148">
        <v>376422</v>
      </c>
      <c r="P121" s="371">
        <f t="shared" si="3"/>
        <v>0.04824270461226962</v>
      </c>
    </row>
    <row r="122" spans="2:16" ht="19.5" customHeight="1">
      <c r="B122" s="285" t="s">
        <v>594</v>
      </c>
      <c r="C122" s="339">
        <v>3</v>
      </c>
      <c r="D122" s="287" t="s">
        <v>595</v>
      </c>
      <c r="E122" s="340" t="s">
        <v>32</v>
      </c>
      <c r="F122" s="370">
        <v>4</v>
      </c>
      <c r="G122" s="370">
        <v>316</v>
      </c>
      <c r="H122" s="338">
        <f t="shared" si="2"/>
        <v>1.1971845353623998E-05</v>
      </c>
      <c r="J122" s="341" t="s">
        <v>898</v>
      </c>
      <c r="K122" s="280">
        <v>4</v>
      </c>
      <c r="L122" s="281" t="s">
        <v>897</v>
      </c>
      <c r="M122" s="281" t="s">
        <v>32</v>
      </c>
      <c r="N122" s="148">
        <v>647</v>
      </c>
      <c r="O122" s="148">
        <v>724</v>
      </c>
      <c r="P122" s="371">
        <f t="shared" si="3"/>
        <v>9.278872685253043E-05</v>
      </c>
    </row>
    <row r="123" spans="2:16" ht="19.5" customHeight="1">
      <c r="B123" s="285" t="s">
        <v>608</v>
      </c>
      <c r="C123" s="339">
        <v>3</v>
      </c>
      <c r="D123" s="287" t="s">
        <v>609</v>
      </c>
      <c r="E123" s="340"/>
      <c r="F123" s="370">
        <v>0</v>
      </c>
      <c r="G123" s="370">
        <v>7229</v>
      </c>
      <c r="H123" s="338">
        <f t="shared" si="2"/>
        <v>0.00027387490525743</v>
      </c>
      <c r="J123" s="341" t="s">
        <v>468</v>
      </c>
      <c r="K123" s="280">
        <v>3</v>
      </c>
      <c r="L123" s="281" t="s">
        <v>469</v>
      </c>
      <c r="M123" s="281"/>
      <c r="N123" s="148">
        <v>0</v>
      </c>
      <c r="O123" s="148">
        <v>894621</v>
      </c>
      <c r="P123" s="371">
        <f t="shared" si="3"/>
        <v>0.11465572321206854</v>
      </c>
    </row>
    <row r="124" spans="2:16" ht="19.5" customHeight="1">
      <c r="B124" s="285" t="s">
        <v>610</v>
      </c>
      <c r="C124" s="339">
        <v>3</v>
      </c>
      <c r="D124" s="287" t="s">
        <v>611</v>
      </c>
      <c r="E124" s="340"/>
      <c r="F124" s="370">
        <v>0</v>
      </c>
      <c r="G124" s="370">
        <v>306</v>
      </c>
      <c r="H124" s="338">
        <f t="shared" si="2"/>
        <v>1.1592989488002983E-05</v>
      </c>
      <c r="J124" s="341" t="s">
        <v>470</v>
      </c>
      <c r="K124" s="280">
        <v>4</v>
      </c>
      <c r="L124" s="281" t="s">
        <v>471</v>
      </c>
      <c r="M124" s="281" t="s">
        <v>12</v>
      </c>
      <c r="N124" s="148">
        <v>70</v>
      </c>
      <c r="O124" s="148">
        <v>710179</v>
      </c>
      <c r="P124" s="371">
        <f t="shared" si="3"/>
        <v>0.0910174105627116</v>
      </c>
    </row>
    <row r="125" spans="2:16" ht="19.5" customHeight="1">
      <c r="B125" s="285" t="s">
        <v>612</v>
      </c>
      <c r="C125" s="339">
        <v>3</v>
      </c>
      <c r="D125" s="287" t="s">
        <v>613</v>
      </c>
      <c r="E125" s="340"/>
      <c r="F125" s="370">
        <v>0</v>
      </c>
      <c r="G125" s="370">
        <v>682</v>
      </c>
      <c r="H125" s="338">
        <f t="shared" si="2"/>
        <v>2.5837970035353058E-05</v>
      </c>
      <c r="J125" s="341" t="s">
        <v>472</v>
      </c>
      <c r="K125" s="280">
        <v>3</v>
      </c>
      <c r="L125" s="281" t="s">
        <v>473</v>
      </c>
      <c r="M125" s="281"/>
      <c r="N125" s="148">
        <v>0</v>
      </c>
      <c r="O125" s="148">
        <v>21808</v>
      </c>
      <c r="P125" s="371">
        <f t="shared" si="3"/>
        <v>0.002794939993370143</v>
      </c>
    </row>
    <row r="126" spans="2:16" ht="19.5" customHeight="1">
      <c r="B126" s="285" t="s">
        <v>616</v>
      </c>
      <c r="C126" s="339">
        <v>4</v>
      </c>
      <c r="D126" s="287" t="s">
        <v>617</v>
      </c>
      <c r="E126" s="340" t="s">
        <v>12</v>
      </c>
      <c r="F126" s="370">
        <v>2304</v>
      </c>
      <c r="G126" s="370">
        <v>682</v>
      </c>
      <c r="H126" s="338">
        <f t="shared" si="2"/>
        <v>2.5837970035353058E-05</v>
      </c>
      <c r="J126" s="341" t="s">
        <v>481</v>
      </c>
      <c r="K126" s="280">
        <v>4</v>
      </c>
      <c r="L126" s="281" t="s">
        <v>482</v>
      </c>
      <c r="M126" s="281" t="s">
        <v>32</v>
      </c>
      <c r="N126" s="148">
        <v>47583</v>
      </c>
      <c r="O126" s="148">
        <v>21808</v>
      </c>
      <c r="P126" s="371">
        <f t="shared" si="3"/>
        <v>0.002794939993370143</v>
      </c>
    </row>
    <row r="127" spans="2:16" ht="19.5" customHeight="1">
      <c r="B127" s="285" t="s">
        <v>622</v>
      </c>
      <c r="C127" s="339">
        <v>3</v>
      </c>
      <c r="D127" s="287" t="s">
        <v>623</v>
      </c>
      <c r="E127" s="340"/>
      <c r="F127" s="370">
        <v>0</v>
      </c>
      <c r="G127" s="370">
        <v>603</v>
      </c>
      <c r="H127" s="338">
        <f t="shared" si="2"/>
        <v>2.2845008696947055E-05</v>
      </c>
      <c r="J127" s="341" t="s">
        <v>483</v>
      </c>
      <c r="K127" s="280">
        <v>3</v>
      </c>
      <c r="L127" s="281" t="s">
        <v>484</v>
      </c>
      <c r="M127" s="281"/>
      <c r="N127" s="148">
        <v>0</v>
      </c>
      <c r="O127" s="148">
        <v>748586</v>
      </c>
      <c r="P127" s="371">
        <f t="shared" si="3"/>
        <v>0.09593969872876842</v>
      </c>
    </row>
    <row r="128" spans="2:16" ht="19.5" customHeight="1">
      <c r="B128" s="285" t="s">
        <v>624</v>
      </c>
      <c r="C128" s="339">
        <v>4</v>
      </c>
      <c r="D128" s="287" t="s">
        <v>625</v>
      </c>
      <c r="E128" s="340" t="s">
        <v>12</v>
      </c>
      <c r="F128" s="370">
        <v>1</v>
      </c>
      <c r="G128" s="370">
        <v>603</v>
      </c>
      <c r="H128" s="338">
        <f t="shared" si="2"/>
        <v>2.2845008696947055E-05</v>
      </c>
      <c r="J128" s="341" t="s">
        <v>485</v>
      </c>
      <c r="K128" s="280">
        <v>4</v>
      </c>
      <c r="L128" s="281" t="s">
        <v>486</v>
      </c>
      <c r="M128" s="281" t="s">
        <v>12</v>
      </c>
      <c r="N128" s="148">
        <v>27</v>
      </c>
      <c r="O128" s="148">
        <v>126262</v>
      </c>
      <c r="P128" s="371">
        <f t="shared" si="3"/>
        <v>0.01618189258267154</v>
      </c>
    </row>
    <row r="129" spans="2:16" ht="19.5" customHeight="1">
      <c r="B129" s="268" t="s">
        <v>633</v>
      </c>
      <c r="C129" s="331">
        <v>2</v>
      </c>
      <c r="D129" s="270" t="s">
        <v>634</v>
      </c>
      <c r="E129" s="332"/>
      <c r="F129" s="368">
        <v>0</v>
      </c>
      <c r="G129" s="368">
        <v>2541066192</v>
      </c>
      <c r="H129" s="333">
        <f t="shared" si="2"/>
        <v>96.26978317704501</v>
      </c>
      <c r="J129" s="341" t="s">
        <v>487</v>
      </c>
      <c r="K129" s="280">
        <v>5</v>
      </c>
      <c r="L129" s="281" t="s">
        <v>488</v>
      </c>
      <c r="M129" s="281" t="s">
        <v>12</v>
      </c>
      <c r="N129" s="148">
        <v>2</v>
      </c>
      <c r="O129" s="148">
        <v>105269</v>
      </c>
      <c r="P129" s="371">
        <f t="shared" si="3"/>
        <v>0.013491403987622963</v>
      </c>
    </row>
    <row r="130" spans="2:16" ht="19.5" customHeight="1">
      <c r="B130" s="295" t="s">
        <v>635</v>
      </c>
      <c r="C130" s="343">
        <v>3</v>
      </c>
      <c r="D130" s="297" t="s">
        <v>636</v>
      </c>
      <c r="E130" s="344"/>
      <c r="F130" s="372">
        <v>0</v>
      </c>
      <c r="G130" s="372">
        <v>9997008</v>
      </c>
      <c r="H130" s="338">
        <f t="shared" si="2"/>
        <v>0.37874251194601877</v>
      </c>
      <c r="J130" s="341" t="s">
        <v>890</v>
      </c>
      <c r="K130" s="280">
        <v>5</v>
      </c>
      <c r="L130" s="281" t="s">
        <v>490</v>
      </c>
      <c r="M130" s="281" t="s">
        <v>12</v>
      </c>
      <c r="N130" s="148">
        <v>10</v>
      </c>
      <c r="O130" s="148">
        <v>736</v>
      </c>
      <c r="P130" s="371">
        <f t="shared" si="3"/>
        <v>9.432666155174363E-05</v>
      </c>
    </row>
    <row r="131" spans="2:16" ht="19.5" customHeight="1">
      <c r="B131" s="285" t="s">
        <v>641</v>
      </c>
      <c r="C131" s="339">
        <v>3</v>
      </c>
      <c r="D131" s="287" t="s">
        <v>642</v>
      </c>
      <c r="E131" s="340" t="s">
        <v>12</v>
      </c>
      <c r="F131" s="370">
        <v>909743</v>
      </c>
      <c r="G131" s="370">
        <v>2498691917</v>
      </c>
      <c r="H131" s="338">
        <f t="shared" si="2"/>
        <v>94.66440891352622</v>
      </c>
      <c r="J131" s="341" t="s">
        <v>491</v>
      </c>
      <c r="K131" s="280">
        <v>4</v>
      </c>
      <c r="L131" s="281" t="s">
        <v>889</v>
      </c>
      <c r="M131" s="281" t="s">
        <v>12</v>
      </c>
      <c r="N131" s="148">
        <v>6</v>
      </c>
      <c r="O131" s="148">
        <v>403315</v>
      </c>
      <c r="P131" s="371">
        <f t="shared" si="3"/>
        <v>0.051689344434431364</v>
      </c>
    </row>
    <row r="132" spans="2:16" ht="19.5" customHeight="1">
      <c r="B132" s="285" t="s">
        <v>643</v>
      </c>
      <c r="C132" s="339">
        <v>4</v>
      </c>
      <c r="D132" s="287" t="s">
        <v>644</v>
      </c>
      <c r="E132" s="340" t="s">
        <v>12</v>
      </c>
      <c r="F132" s="370">
        <v>906323</v>
      </c>
      <c r="G132" s="370">
        <v>2490326198</v>
      </c>
      <c r="H132" s="338">
        <f t="shared" si="2"/>
        <v>94.34746874219752</v>
      </c>
      <c r="J132" s="341" t="s">
        <v>888</v>
      </c>
      <c r="K132" s="280">
        <v>4</v>
      </c>
      <c r="L132" s="281" t="s">
        <v>492</v>
      </c>
      <c r="M132" s="281" t="s">
        <v>32</v>
      </c>
      <c r="N132" s="148">
        <v>477441</v>
      </c>
      <c r="O132" s="148">
        <v>213343</v>
      </c>
      <c r="P132" s="371">
        <f t="shared" si="3"/>
        <v>0.027342300211187016</v>
      </c>
    </row>
    <row r="133" spans="2:16" ht="19.5" customHeight="1">
      <c r="B133" s="285" t="s">
        <v>645</v>
      </c>
      <c r="C133" s="339">
        <v>5</v>
      </c>
      <c r="D133" s="287" t="s">
        <v>646</v>
      </c>
      <c r="E133" s="340" t="s">
        <v>12</v>
      </c>
      <c r="F133" s="370">
        <v>52</v>
      </c>
      <c r="G133" s="370">
        <v>33834</v>
      </c>
      <c r="H133" s="338">
        <f t="shared" si="2"/>
        <v>0.0012818209357421339</v>
      </c>
      <c r="J133" s="341" t="s">
        <v>493</v>
      </c>
      <c r="K133" s="280">
        <v>3</v>
      </c>
      <c r="L133" s="281" t="s">
        <v>494</v>
      </c>
      <c r="M133" s="281"/>
      <c r="N133" s="148">
        <v>0</v>
      </c>
      <c r="O133" s="148">
        <v>3999</v>
      </c>
      <c r="P133" s="371">
        <f t="shared" si="3"/>
        <v>0.0005125167385128026</v>
      </c>
    </row>
    <row r="134" spans="2:16" ht="19.5" customHeight="1">
      <c r="B134" s="285" t="s">
        <v>647</v>
      </c>
      <c r="C134" s="339">
        <v>4</v>
      </c>
      <c r="D134" s="287" t="s">
        <v>648</v>
      </c>
      <c r="E134" s="340" t="s">
        <v>12</v>
      </c>
      <c r="F134" s="370">
        <v>3420</v>
      </c>
      <c r="G134" s="370">
        <v>8365719</v>
      </c>
      <c r="H134" s="338">
        <f t="shared" si="2"/>
        <v>0.31694017132871516</v>
      </c>
      <c r="J134" s="341" t="s">
        <v>886</v>
      </c>
      <c r="K134" s="280">
        <v>3</v>
      </c>
      <c r="L134" s="281" t="s">
        <v>517</v>
      </c>
      <c r="M134" s="281" t="s">
        <v>15</v>
      </c>
      <c r="N134" s="148">
        <v>11</v>
      </c>
      <c r="O134" s="148">
        <v>21200</v>
      </c>
      <c r="P134" s="371">
        <f t="shared" si="3"/>
        <v>0.002717017968610007</v>
      </c>
    </row>
    <row r="135" spans="2:16" ht="19.5" customHeight="1">
      <c r="B135" s="285" t="s">
        <v>649</v>
      </c>
      <c r="C135" s="339">
        <v>5</v>
      </c>
      <c r="D135" s="287" t="s">
        <v>650</v>
      </c>
      <c r="E135" s="340" t="s">
        <v>12</v>
      </c>
      <c r="F135" s="370">
        <v>943</v>
      </c>
      <c r="G135" s="370">
        <v>1974412</v>
      </c>
      <c r="H135" s="338">
        <f t="shared" si="2"/>
        <v>0.07480175673525145</v>
      </c>
      <c r="J135" s="341" t="s">
        <v>520</v>
      </c>
      <c r="K135" s="280">
        <v>3</v>
      </c>
      <c r="L135" s="281" t="s">
        <v>523</v>
      </c>
      <c r="M135" s="281" t="s">
        <v>15</v>
      </c>
      <c r="N135" s="148">
        <v>875</v>
      </c>
      <c r="O135" s="148">
        <v>709996</v>
      </c>
      <c r="P135" s="371">
        <f t="shared" si="3"/>
        <v>0.09099395705854861</v>
      </c>
    </row>
    <row r="136" spans="2:16" ht="19.5" customHeight="1">
      <c r="B136" s="285" t="s">
        <v>655</v>
      </c>
      <c r="C136" s="339">
        <v>3</v>
      </c>
      <c r="D136" s="287" t="s">
        <v>656</v>
      </c>
      <c r="E136" s="340" t="s">
        <v>32</v>
      </c>
      <c r="F136" s="370">
        <v>4483196</v>
      </c>
      <c r="G136" s="370">
        <v>3391893</v>
      </c>
      <c r="H136" s="338">
        <f t="shared" si="2"/>
        <v>0.12850385586088534</v>
      </c>
      <c r="J136" s="341" t="s">
        <v>522</v>
      </c>
      <c r="K136" s="280">
        <v>3</v>
      </c>
      <c r="L136" s="281" t="s">
        <v>529</v>
      </c>
      <c r="M136" s="281"/>
      <c r="N136" s="148">
        <v>0</v>
      </c>
      <c r="O136" s="148">
        <v>176370</v>
      </c>
      <c r="P136" s="371">
        <f t="shared" si="3"/>
        <v>0.022603795241686174</v>
      </c>
    </row>
    <row r="137" spans="2:16" ht="19.5" customHeight="1">
      <c r="B137" s="285" t="s">
        <v>657</v>
      </c>
      <c r="C137" s="339">
        <v>3</v>
      </c>
      <c r="D137" s="287" t="s">
        <v>658</v>
      </c>
      <c r="E137" s="340"/>
      <c r="F137" s="370">
        <v>0</v>
      </c>
      <c r="G137" s="370">
        <v>600</v>
      </c>
      <c r="H137" s="338">
        <f aca="true" t="shared" si="4" ref="H137:H158">G137/2639526244*100</f>
        <v>2.2731351937260753E-05</v>
      </c>
      <c r="J137" s="341" t="s">
        <v>524</v>
      </c>
      <c r="K137" s="280">
        <v>4</v>
      </c>
      <c r="L137" s="281" t="s">
        <v>535</v>
      </c>
      <c r="M137" s="281"/>
      <c r="N137" s="148">
        <v>0</v>
      </c>
      <c r="O137" s="148">
        <v>1392</v>
      </c>
      <c r="P137" s="371">
        <f aca="true" t="shared" si="5" ref="P137:P178">O137/780267199*100</f>
        <v>0.00017840042510873253</v>
      </c>
    </row>
    <row r="138" spans="2:16" ht="19.5" customHeight="1">
      <c r="B138" s="285" t="s">
        <v>659</v>
      </c>
      <c r="C138" s="339">
        <v>4</v>
      </c>
      <c r="D138" s="287" t="s">
        <v>660</v>
      </c>
      <c r="E138" s="340" t="s">
        <v>12</v>
      </c>
      <c r="F138" s="370">
        <v>1</v>
      </c>
      <c r="G138" s="370">
        <v>600</v>
      </c>
      <c r="H138" s="338">
        <f t="shared" si="4"/>
        <v>2.2731351937260753E-05</v>
      </c>
      <c r="J138" s="341" t="s">
        <v>883</v>
      </c>
      <c r="K138" s="280">
        <v>3</v>
      </c>
      <c r="L138" s="281" t="s">
        <v>537</v>
      </c>
      <c r="M138" s="281"/>
      <c r="N138" s="148">
        <v>0</v>
      </c>
      <c r="O138" s="148">
        <v>783604</v>
      </c>
      <c r="P138" s="371">
        <f t="shared" si="5"/>
        <v>0.10042764850352244</v>
      </c>
    </row>
    <row r="139" spans="2:16" ht="19.5" customHeight="1">
      <c r="B139" s="285" t="s">
        <v>667</v>
      </c>
      <c r="C139" s="339">
        <v>3</v>
      </c>
      <c r="D139" s="287" t="s">
        <v>668</v>
      </c>
      <c r="E139" s="340" t="s">
        <v>12</v>
      </c>
      <c r="F139" s="370">
        <v>9</v>
      </c>
      <c r="G139" s="370">
        <v>28980154</v>
      </c>
      <c r="H139" s="338">
        <f t="shared" si="4"/>
        <v>1.097930132950025</v>
      </c>
      <c r="J139" s="341" t="s">
        <v>882</v>
      </c>
      <c r="K139" s="280">
        <v>4</v>
      </c>
      <c r="L139" s="281" t="s">
        <v>539</v>
      </c>
      <c r="M139" s="281" t="s">
        <v>32</v>
      </c>
      <c r="N139" s="148">
        <v>322</v>
      </c>
      <c r="O139" s="148">
        <v>933</v>
      </c>
      <c r="P139" s="371">
        <f t="shared" si="5"/>
        <v>0.0001195744228638272</v>
      </c>
    </row>
    <row r="140" spans="2:16" ht="19.5" customHeight="1">
      <c r="B140" s="285" t="s">
        <v>669</v>
      </c>
      <c r="C140" s="339">
        <v>4</v>
      </c>
      <c r="D140" s="287" t="s">
        <v>670</v>
      </c>
      <c r="E140" s="340" t="s">
        <v>12</v>
      </c>
      <c r="F140" s="370">
        <v>9</v>
      </c>
      <c r="G140" s="370">
        <v>28980154</v>
      </c>
      <c r="H140" s="338">
        <f t="shared" si="4"/>
        <v>1.097930132950025</v>
      </c>
      <c r="J140" s="341" t="s">
        <v>881</v>
      </c>
      <c r="K140" s="280">
        <v>4</v>
      </c>
      <c r="L140" s="281" t="s">
        <v>541</v>
      </c>
      <c r="M140" s="281" t="s">
        <v>12</v>
      </c>
      <c r="N140" s="148">
        <v>1</v>
      </c>
      <c r="O140" s="148">
        <v>756</v>
      </c>
      <c r="P140" s="371">
        <f t="shared" si="5"/>
        <v>9.688988605043233E-05</v>
      </c>
    </row>
    <row r="141" spans="2:16" ht="19.5" customHeight="1">
      <c r="B141" s="285" t="s">
        <v>672</v>
      </c>
      <c r="C141" s="339">
        <v>5</v>
      </c>
      <c r="D141" s="287" t="s">
        <v>673</v>
      </c>
      <c r="E141" s="340" t="s">
        <v>12</v>
      </c>
      <c r="F141" s="370">
        <v>9</v>
      </c>
      <c r="G141" s="370">
        <v>28980154</v>
      </c>
      <c r="H141" s="338">
        <f t="shared" si="4"/>
        <v>1.097930132950025</v>
      </c>
      <c r="J141" s="341" t="s">
        <v>528</v>
      </c>
      <c r="K141" s="280">
        <v>3</v>
      </c>
      <c r="L141" s="281" t="s">
        <v>543</v>
      </c>
      <c r="M141" s="281" t="s">
        <v>32</v>
      </c>
      <c r="N141" s="148">
        <v>1512230</v>
      </c>
      <c r="O141" s="148">
        <v>1384847</v>
      </c>
      <c r="P141" s="371">
        <f t="shared" si="5"/>
        <v>0.1774836878667765</v>
      </c>
    </row>
    <row r="142" spans="2:16" ht="19.5" customHeight="1">
      <c r="B142" s="256" t="s">
        <v>674</v>
      </c>
      <c r="C142" s="326">
        <v>1</v>
      </c>
      <c r="D142" s="258" t="s">
        <v>675</v>
      </c>
      <c r="E142" s="327"/>
      <c r="F142" s="366">
        <v>0</v>
      </c>
      <c r="G142" s="366">
        <v>2204240</v>
      </c>
      <c r="H142" s="328">
        <f t="shared" si="4"/>
        <v>0.08350892532364607</v>
      </c>
      <c r="J142" s="341" t="s">
        <v>530</v>
      </c>
      <c r="K142" s="280">
        <v>4</v>
      </c>
      <c r="L142" s="281" t="s">
        <v>547</v>
      </c>
      <c r="M142" s="281" t="s">
        <v>32</v>
      </c>
      <c r="N142" s="148">
        <v>231047</v>
      </c>
      <c r="O142" s="148">
        <v>327175</v>
      </c>
      <c r="P142" s="371">
        <f t="shared" si="5"/>
        <v>0.04193114876792354</v>
      </c>
    </row>
    <row r="143" spans="2:16" ht="19.5" customHeight="1">
      <c r="B143" s="295" t="s">
        <v>682</v>
      </c>
      <c r="C143" s="343">
        <v>2</v>
      </c>
      <c r="D143" s="297" t="s">
        <v>683</v>
      </c>
      <c r="E143" s="344" t="s">
        <v>32</v>
      </c>
      <c r="F143" s="372">
        <v>3700</v>
      </c>
      <c r="G143" s="372">
        <v>491</v>
      </c>
      <c r="H143" s="338">
        <f t="shared" si="4"/>
        <v>1.8601823001991715E-05</v>
      </c>
      <c r="J143" s="341" t="s">
        <v>536</v>
      </c>
      <c r="K143" s="280">
        <v>3</v>
      </c>
      <c r="L143" s="281" t="s">
        <v>878</v>
      </c>
      <c r="M143" s="281" t="s">
        <v>32</v>
      </c>
      <c r="N143" s="148">
        <v>22268</v>
      </c>
      <c r="O143" s="148">
        <v>25384</v>
      </c>
      <c r="P143" s="371">
        <f t="shared" si="5"/>
        <v>0.00325324453373568</v>
      </c>
    </row>
    <row r="144" spans="2:16" ht="19.5" customHeight="1">
      <c r="B144" s="268" t="s">
        <v>715</v>
      </c>
      <c r="C144" s="331">
        <v>2</v>
      </c>
      <c r="D144" s="270" t="s">
        <v>716</v>
      </c>
      <c r="E144" s="332"/>
      <c r="F144" s="368">
        <v>0</v>
      </c>
      <c r="G144" s="368">
        <v>23162</v>
      </c>
      <c r="H144" s="333">
        <f t="shared" si="4"/>
        <v>0.0008775059559513892</v>
      </c>
      <c r="J144" s="341" t="s">
        <v>542</v>
      </c>
      <c r="K144" s="280">
        <v>3</v>
      </c>
      <c r="L144" s="281" t="s">
        <v>877</v>
      </c>
      <c r="M144" s="281" t="s">
        <v>32</v>
      </c>
      <c r="N144" s="148">
        <v>118</v>
      </c>
      <c r="O144" s="148">
        <v>434</v>
      </c>
      <c r="P144" s="371">
        <f t="shared" si="5"/>
        <v>5.562197162154449E-05</v>
      </c>
    </row>
    <row r="145" spans="2:16" ht="19.5" customHeight="1">
      <c r="B145" s="285" t="s">
        <v>717</v>
      </c>
      <c r="C145" s="339">
        <v>3</v>
      </c>
      <c r="D145" s="287" t="s">
        <v>718</v>
      </c>
      <c r="E145" s="340"/>
      <c r="F145" s="370">
        <v>0</v>
      </c>
      <c r="G145" s="370">
        <v>23162</v>
      </c>
      <c r="H145" s="338">
        <f t="shared" si="4"/>
        <v>0.0008775059559513892</v>
      </c>
      <c r="J145" s="334" t="s">
        <v>558</v>
      </c>
      <c r="K145" s="274">
        <v>2</v>
      </c>
      <c r="L145" s="275" t="s">
        <v>559</v>
      </c>
      <c r="M145" s="275"/>
      <c r="N145" s="128">
        <v>0</v>
      </c>
      <c r="O145" s="128">
        <v>3202687</v>
      </c>
      <c r="P145" s="369">
        <f t="shared" si="5"/>
        <v>0.41046028900158854</v>
      </c>
    </row>
    <row r="146" spans="2:16" ht="19.5" customHeight="1">
      <c r="B146" s="285" t="s">
        <v>719</v>
      </c>
      <c r="C146" s="339">
        <v>4</v>
      </c>
      <c r="D146" s="287" t="s">
        <v>720</v>
      </c>
      <c r="E146" s="340" t="s">
        <v>32</v>
      </c>
      <c r="F146" s="370">
        <v>13</v>
      </c>
      <c r="G146" s="370">
        <v>1446</v>
      </c>
      <c r="H146" s="338">
        <f t="shared" si="4"/>
        <v>5.478255816879842E-05</v>
      </c>
      <c r="J146" s="341" t="s">
        <v>560</v>
      </c>
      <c r="K146" s="280">
        <v>3</v>
      </c>
      <c r="L146" s="281" t="s">
        <v>561</v>
      </c>
      <c r="M146" s="281"/>
      <c r="N146" s="148">
        <v>0</v>
      </c>
      <c r="O146" s="148">
        <v>1264485</v>
      </c>
      <c r="P146" s="371">
        <f t="shared" si="5"/>
        <v>0.16205794651121813</v>
      </c>
    </row>
    <row r="147" spans="2:16" ht="19.5" customHeight="1">
      <c r="B147" s="285" t="s">
        <v>735</v>
      </c>
      <c r="C147" s="339">
        <v>4</v>
      </c>
      <c r="D147" s="287" t="s">
        <v>736</v>
      </c>
      <c r="E147" s="340"/>
      <c r="F147" s="370">
        <v>0</v>
      </c>
      <c r="G147" s="370">
        <v>7134</v>
      </c>
      <c r="H147" s="338">
        <f t="shared" si="4"/>
        <v>0.0002702757745340304</v>
      </c>
      <c r="J147" s="341" t="s">
        <v>562</v>
      </c>
      <c r="K147" s="280">
        <v>4</v>
      </c>
      <c r="L147" s="281" t="s">
        <v>876</v>
      </c>
      <c r="M147" s="281" t="s">
        <v>12</v>
      </c>
      <c r="N147" s="148">
        <v>79970</v>
      </c>
      <c r="O147" s="148">
        <v>912612</v>
      </c>
      <c r="P147" s="371">
        <f t="shared" si="5"/>
        <v>0.11696147180986394</v>
      </c>
    </row>
    <row r="148" spans="2:16" ht="19.5" customHeight="1">
      <c r="B148" s="268" t="s">
        <v>745</v>
      </c>
      <c r="C148" s="331">
        <v>2</v>
      </c>
      <c r="D148" s="270" t="s">
        <v>746</v>
      </c>
      <c r="E148" s="332"/>
      <c r="F148" s="368">
        <v>0</v>
      </c>
      <c r="G148" s="368">
        <v>2180587</v>
      </c>
      <c r="H148" s="333">
        <f t="shared" si="4"/>
        <v>0.0826128175446927</v>
      </c>
      <c r="J148" s="341" t="s">
        <v>568</v>
      </c>
      <c r="K148" s="280">
        <v>3</v>
      </c>
      <c r="L148" s="281" t="s">
        <v>569</v>
      </c>
      <c r="M148" s="281" t="s">
        <v>32</v>
      </c>
      <c r="N148" s="148">
        <v>15643</v>
      </c>
      <c r="O148" s="148">
        <v>54605</v>
      </c>
      <c r="P148" s="371">
        <f t="shared" si="5"/>
        <v>0.0069982436875447845</v>
      </c>
    </row>
    <row r="149" spans="2:16" ht="19.5" customHeight="1">
      <c r="B149" s="285" t="s">
        <v>747</v>
      </c>
      <c r="C149" s="339">
        <v>3</v>
      </c>
      <c r="D149" s="287" t="s">
        <v>748</v>
      </c>
      <c r="E149" s="340"/>
      <c r="F149" s="370">
        <v>0</v>
      </c>
      <c r="G149" s="370">
        <v>276</v>
      </c>
      <c r="H149" s="338">
        <f t="shared" si="4"/>
        <v>1.0456421891139946E-05</v>
      </c>
      <c r="J149" s="341" t="s">
        <v>572</v>
      </c>
      <c r="K149" s="280">
        <v>4</v>
      </c>
      <c r="L149" s="281" t="s">
        <v>573</v>
      </c>
      <c r="M149" s="281" t="s">
        <v>32</v>
      </c>
      <c r="N149" s="148">
        <v>255</v>
      </c>
      <c r="O149" s="148">
        <v>1228</v>
      </c>
      <c r="P149" s="371">
        <f t="shared" si="5"/>
        <v>0.0001573819842194853</v>
      </c>
    </row>
    <row r="150" spans="2:16" ht="19.5" customHeight="1">
      <c r="B150" s="285" t="s">
        <v>751</v>
      </c>
      <c r="C150" s="339">
        <v>3</v>
      </c>
      <c r="D150" s="287" t="s">
        <v>752</v>
      </c>
      <c r="E150" s="340" t="s">
        <v>12</v>
      </c>
      <c r="F150" s="370">
        <v>16</v>
      </c>
      <c r="G150" s="370">
        <v>2849</v>
      </c>
      <c r="H150" s="338">
        <f t="shared" si="4"/>
        <v>0.00010793603611542646</v>
      </c>
      <c r="J150" s="341" t="s">
        <v>875</v>
      </c>
      <c r="K150" s="280">
        <v>3</v>
      </c>
      <c r="L150" s="281" t="s">
        <v>575</v>
      </c>
      <c r="M150" s="281" t="s">
        <v>32</v>
      </c>
      <c r="N150" s="148">
        <v>369177</v>
      </c>
      <c r="O150" s="148">
        <v>914426</v>
      </c>
      <c r="P150" s="371">
        <f t="shared" si="5"/>
        <v>0.11719395627189501</v>
      </c>
    </row>
    <row r="151" spans="2:16" ht="19.5" customHeight="1">
      <c r="B151" s="285" t="s">
        <v>753</v>
      </c>
      <c r="C151" s="339">
        <v>3</v>
      </c>
      <c r="D151" s="287" t="s">
        <v>754</v>
      </c>
      <c r="E151" s="340"/>
      <c r="F151" s="370">
        <v>0</v>
      </c>
      <c r="G151" s="370">
        <v>14116</v>
      </c>
      <c r="H151" s="338">
        <f t="shared" si="4"/>
        <v>0.0005347929399106213</v>
      </c>
      <c r="J151" s="341" t="s">
        <v>574</v>
      </c>
      <c r="K151" s="280">
        <v>3</v>
      </c>
      <c r="L151" s="281" t="s">
        <v>874</v>
      </c>
      <c r="M151" s="281"/>
      <c r="N151" s="148">
        <v>0</v>
      </c>
      <c r="O151" s="148">
        <v>318789</v>
      </c>
      <c r="P151" s="371">
        <f t="shared" si="5"/>
        <v>0.04085638873562337</v>
      </c>
    </row>
    <row r="152" spans="2:16" ht="19.5" customHeight="1">
      <c r="B152" s="285" t="s">
        <v>755</v>
      </c>
      <c r="C152" s="339">
        <v>3</v>
      </c>
      <c r="D152" s="287" t="s">
        <v>756</v>
      </c>
      <c r="E152" s="340" t="s">
        <v>32</v>
      </c>
      <c r="F152" s="370">
        <v>0</v>
      </c>
      <c r="G152" s="370">
        <v>625</v>
      </c>
      <c r="H152" s="338">
        <f t="shared" si="4"/>
        <v>2.3678491601313286E-05</v>
      </c>
      <c r="J152" s="341" t="s">
        <v>872</v>
      </c>
      <c r="K152" s="280">
        <v>4</v>
      </c>
      <c r="L152" s="281" t="s">
        <v>593</v>
      </c>
      <c r="M152" s="281" t="s">
        <v>12</v>
      </c>
      <c r="N152" s="148">
        <v>36000</v>
      </c>
      <c r="O152" s="148">
        <v>258386</v>
      </c>
      <c r="P152" s="371">
        <f t="shared" si="5"/>
        <v>0.03311506626590874</v>
      </c>
    </row>
    <row r="153" spans="2:16" ht="19.5" customHeight="1">
      <c r="B153" s="285" t="s">
        <v>759</v>
      </c>
      <c r="C153" s="339">
        <v>3</v>
      </c>
      <c r="D153" s="287" t="s">
        <v>760</v>
      </c>
      <c r="E153" s="340" t="s">
        <v>32</v>
      </c>
      <c r="F153" s="370">
        <v>153954</v>
      </c>
      <c r="G153" s="370">
        <v>357843</v>
      </c>
      <c r="H153" s="338">
        <f t="shared" si="4"/>
        <v>0.013557091952142001</v>
      </c>
      <c r="J153" s="341" t="s">
        <v>580</v>
      </c>
      <c r="K153" s="280">
        <v>3</v>
      </c>
      <c r="L153" s="281" t="s">
        <v>597</v>
      </c>
      <c r="M153" s="281"/>
      <c r="N153" s="148">
        <v>0</v>
      </c>
      <c r="O153" s="148">
        <v>960</v>
      </c>
      <c r="P153" s="371">
        <f t="shared" si="5"/>
        <v>0.0001230347759370569</v>
      </c>
    </row>
    <row r="154" spans="2:16" ht="19.5" customHeight="1">
      <c r="B154" s="285" t="s">
        <v>763</v>
      </c>
      <c r="C154" s="339">
        <v>4</v>
      </c>
      <c r="D154" s="287" t="s">
        <v>764</v>
      </c>
      <c r="E154" s="340" t="s">
        <v>32</v>
      </c>
      <c r="F154" s="370">
        <v>149160</v>
      </c>
      <c r="G154" s="370">
        <v>354140</v>
      </c>
      <c r="H154" s="338">
        <f t="shared" si="4"/>
        <v>0.01341680162510254</v>
      </c>
      <c r="J154" s="341" t="s">
        <v>582</v>
      </c>
      <c r="K154" s="280">
        <v>3</v>
      </c>
      <c r="L154" s="281" t="s">
        <v>599</v>
      </c>
      <c r="M154" s="281"/>
      <c r="N154" s="148">
        <v>0</v>
      </c>
      <c r="O154" s="148">
        <v>15764</v>
      </c>
      <c r="P154" s="371">
        <f t="shared" si="5"/>
        <v>0.002020333549866422</v>
      </c>
    </row>
    <row r="155" spans="2:16" ht="19.5" customHeight="1">
      <c r="B155" s="285" t="s">
        <v>765</v>
      </c>
      <c r="C155" s="339">
        <v>3</v>
      </c>
      <c r="D155" s="287" t="s">
        <v>766</v>
      </c>
      <c r="E155" s="340" t="s">
        <v>32</v>
      </c>
      <c r="F155" s="370">
        <v>909</v>
      </c>
      <c r="G155" s="370">
        <v>7613</v>
      </c>
      <c r="H155" s="338">
        <f t="shared" si="4"/>
        <v>0.00028842297049727687</v>
      </c>
      <c r="J155" s="341" t="s">
        <v>584</v>
      </c>
      <c r="K155" s="280">
        <v>4</v>
      </c>
      <c r="L155" s="281" t="s">
        <v>601</v>
      </c>
      <c r="M155" s="281" t="s">
        <v>32</v>
      </c>
      <c r="N155" s="148">
        <v>21120</v>
      </c>
      <c r="O155" s="148">
        <v>9671</v>
      </c>
      <c r="P155" s="371">
        <f t="shared" si="5"/>
        <v>0.001239447206340914</v>
      </c>
    </row>
    <row r="156" spans="2:16" ht="19.5" customHeight="1">
      <c r="B156" s="256" t="s">
        <v>799</v>
      </c>
      <c r="C156" s="326">
        <v>1</v>
      </c>
      <c r="D156" s="258" t="s">
        <v>800</v>
      </c>
      <c r="E156" s="327"/>
      <c r="F156" s="366">
        <v>0</v>
      </c>
      <c r="G156" s="366">
        <v>400726</v>
      </c>
      <c r="H156" s="328">
        <f t="shared" si="4"/>
        <v>0.015181739560684587</v>
      </c>
      <c r="J156" s="341" t="s">
        <v>588</v>
      </c>
      <c r="K156" s="280">
        <v>3</v>
      </c>
      <c r="L156" s="281" t="s">
        <v>613</v>
      </c>
      <c r="M156" s="281"/>
      <c r="N156" s="148">
        <v>0</v>
      </c>
      <c r="O156" s="148">
        <v>421541</v>
      </c>
      <c r="P156" s="371">
        <f t="shared" si="5"/>
        <v>0.05402521092008636</v>
      </c>
    </row>
    <row r="157" spans="2:16" ht="19.5" customHeight="1" thickBot="1">
      <c r="B157" s="373" t="s">
        <v>801</v>
      </c>
      <c r="C157" s="374">
        <v>2</v>
      </c>
      <c r="D157" s="375" t="s">
        <v>802</v>
      </c>
      <c r="E157" s="376"/>
      <c r="F157" s="377">
        <v>0</v>
      </c>
      <c r="G157" s="377">
        <v>400726</v>
      </c>
      <c r="H157" s="352">
        <f t="shared" si="4"/>
        <v>0.015181739560684587</v>
      </c>
      <c r="J157" s="341" t="s">
        <v>596</v>
      </c>
      <c r="K157" s="280">
        <v>3</v>
      </c>
      <c r="L157" s="281" t="s">
        <v>863</v>
      </c>
      <c r="M157" s="281" t="s">
        <v>32</v>
      </c>
      <c r="N157" s="148">
        <v>1446</v>
      </c>
      <c r="O157" s="148">
        <v>3718</v>
      </c>
      <c r="P157" s="371">
        <f t="shared" si="5"/>
        <v>0.0004765034343062267</v>
      </c>
    </row>
    <row r="158" spans="2:16" ht="24" customHeight="1" thickBot="1">
      <c r="B158" s="426" t="s">
        <v>809</v>
      </c>
      <c r="C158" s="427"/>
      <c r="D158" s="427"/>
      <c r="E158" s="427"/>
      <c r="F158" s="378"/>
      <c r="G158" s="379">
        <f>G8+G13+G23+G27+G30+G42+G78+G142+G156</f>
        <v>2639526244</v>
      </c>
      <c r="H158" s="354">
        <f t="shared" si="4"/>
        <v>100</v>
      </c>
      <c r="J158" s="334" t="s">
        <v>633</v>
      </c>
      <c r="K158" s="274">
        <v>2</v>
      </c>
      <c r="L158" s="275" t="s">
        <v>634</v>
      </c>
      <c r="M158" s="275"/>
      <c r="N158" s="128">
        <v>0</v>
      </c>
      <c r="O158" s="128">
        <v>683073532</v>
      </c>
      <c r="P158" s="369">
        <f t="shared" si="5"/>
        <v>87.5435405814105</v>
      </c>
    </row>
    <row r="159" spans="2:16" ht="19.5" customHeight="1">
      <c r="B159" s="247"/>
      <c r="C159" s="308"/>
      <c r="E159" s="308"/>
      <c r="F159" s="247"/>
      <c r="G159" s="247"/>
      <c r="J159" s="341" t="s">
        <v>635</v>
      </c>
      <c r="K159" s="280">
        <v>3</v>
      </c>
      <c r="L159" s="281" t="s">
        <v>642</v>
      </c>
      <c r="M159" s="281" t="s">
        <v>12</v>
      </c>
      <c r="N159" s="148">
        <v>206051</v>
      </c>
      <c r="O159" s="148">
        <v>677141193</v>
      </c>
      <c r="P159" s="371">
        <f t="shared" si="5"/>
        <v>86.78324474844418</v>
      </c>
    </row>
    <row r="160" spans="2:16" ht="19.5" customHeight="1">
      <c r="B160" s="247"/>
      <c r="C160" s="308"/>
      <c r="F160" s="324"/>
      <c r="G160" s="324"/>
      <c r="J160" s="341" t="s">
        <v>637</v>
      </c>
      <c r="K160" s="280">
        <v>4</v>
      </c>
      <c r="L160" s="281" t="s">
        <v>644</v>
      </c>
      <c r="M160" s="281" t="s">
        <v>12</v>
      </c>
      <c r="N160" s="148">
        <v>182710</v>
      </c>
      <c r="O160" s="148">
        <v>635998162</v>
      </c>
      <c r="P160" s="371">
        <f t="shared" si="5"/>
        <v>81.51030349796878</v>
      </c>
    </row>
    <row r="161" spans="2:16" ht="19.5" customHeight="1">
      <c r="B161" s="247"/>
      <c r="C161" s="308"/>
      <c r="F161" s="324"/>
      <c r="G161" s="324"/>
      <c r="J161" s="341" t="s">
        <v>639</v>
      </c>
      <c r="K161" s="280">
        <v>4</v>
      </c>
      <c r="L161" s="281" t="s">
        <v>648</v>
      </c>
      <c r="M161" s="281" t="s">
        <v>12</v>
      </c>
      <c r="N161" s="148">
        <v>23336</v>
      </c>
      <c r="O161" s="148">
        <v>41013881</v>
      </c>
      <c r="P161" s="371">
        <f t="shared" si="5"/>
        <v>5.25638922827512</v>
      </c>
    </row>
    <row r="162" spans="2:16" ht="19.5" customHeight="1">
      <c r="B162" s="247"/>
      <c r="C162" s="308"/>
      <c r="F162" s="324"/>
      <c r="G162" s="324"/>
      <c r="J162" s="341" t="s">
        <v>641</v>
      </c>
      <c r="K162" s="280">
        <v>3</v>
      </c>
      <c r="L162" s="281" t="s">
        <v>656</v>
      </c>
      <c r="M162" s="281" t="s">
        <v>32</v>
      </c>
      <c r="N162" s="148">
        <v>5458444</v>
      </c>
      <c r="O162" s="148">
        <v>2725989</v>
      </c>
      <c r="P162" s="371">
        <f t="shared" si="5"/>
        <v>0.34936608939779357</v>
      </c>
    </row>
    <row r="163" spans="2:16" ht="19.5" customHeight="1">
      <c r="B163" s="247"/>
      <c r="C163" s="308"/>
      <c r="F163" s="324"/>
      <c r="G163" s="324"/>
      <c r="J163" s="341" t="s">
        <v>862</v>
      </c>
      <c r="K163" s="280">
        <v>3</v>
      </c>
      <c r="L163" s="281" t="s">
        <v>658</v>
      </c>
      <c r="M163" s="281" t="s">
        <v>810</v>
      </c>
      <c r="N163" s="148">
        <v>0</v>
      </c>
      <c r="O163" s="148">
        <v>93260</v>
      </c>
      <c r="P163" s="371">
        <f t="shared" si="5"/>
        <v>0.011952315837385341</v>
      </c>
    </row>
    <row r="164" spans="2:16" ht="19.5" customHeight="1">
      <c r="B164" s="247"/>
      <c r="C164" s="308"/>
      <c r="F164" s="324"/>
      <c r="G164" s="324"/>
      <c r="J164" s="341" t="s">
        <v>861</v>
      </c>
      <c r="K164" s="280">
        <v>4</v>
      </c>
      <c r="L164" s="281" t="s">
        <v>660</v>
      </c>
      <c r="M164" s="281" t="s">
        <v>12</v>
      </c>
      <c r="N164" s="148">
        <v>531</v>
      </c>
      <c r="O164" s="148">
        <v>93260</v>
      </c>
      <c r="P164" s="371">
        <f t="shared" si="5"/>
        <v>0.011952315837385341</v>
      </c>
    </row>
    <row r="165" spans="2:16" ht="19.5" customHeight="1">
      <c r="B165" s="247"/>
      <c r="C165" s="380"/>
      <c r="D165" s="380"/>
      <c r="E165" s="380"/>
      <c r="F165" s="380"/>
      <c r="G165" s="381"/>
      <c r="J165" s="341" t="s">
        <v>657</v>
      </c>
      <c r="K165" s="280">
        <v>3</v>
      </c>
      <c r="L165" s="281" t="s">
        <v>668</v>
      </c>
      <c r="M165" s="281" t="s">
        <v>12</v>
      </c>
      <c r="N165" s="148">
        <v>28</v>
      </c>
      <c r="O165" s="148">
        <v>2264110</v>
      </c>
      <c r="P165" s="371">
        <f t="shared" si="5"/>
        <v>0.290171110986302</v>
      </c>
    </row>
    <row r="166" spans="2:16" ht="19.5" customHeight="1">
      <c r="B166" s="247"/>
      <c r="C166" s="380"/>
      <c r="D166" s="380"/>
      <c r="E166" s="380"/>
      <c r="F166" s="380"/>
      <c r="G166" s="381"/>
      <c r="J166" s="341" t="s">
        <v>659</v>
      </c>
      <c r="K166" s="280">
        <v>4</v>
      </c>
      <c r="L166" s="281" t="s">
        <v>670</v>
      </c>
      <c r="M166" s="281" t="s">
        <v>12</v>
      </c>
      <c r="N166" s="148">
        <v>1</v>
      </c>
      <c r="O166" s="148">
        <v>2072479</v>
      </c>
      <c r="P166" s="371">
        <f t="shared" si="5"/>
        <v>0.2656114472908915</v>
      </c>
    </row>
    <row r="167" spans="2:16" ht="19.5" customHeight="1">
      <c r="B167" s="247"/>
      <c r="C167" s="380"/>
      <c r="D167" s="380"/>
      <c r="E167" s="380"/>
      <c r="F167" s="380"/>
      <c r="G167" s="381"/>
      <c r="J167" s="341" t="s">
        <v>859</v>
      </c>
      <c r="K167" s="280">
        <v>5</v>
      </c>
      <c r="L167" s="281" t="s">
        <v>858</v>
      </c>
      <c r="M167" s="281" t="s">
        <v>12</v>
      </c>
      <c r="N167" s="148">
        <v>1</v>
      </c>
      <c r="O167" s="148">
        <v>2072479</v>
      </c>
      <c r="P167" s="371">
        <f t="shared" si="5"/>
        <v>0.2656114472908915</v>
      </c>
    </row>
    <row r="168" spans="2:16" ht="19.5" customHeight="1">
      <c r="B168" s="247"/>
      <c r="C168" s="380"/>
      <c r="D168" s="380"/>
      <c r="E168" s="380"/>
      <c r="F168" s="380"/>
      <c r="G168" s="381"/>
      <c r="J168" s="329" t="s">
        <v>674</v>
      </c>
      <c r="K168" s="263">
        <v>1</v>
      </c>
      <c r="L168" s="264" t="s">
        <v>675</v>
      </c>
      <c r="M168" s="264"/>
      <c r="N168" s="138">
        <v>0</v>
      </c>
      <c r="O168" s="138">
        <v>935062</v>
      </c>
      <c r="P168" s="367">
        <f t="shared" si="5"/>
        <v>0.11983869130964199</v>
      </c>
    </row>
    <row r="169" spans="3:16" ht="19.5" customHeight="1">
      <c r="C169" s="380"/>
      <c r="D169" s="380"/>
      <c r="E169" s="380"/>
      <c r="F169" s="380"/>
      <c r="G169" s="381"/>
      <c r="J169" s="336" t="s">
        <v>676</v>
      </c>
      <c r="K169" s="291">
        <v>2</v>
      </c>
      <c r="L169" s="292" t="s">
        <v>677</v>
      </c>
      <c r="M169" s="292" t="s">
        <v>32</v>
      </c>
      <c r="N169" s="346">
        <v>3928</v>
      </c>
      <c r="O169" s="346">
        <v>4915</v>
      </c>
      <c r="P169" s="371">
        <f t="shared" si="5"/>
        <v>0.0006299124205527445</v>
      </c>
    </row>
    <row r="170" spans="3:16" ht="19.5" customHeight="1">
      <c r="C170" s="380"/>
      <c r="D170" s="380"/>
      <c r="E170" s="380"/>
      <c r="F170" s="380"/>
      <c r="G170" s="381"/>
      <c r="J170" s="334" t="s">
        <v>678</v>
      </c>
      <c r="K170" s="274">
        <v>2</v>
      </c>
      <c r="L170" s="275" t="s">
        <v>679</v>
      </c>
      <c r="M170" s="275" t="s">
        <v>32</v>
      </c>
      <c r="N170" s="128">
        <v>395462</v>
      </c>
      <c r="O170" s="128">
        <v>233574</v>
      </c>
      <c r="P170" s="369">
        <f t="shared" si="5"/>
        <v>0.02993512995283555</v>
      </c>
    </row>
    <row r="171" spans="3:16" ht="19.5" customHeight="1">
      <c r="C171" s="380"/>
      <c r="D171" s="380"/>
      <c r="E171" s="380"/>
      <c r="F171" s="380"/>
      <c r="G171" s="381"/>
      <c r="J171" s="334" t="s">
        <v>684</v>
      </c>
      <c r="K171" s="274">
        <v>2</v>
      </c>
      <c r="L171" s="275" t="s">
        <v>685</v>
      </c>
      <c r="M171" s="275"/>
      <c r="N171" s="128">
        <v>0</v>
      </c>
      <c r="O171" s="128">
        <v>33787</v>
      </c>
      <c r="P171" s="369">
        <f t="shared" si="5"/>
        <v>0.004330183306859731</v>
      </c>
    </row>
    <row r="172" spans="4:16" ht="19.5" customHeight="1">
      <c r="D172" s="355"/>
      <c r="F172" s="355"/>
      <c r="G172" s="359"/>
      <c r="J172" s="341" t="s">
        <v>697</v>
      </c>
      <c r="K172" s="280">
        <v>3</v>
      </c>
      <c r="L172" s="281" t="s">
        <v>702</v>
      </c>
      <c r="M172" s="281"/>
      <c r="N172" s="148">
        <v>0</v>
      </c>
      <c r="O172" s="148">
        <v>33787</v>
      </c>
      <c r="P172" s="371">
        <f t="shared" si="5"/>
        <v>0.004330183306859731</v>
      </c>
    </row>
    <row r="173" spans="4:16" ht="19.5" customHeight="1">
      <c r="D173" s="355"/>
      <c r="F173" s="355"/>
      <c r="G173" s="359"/>
      <c r="J173" s="334" t="s">
        <v>745</v>
      </c>
      <c r="K173" s="274">
        <v>2</v>
      </c>
      <c r="L173" s="275" t="s">
        <v>746</v>
      </c>
      <c r="M173" s="275"/>
      <c r="N173" s="128">
        <v>0</v>
      </c>
      <c r="O173" s="128">
        <v>662786</v>
      </c>
      <c r="P173" s="369">
        <f t="shared" si="5"/>
        <v>0.08494346562939396</v>
      </c>
    </row>
    <row r="174" spans="4:16" ht="15" customHeight="1">
      <c r="D174" s="355"/>
      <c r="F174" s="355"/>
      <c r="G174" s="359"/>
      <c r="J174" s="341" t="s">
        <v>755</v>
      </c>
      <c r="K174" s="280">
        <v>3</v>
      </c>
      <c r="L174" s="281" t="s">
        <v>760</v>
      </c>
      <c r="M174" s="281" t="s">
        <v>32</v>
      </c>
      <c r="N174" s="148">
        <v>880379</v>
      </c>
      <c r="O174" s="148">
        <v>359899</v>
      </c>
      <c r="P174" s="371">
        <f t="shared" si="5"/>
        <v>0.04612509669267797</v>
      </c>
    </row>
    <row r="175" spans="4:16" ht="24.75" customHeight="1">
      <c r="D175" s="355"/>
      <c r="F175" s="355"/>
      <c r="G175" s="359"/>
      <c r="J175" s="341" t="s">
        <v>765</v>
      </c>
      <c r="K175" s="280">
        <v>3</v>
      </c>
      <c r="L175" s="281" t="s">
        <v>833</v>
      </c>
      <c r="M175" s="281" t="s">
        <v>32</v>
      </c>
      <c r="N175" s="148">
        <v>238</v>
      </c>
      <c r="O175" s="148">
        <v>202</v>
      </c>
      <c r="P175" s="371">
        <f t="shared" si="5"/>
        <v>2.588856743675573E-05</v>
      </c>
    </row>
    <row r="176" spans="4:16" ht="15" customHeight="1">
      <c r="D176" s="355"/>
      <c r="F176" s="355"/>
      <c r="G176" s="359"/>
      <c r="J176" s="329" t="s">
        <v>799</v>
      </c>
      <c r="K176" s="263">
        <v>1</v>
      </c>
      <c r="L176" s="264" t="s">
        <v>800</v>
      </c>
      <c r="M176" s="264"/>
      <c r="N176" s="138">
        <v>0</v>
      </c>
      <c r="O176" s="138">
        <v>457704</v>
      </c>
      <c r="P176" s="367">
        <f t="shared" si="5"/>
        <v>0.058659905297390305</v>
      </c>
    </row>
    <row r="177" spans="4:16" ht="14.25" thickBot="1">
      <c r="D177" s="355"/>
      <c r="F177" s="355"/>
      <c r="G177" s="359"/>
      <c r="J177" s="382" t="s">
        <v>801</v>
      </c>
      <c r="K177" s="299">
        <v>2</v>
      </c>
      <c r="L177" s="300" t="s">
        <v>831</v>
      </c>
      <c r="M177" s="300"/>
      <c r="N177" s="119">
        <v>0</v>
      </c>
      <c r="O177" s="119">
        <v>457704</v>
      </c>
      <c r="P177" s="383">
        <f t="shared" si="5"/>
        <v>0.058659905297390305</v>
      </c>
    </row>
    <row r="178" spans="4:16" ht="24.75" customHeight="1" thickBot="1">
      <c r="D178" s="355"/>
      <c r="F178" s="355"/>
      <c r="G178" s="359"/>
      <c r="J178" s="424" t="s">
        <v>809</v>
      </c>
      <c r="K178" s="425"/>
      <c r="L178" s="425"/>
      <c r="M178" s="425"/>
      <c r="N178" s="384"/>
      <c r="O178" s="385">
        <f>O8+O36+O39+O60+O68+O87+O118+O168+O176</f>
        <v>780267199</v>
      </c>
      <c r="P178" s="386">
        <f t="shared" si="5"/>
        <v>100</v>
      </c>
    </row>
    <row r="179" spans="4:7" ht="13.5">
      <c r="D179" s="355"/>
      <c r="F179" s="355"/>
      <c r="G179" s="359"/>
    </row>
    <row r="180" spans="4:7" ht="13.5">
      <c r="D180" s="355"/>
      <c r="F180" s="355"/>
      <c r="G180" s="359"/>
    </row>
    <row r="181" spans="4:7" ht="13.5">
      <c r="D181" s="355"/>
      <c r="F181" s="355"/>
      <c r="G181" s="359"/>
    </row>
    <row r="182" spans="4:7" ht="13.5">
      <c r="D182" s="355"/>
      <c r="F182" s="355"/>
      <c r="G182" s="359"/>
    </row>
    <row r="183" spans="6:7" ht="13.5">
      <c r="F183" s="359"/>
      <c r="G183" s="359"/>
    </row>
    <row r="184" spans="6:7" ht="13.5">
      <c r="F184" s="359"/>
      <c r="G184" s="359"/>
    </row>
    <row r="185" spans="6:7" ht="13.5">
      <c r="F185" s="359"/>
      <c r="G185" s="359"/>
    </row>
    <row r="186" spans="6:7" ht="13.5">
      <c r="F186" s="359"/>
      <c r="G186" s="359"/>
    </row>
    <row r="187" spans="6:7" ht="13.5">
      <c r="F187" s="359"/>
      <c r="G187" s="359"/>
    </row>
    <row r="188" spans="6:7" ht="13.5">
      <c r="F188" s="359"/>
      <c r="G188" s="359"/>
    </row>
    <row r="189" spans="6:7" ht="13.5">
      <c r="F189" s="359"/>
      <c r="G189" s="359"/>
    </row>
    <row r="190" spans="6:7" ht="13.5">
      <c r="F190" s="359"/>
      <c r="G190" s="359"/>
    </row>
    <row r="191" spans="6:7" ht="13.5">
      <c r="F191" s="359"/>
      <c r="G191" s="359"/>
    </row>
    <row r="192" spans="6:7" ht="13.5">
      <c r="F192" s="359"/>
      <c r="G192" s="359"/>
    </row>
    <row r="193" spans="6:7" ht="13.5">
      <c r="F193" s="359"/>
      <c r="G193" s="359"/>
    </row>
    <row r="194" spans="6:7" ht="13.5">
      <c r="F194" s="359"/>
      <c r="G194" s="359"/>
    </row>
    <row r="195" spans="6:7" ht="13.5">
      <c r="F195" s="359"/>
      <c r="G195" s="359"/>
    </row>
    <row r="196" spans="6:7" ht="13.5">
      <c r="F196" s="359"/>
      <c r="G196" s="359"/>
    </row>
    <row r="197" spans="6:7" ht="13.5">
      <c r="F197" s="359"/>
      <c r="G197" s="359"/>
    </row>
    <row r="198" spans="6:7" ht="13.5">
      <c r="F198" s="359"/>
      <c r="G198" s="359"/>
    </row>
    <row r="199" spans="6:7" ht="13.5">
      <c r="F199" s="359"/>
      <c r="G199" s="359"/>
    </row>
    <row r="200" spans="6:7" ht="13.5">
      <c r="F200" s="359"/>
      <c r="G200" s="359"/>
    </row>
    <row r="201" spans="6:7" ht="13.5">
      <c r="F201" s="359"/>
      <c r="G201" s="359"/>
    </row>
    <row r="202" spans="6:7" ht="13.5">
      <c r="F202" s="359"/>
      <c r="G202" s="359"/>
    </row>
    <row r="203" spans="6:7" ht="13.5">
      <c r="F203" s="359"/>
      <c r="G203" s="359"/>
    </row>
    <row r="204" spans="6:7" ht="13.5">
      <c r="F204" s="359"/>
      <c r="G204" s="359"/>
    </row>
    <row r="205" spans="6:7" ht="13.5">
      <c r="F205" s="359"/>
      <c r="G205" s="359"/>
    </row>
    <row r="206" spans="6:7" ht="13.5">
      <c r="F206" s="359"/>
      <c r="G206" s="359"/>
    </row>
    <row r="207" spans="6:7" ht="13.5">
      <c r="F207" s="359"/>
      <c r="G207" s="359"/>
    </row>
    <row r="208" spans="6:7" ht="13.5">
      <c r="F208" s="359"/>
      <c r="G208" s="359"/>
    </row>
    <row r="209" spans="6:7" ht="13.5">
      <c r="F209" s="359"/>
      <c r="G209" s="359"/>
    </row>
    <row r="210" spans="6:7" ht="13.5">
      <c r="F210" s="359"/>
      <c r="G210" s="359"/>
    </row>
    <row r="211" spans="6:7" ht="13.5">
      <c r="F211" s="359"/>
      <c r="G211" s="359"/>
    </row>
    <row r="212" spans="6:7" ht="13.5">
      <c r="F212" s="359"/>
      <c r="G212" s="359"/>
    </row>
    <row r="213" spans="6:7" ht="13.5">
      <c r="F213" s="359"/>
      <c r="G213" s="359"/>
    </row>
    <row r="214" spans="6:7" ht="13.5">
      <c r="F214" s="359"/>
      <c r="G214" s="359"/>
    </row>
    <row r="215" spans="6:7" ht="13.5">
      <c r="F215" s="359"/>
      <c r="G215" s="359"/>
    </row>
    <row r="216" spans="6:7" ht="13.5">
      <c r="F216" s="359"/>
      <c r="G216" s="359"/>
    </row>
    <row r="217" spans="6:7" ht="13.5">
      <c r="F217" s="359"/>
      <c r="G217" s="359"/>
    </row>
    <row r="218" spans="6:7" ht="13.5">
      <c r="F218" s="359"/>
      <c r="G218" s="359"/>
    </row>
    <row r="219" spans="6:7" ht="13.5">
      <c r="F219" s="359"/>
      <c r="G219" s="359"/>
    </row>
    <row r="220" spans="6:7" ht="13.5">
      <c r="F220" s="359"/>
      <c r="G220" s="359"/>
    </row>
    <row r="221" spans="6:7" ht="13.5">
      <c r="F221" s="359"/>
      <c r="G221" s="359"/>
    </row>
    <row r="222" spans="6:7" ht="13.5">
      <c r="F222" s="359"/>
      <c r="G222" s="359"/>
    </row>
    <row r="223" spans="6:7" ht="13.5">
      <c r="F223" s="359"/>
      <c r="G223" s="359"/>
    </row>
    <row r="224" spans="6:7" ht="13.5">
      <c r="F224" s="359"/>
      <c r="G224" s="359"/>
    </row>
    <row r="225" spans="6:7" ht="13.5">
      <c r="F225" s="359"/>
      <c r="G225" s="359"/>
    </row>
    <row r="226" spans="6:7" ht="13.5">
      <c r="F226" s="359"/>
      <c r="G226" s="359"/>
    </row>
    <row r="227" spans="6:7" ht="13.5">
      <c r="F227" s="359"/>
      <c r="G227" s="359"/>
    </row>
    <row r="228" spans="6:7" ht="13.5">
      <c r="F228" s="359"/>
      <c r="G228" s="359"/>
    </row>
    <row r="229" spans="6:7" ht="13.5">
      <c r="F229" s="359"/>
      <c r="G229" s="359"/>
    </row>
    <row r="230" spans="6:7" ht="13.5">
      <c r="F230" s="359"/>
      <c r="G230" s="359"/>
    </row>
    <row r="231" spans="6:7" ht="13.5">
      <c r="F231" s="359"/>
      <c r="G231" s="359"/>
    </row>
    <row r="232" spans="6:7" ht="13.5">
      <c r="F232" s="359"/>
      <c r="G232" s="359"/>
    </row>
    <row r="233" spans="6:7" ht="13.5">
      <c r="F233" s="359"/>
      <c r="G233" s="359"/>
    </row>
    <row r="234" spans="6:7" ht="13.5">
      <c r="F234" s="359"/>
      <c r="G234" s="359"/>
    </row>
    <row r="235" spans="6:7" ht="13.5">
      <c r="F235" s="359"/>
      <c r="G235" s="359"/>
    </row>
    <row r="236" spans="6:7" ht="13.5">
      <c r="F236" s="359"/>
      <c r="G236" s="359"/>
    </row>
    <row r="237" spans="6:7" ht="13.5">
      <c r="F237" s="359"/>
      <c r="G237" s="359"/>
    </row>
    <row r="238" spans="6:7" ht="13.5">
      <c r="F238" s="359"/>
      <c r="G238" s="359"/>
    </row>
    <row r="239" spans="6:7" ht="13.5">
      <c r="F239" s="359"/>
      <c r="G239" s="359"/>
    </row>
    <row r="240" spans="6:7" ht="13.5">
      <c r="F240" s="359"/>
      <c r="G240" s="359"/>
    </row>
    <row r="241" spans="6:7" ht="13.5">
      <c r="F241" s="359"/>
      <c r="G241" s="359"/>
    </row>
    <row r="242" spans="6:7" ht="13.5">
      <c r="F242" s="359"/>
      <c r="G242" s="359"/>
    </row>
    <row r="243" spans="6:7" ht="13.5">
      <c r="F243" s="359"/>
      <c r="G243" s="359"/>
    </row>
    <row r="244" spans="6:7" ht="13.5">
      <c r="F244" s="359"/>
      <c r="G244" s="359"/>
    </row>
    <row r="245" spans="6:7" ht="13.5">
      <c r="F245" s="359"/>
      <c r="G245" s="359"/>
    </row>
    <row r="246" spans="6:7" ht="13.5">
      <c r="F246" s="359"/>
      <c r="G246" s="359"/>
    </row>
    <row r="247" spans="6:7" ht="13.5">
      <c r="F247" s="359"/>
      <c r="G247" s="359"/>
    </row>
    <row r="248" spans="6:7" ht="13.5">
      <c r="F248" s="359"/>
      <c r="G248" s="359"/>
    </row>
    <row r="249" spans="6:7" ht="13.5">
      <c r="F249" s="359"/>
      <c r="G249" s="359"/>
    </row>
    <row r="250" spans="6:7" ht="13.5">
      <c r="F250" s="359"/>
      <c r="G250" s="359"/>
    </row>
    <row r="251" spans="6:7" ht="13.5">
      <c r="F251" s="359"/>
      <c r="G251" s="359"/>
    </row>
    <row r="252" spans="6:7" ht="13.5">
      <c r="F252" s="359"/>
      <c r="G252" s="359"/>
    </row>
    <row r="253" spans="6:7" ht="13.5">
      <c r="F253" s="359"/>
      <c r="G253" s="359"/>
    </row>
    <row r="254" spans="6:7" ht="13.5">
      <c r="F254" s="359"/>
      <c r="G254" s="359"/>
    </row>
    <row r="255" spans="6:7" ht="13.5">
      <c r="F255" s="359"/>
      <c r="G255" s="359"/>
    </row>
    <row r="256" spans="6:7" ht="13.5">
      <c r="F256" s="359"/>
      <c r="G256" s="359"/>
    </row>
    <row r="257" spans="6:7" ht="13.5">
      <c r="F257" s="359"/>
      <c r="G257" s="359"/>
    </row>
    <row r="258" spans="6:7" ht="13.5">
      <c r="F258" s="359"/>
      <c r="G258" s="359"/>
    </row>
    <row r="259" spans="6:7" ht="13.5">
      <c r="F259" s="359"/>
      <c r="G259" s="359"/>
    </row>
    <row r="260" spans="6:7" ht="13.5">
      <c r="F260" s="359"/>
      <c r="G260" s="359"/>
    </row>
    <row r="261" spans="6:7" ht="13.5">
      <c r="F261" s="359"/>
      <c r="G261" s="359"/>
    </row>
    <row r="262" spans="6:7" ht="13.5">
      <c r="F262" s="359"/>
      <c r="G262" s="359"/>
    </row>
    <row r="263" spans="6:7" ht="13.5">
      <c r="F263" s="359"/>
      <c r="G263" s="359"/>
    </row>
    <row r="264" spans="6:7" ht="13.5">
      <c r="F264" s="359"/>
      <c r="G264" s="359"/>
    </row>
    <row r="265" spans="6:7" ht="13.5">
      <c r="F265" s="359"/>
      <c r="G265" s="359"/>
    </row>
    <row r="266" spans="6:7" ht="13.5">
      <c r="F266" s="359"/>
      <c r="G266" s="359"/>
    </row>
    <row r="267" spans="6:7" ht="13.5">
      <c r="F267" s="359"/>
      <c r="G267" s="359"/>
    </row>
    <row r="268" spans="6:7" ht="13.5">
      <c r="F268" s="359"/>
      <c r="G268" s="359"/>
    </row>
    <row r="269" spans="6:7" ht="13.5">
      <c r="F269" s="359"/>
      <c r="G269" s="359"/>
    </row>
    <row r="270" spans="6:7" ht="13.5">
      <c r="F270" s="359"/>
      <c r="G270" s="359"/>
    </row>
    <row r="271" spans="6:7" ht="13.5">
      <c r="F271" s="359"/>
      <c r="G271" s="359"/>
    </row>
    <row r="272" spans="6:7" ht="13.5">
      <c r="F272" s="359"/>
      <c r="G272" s="359"/>
    </row>
    <row r="273" spans="6:7" ht="13.5">
      <c r="F273" s="359"/>
      <c r="G273" s="359"/>
    </row>
    <row r="274" spans="6:7" ht="13.5">
      <c r="F274" s="359"/>
      <c r="G274" s="359"/>
    </row>
    <row r="275" spans="6:7" ht="13.5">
      <c r="F275" s="359"/>
      <c r="G275" s="359"/>
    </row>
    <row r="276" spans="6:7" ht="13.5">
      <c r="F276" s="359"/>
      <c r="G276" s="359"/>
    </row>
    <row r="277" spans="6:7" ht="13.5">
      <c r="F277" s="359"/>
      <c r="G277" s="359"/>
    </row>
    <row r="278" spans="6:7" ht="13.5">
      <c r="F278" s="359"/>
      <c r="G278" s="359"/>
    </row>
    <row r="279" spans="6:7" ht="13.5">
      <c r="F279" s="359"/>
      <c r="G279" s="359"/>
    </row>
    <row r="280" spans="6:7" ht="13.5">
      <c r="F280" s="359"/>
      <c r="G280" s="359"/>
    </row>
    <row r="281" spans="6:7" ht="13.5">
      <c r="F281" s="359"/>
      <c r="G281" s="359"/>
    </row>
    <row r="282" spans="6:7" ht="13.5">
      <c r="F282" s="359"/>
      <c r="G282" s="359"/>
    </row>
    <row r="283" spans="6:7" ht="13.5">
      <c r="F283" s="359"/>
      <c r="G283" s="359"/>
    </row>
    <row r="284" spans="6:7" ht="13.5">
      <c r="F284" s="359"/>
      <c r="G284" s="359"/>
    </row>
    <row r="285" spans="6:7" ht="13.5">
      <c r="F285" s="359"/>
      <c r="G285" s="359"/>
    </row>
    <row r="286" spans="6:7" ht="13.5">
      <c r="F286" s="359"/>
      <c r="G286" s="359"/>
    </row>
    <row r="287" spans="6:7" ht="13.5">
      <c r="F287" s="359"/>
      <c r="G287" s="359"/>
    </row>
    <row r="288" spans="6:7" ht="13.5">
      <c r="F288" s="359"/>
      <c r="G288" s="359"/>
    </row>
    <row r="289" spans="6:7" ht="13.5">
      <c r="F289" s="359"/>
      <c r="G289" s="359"/>
    </row>
    <row r="290" spans="6:7" ht="13.5">
      <c r="F290" s="359"/>
      <c r="G290" s="359"/>
    </row>
    <row r="291" spans="6:7" ht="13.5">
      <c r="F291" s="359"/>
      <c r="G291" s="359"/>
    </row>
    <row r="292" spans="6:7" ht="13.5">
      <c r="F292" s="359"/>
      <c r="G292" s="359"/>
    </row>
    <row r="293" spans="6:7" ht="13.5">
      <c r="F293" s="359"/>
      <c r="G293" s="359"/>
    </row>
    <row r="294" spans="6:7" ht="13.5">
      <c r="F294" s="359"/>
      <c r="G294" s="359"/>
    </row>
    <row r="295" spans="6:7" ht="13.5">
      <c r="F295" s="359"/>
      <c r="G295" s="359"/>
    </row>
    <row r="296" spans="6:7" ht="13.5">
      <c r="F296" s="359"/>
      <c r="G296" s="359"/>
    </row>
    <row r="297" spans="6:7" ht="13.5">
      <c r="F297" s="359"/>
      <c r="G297" s="359"/>
    </row>
    <row r="298" spans="6:7" ht="13.5">
      <c r="F298" s="359"/>
      <c r="G298" s="359"/>
    </row>
    <row r="299" spans="6:7" ht="13.5">
      <c r="F299" s="359"/>
      <c r="G299" s="359"/>
    </row>
    <row r="300" spans="6:7" ht="13.5">
      <c r="F300" s="359"/>
      <c r="G300" s="359"/>
    </row>
    <row r="301" spans="6:7" ht="13.5">
      <c r="F301" s="359"/>
      <c r="G301" s="359"/>
    </row>
    <row r="302" spans="6:7" ht="13.5">
      <c r="F302" s="359"/>
      <c r="G302" s="359"/>
    </row>
    <row r="303" spans="6:7" ht="13.5">
      <c r="F303" s="359"/>
      <c r="G303" s="359"/>
    </row>
    <row r="304" spans="6:7" ht="13.5">
      <c r="F304" s="359"/>
      <c r="G304" s="359"/>
    </row>
    <row r="305" spans="6:7" ht="13.5">
      <c r="F305" s="359"/>
      <c r="G305" s="359"/>
    </row>
    <row r="306" spans="6:7" ht="13.5">
      <c r="F306" s="359"/>
      <c r="G306" s="359"/>
    </row>
    <row r="307" spans="6:7" ht="13.5">
      <c r="F307" s="359"/>
      <c r="G307" s="359"/>
    </row>
    <row r="308" spans="6:7" ht="13.5">
      <c r="F308" s="359"/>
      <c r="G308" s="359"/>
    </row>
    <row r="309" spans="6:7" ht="13.5">
      <c r="F309" s="359"/>
      <c r="G309" s="359"/>
    </row>
    <row r="310" spans="6:7" ht="13.5">
      <c r="F310" s="359"/>
      <c r="G310" s="359"/>
    </row>
    <row r="311" spans="6:7" ht="13.5">
      <c r="F311" s="359"/>
      <c r="G311" s="359"/>
    </row>
    <row r="312" spans="6:7" ht="13.5">
      <c r="F312" s="359"/>
      <c r="G312" s="359"/>
    </row>
    <row r="313" spans="6:7" ht="13.5">
      <c r="F313" s="359"/>
      <c r="G313" s="359"/>
    </row>
    <row r="314" spans="6:7" ht="13.5">
      <c r="F314" s="359"/>
      <c r="G314" s="359"/>
    </row>
    <row r="315" spans="6:7" ht="13.5">
      <c r="F315" s="359"/>
      <c r="G315" s="359"/>
    </row>
    <row r="316" spans="6:7" ht="13.5">
      <c r="F316" s="359"/>
      <c r="G316" s="359"/>
    </row>
    <row r="317" spans="6:7" ht="13.5">
      <c r="F317" s="359"/>
      <c r="G317" s="359"/>
    </row>
    <row r="318" spans="6:7" ht="13.5">
      <c r="F318" s="359"/>
      <c r="G318" s="359"/>
    </row>
    <row r="319" spans="6:7" ht="13.5">
      <c r="F319" s="359"/>
      <c r="G319" s="359"/>
    </row>
    <row r="320" spans="6:7" ht="13.5">
      <c r="F320" s="359"/>
      <c r="G320" s="359"/>
    </row>
    <row r="321" spans="6:7" ht="13.5">
      <c r="F321" s="359"/>
      <c r="G321" s="359"/>
    </row>
    <row r="322" spans="6:7" ht="13.5">
      <c r="F322" s="359"/>
      <c r="G322" s="359"/>
    </row>
    <row r="323" spans="6:7" ht="13.5">
      <c r="F323" s="359"/>
      <c r="G323" s="359"/>
    </row>
    <row r="324" spans="6:7" ht="13.5">
      <c r="F324" s="359"/>
      <c r="G324" s="359"/>
    </row>
    <row r="325" spans="6:7" ht="13.5">
      <c r="F325" s="359"/>
      <c r="G325" s="359"/>
    </row>
    <row r="326" spans="6:7" ht="13.5">
      <c r="F326" s="359"/>
      <c r="G326" s="359"/>
    </row>
    <row r="327" spans="6:7" ht="13.5">
      <c r="F327" s="359"/>
      <c r="G327" s="359"/>
    </row>
    <row r="328" spans="6:7" ht="13.5">
      <c r="F328" s="359"/>
      <c r="G328" s="359"/>
    </row>
    <row r="329" spans="6:7" ht="13.5">
      <c r="F329" s="359"/>
      <c r="G329" s="359"/>
    </row>
    <row r="330" spans="6:7" ht="13.5">
      <c r="F330" s="359"/>
      <c r="G330" s="359"/>
    </row>
    <row r="331" spans="6:7" ht="13.5">
      <c r="F331" s="359"/>
      <c r="G331" s="359"/>
    </row>
    <row r="332" spans="6:7" ht="13.5">
      <c r="F332" s="359"/>
      <c r="G332" s="359"/>
    </row>
    <row r="333" spans="6:7" ht="13.5">
      <c r="F333" s="359"/>
      <c r="G333" s="359"/>
    </row>
    <row r="334" spans="6:7" ht="13.5">
      <c r="F334" s="359"/>
      <c r="G334" s="359"/>
    </row>
    <row r="335" spans="6:7" ht="13.5">
      <c r="F335" s="359"/>
      <c r="G335" s="359"/>
    </row>
    <row r="336" spans="6:7" ht="13.5">
      <c r="F336" s="359"/>
      <c r="G336" s="359"/>
    </row>
    <row r="337" spans="6:7" ht="13.5">
      <c r="F337" s="359"/>
      <c r="G337" s="359"/>
    </row>
    <row r="338" spans="6:7" ht="13.5">
      <c r="F338" s="359"/>
      <c r="G338" s="359"/>
    </row>
    <row r="339" spans="6:7" ht="13.5">
      <c r="F339" s="359"/>
      <c r="G339" s="359"/>
    </row>
    <row r="340" spans="6:7" ht="13.5">
      <c r="F340" s="359"/>
      <c r="G340" s="359"/>
    </row>
    <row r="341" spans="6:7" ht="13.5">
      <c r="F341" s="359"/>
      <c r="G341" s="359"/>
    </row>
    <row r="342" spans="6:7" ht="13.5">
      <c r="F342" s="359"/>
      <c r="G342" s="359"/>
    </row>
    <row r="343" spans="6:7" ht="13.5">
      <c r="F343" s="359"/>
      <c r="G343" s="359"/>
    </row>
    <row r="344" spans="6:7" ht="13.5">
      <c r="F344" s="359"/>
      <c r="G344" s="359"/>
    </row>
    <row r="345" spans="6:7" ht="13.5">
      <c r="F345" s="359"/>
      <c r="G345" s="359"/>
    </row>
    <row r="346" spans="6:7" ht="13.5">
      <c r="F346" s="359"/>
      <c r="G346" s="359"/>
    </row>
    <row r="347" spans="6:7" ht="13.5">
      <c r="F347" s="359"/>
      <c r="G347" s="359"/>
    </row>
    <row r="348" spans="6:7" ht="13.5">
      <c r="F348" s="359"/>
      <c r="G348" s="359"/>
    </row>
    <row r="349" spans="6:7" ht="13.5">
      <c r="F349" s="359"/>
      <c r="G349" s="359"/>
    </row>
    <row r="350" spans="6:7" ht="13.5">
      <c r="F350" s="359"/>
      <c r="G350" s="359"/>
    </row>
    <row r="351" spans="6:7" ht="13.5">
      <c r="F351" s="359"/>
      <c r="G351" s="359"/>
    </row>
    <row r="352" spans="6:7" ht="13.5">
      <c r="F352" s="359"/>
      <c r="G352" s="359"/>
    </row>
    <row r="353" spans="6:7" ht="13.5">
      <c r="F353" s="359"/>
      <c r="G353" s="359"/>
    </row>
    <row r="354" spans="6:7" ht="13.5">
      <c r="F354" s="359"/>
      <c r="G354" s="359"/>
    </row>
    <row r="355" spans="6:7" ht="13.5">
      <c r="F355" s="359"/>
      <c r="G355" s="359"/>
    </row>
    <row r="356" spans="6:7" ht="13.5">
      <c r="F356" s="359"/>
      <c r="G356" s="359"/>
    </row>
    <row r="357" spans="6:7" ht="13.5">
      <c r="F357" s="359"/>
      <c r="G357" s="359"/>
    </row>
    <row r="358" spans="6:7" ht="13.5">
      <c r="F358" s="359"/>
      <c r="G358" s="359"/>
    </row>
    <row r="359" spans="6:7" ht="13.5">
      <c r="F359" s="359"/>
      <c r="G359" s="359"/>
    </row>
    <row r="360" spans="6:7" ht="13.5">
      <c r="F360" s="359"/>
      <c r="G360" s="359"/>
    </row>
    <row r="361" spans="6:7" ht="13.5">
      <c r="F361" s="359"/>
      <c r="G361" s="359"/>
    </row>
    <row r="362" spans="6:7" ht="13.5">
      <c r="F362" s="359"/>
      <c r="G362" s="359"/>
    </row>
    <row r="363" spans="6:7" ht="13.5">
      <c r="F363" s="359"/>
      <c r="G363" s="359"/>
    </row>
    <row r="364" spans="6:7" ht="13.5">
      <c r="F364" s="359"/>
      <c r="G364" s="359"/>
    </row>
    <row r="365" spans="6:7" ht="13.5">
      <c r="F365" s="359"/>
      <c r="G365" s="359"/>
    </row>
    <row r="366" spans="6:7" ht="13.5">
      <c r="F366" s="359"/>
      <c r="G366" s="359"/>
    </row>
    <row r="367" spans="6:7" ht="13.5">
      <c r="F367" s="359"/>
      <c r="G367" s="359"/>
    </row>
    <row r="368" spans="6:7" ht="13.5">
      <c r="F368" s="359"/>
      <c r="G368" s="359"/>
    </row>
    <row r="369" spans="6:7" ht="13.5">
      <c r="F369" s="359"/>
      <c r="G369" s="359"/>
    </row>
    <row r="370" spans="6:7" ht="13.5">
      <c r="F370" s="359"/>
      <c r="G370" s="359"/>
    </row>
    <row r="371" spans="6:7" ht="13.5">
      <c r="F371" s="359"/>
      <c r="G371" s="359"/>
    </row>
    <row r="372" spans="6:7" ht="13.5">
      <c r="F372" s="359"/>
      <c r="G372" s="359"/>
    </row>
    <row r="373" spans="6:7" ht="13.5">
      <c r="F373" s="359"/>
      <c r="G373" s="359"/>
    </row>
    <row r="374" spans="6:7" ht="13.5">
      <c r="F374" s="359"/>
      <c r="G374" s="359"/>
    </row>
    <row r="375" spans="6:7" ht="13.5">
      <c r="F375" s="359"/>
      <c r="G375" s="359"/>
    </row>
    <row r="376" spans="6:7" ht="13.5">
      <c r="F376" s="359"/>
      <c r="G376" s="359"/>
    </row>
    <row r="377" spans="6:7" ht="13.5">
      <c r="F377" s="359"/>
      <c r="G377" s="359"/>
    </row>
    <row r="378" spans="6:7" ht="13.5">
      <c r="F378" s="359"/>
      <c r="G378" s="359"/>
    </row>
    <row r="379" spans="6:7" ht="13.5">
      <c r="F379" s="359"/>
      <c r="G379" s="359"/>
    </row>
    <row r="380" spans="2:7" ht="13.5">
      <c r="B380" s="428"/>
      <c r="C380" s="429"/>
      <c r="D380" s="429"/>
      <c r="E380" s="429"/>
      <c r="F380" s="359"/>
      <c r="G380" s="387"/>
    </row>
    <row r="381" spans="2:7" ht="13.5">
      <c r="B381" s="360"/>
      <c r="C381" s="361"/>
      <c r="D381" s="362"/>
      <c r="E381" s="363"/>
      <c r="F381" s="319"/>
      <c r="G381" s="319"/>
    </row>
    <row r="382" spans="2:7" ht="13.5">
      <c r="B382" s="360"/>
      <c r="C382" s="361"/>
      <c r="D382" s="362"/>
      <c r="E382" s="363"/>
      <c r="F382" s="319"/>
      <c r="G382" s="319"/>
    </row>
    <row r="383" spans="2:7" ht="13.5">
      <c r="B383" s="360"/>
      <c r="C383" s="361"/>
      <c r="D383" s="362"/>
      <c r="E383" s="363"/>
      <c r="F383" s="319"/>
      <c r="G383" s="319"/>
    </row>
    <row r="384" spans="2:7" ht="13.5">
      <c r="B384" s="360"/>
      <c r="C384" s="361"/>
      <c r="D384" s="362"/>
      <c r="E384" s="363"/>
      <c r="F384" s="319"/>
      <c r="G384" s="319"/>
    </row>
    <row r="385" spans="2:7" ht="13.5">
      <c r="B385" s="360"/>
      <c r="C385" s="361"/>
      <c r="D385" s="362"/>
      <c r="E385" s="363"/>
      <c r="F385" s="319"/>
      <c r="G385" s="319"/>
    </row>
    <row r="386" spans="2:7" ht="13.5">
      <c r="B386" s="360"/>
      <c r="C386" s="361"/>
      <c r="D386" s="362"/>
      <c r="E386" s="363"/>
      <c r="F386" s="319"/>
      <c r="G386" s="319"/>
    </row>
    <row r="387" spans="2:7" ht="13.5">
      <c r="B387" s="360"/>
      <c r="C387" s="361"/>
      <c r="D387" s="362"/>
      <c r="E387" s="363"/>
      <c r="F387" s="319"/>
      <c r="G387" s="319"/>
    </row>
    <row r="388" spans="2:7" ht="13.5">
      <c r="B388" s="363"/>
      <c r="C388" s="363"/>
      <c r="D388" s="363"/>
      <c r="E388" s="363"/>
      <c r="F388" s="319"/>
      <c r="G388" s="319"/>
    </row>
    <row r="389" spans="2:7" ht="13.5">
      <c r="B389" s="360"/>
      <c r="C389" s="361"/>
      <c r="D389" s="362"/>
      <c r="E389" s="363"/>
      <c r="F389" s="319"/>
      <c r="G389" s="319"/>
    </row>
    <row r="390" spans="2:7" ht="13.5">
      <c r="B390" s="360"/>
      <c r="C390" s="361"/>
      <c r="D390" s="362"/>
      <c r="E390" s="363"/>
      <c r="F390" s="319"/>
      <c r="G390" s="319"/>
    </row>
    <row r="391" spans="2:7" ht="13.5">
      <c r="B391" s="360"/>
      <c r="C391" s="361"/>
      <c r="D391" s="362"/>
      <c r="E391" s="363"/>
      <c r="F391" s="319"/>
      <c r="G391" s="319"/>
    </row>
    <row r="392" spans="2:7" ht="13.5">
      <c r="B392" s="360"/>
      <c r="C392" s="361"/>
      <c r="D392" s="362"/>
      <c r="E392" s="363"/>
      <c r="F392" s="319"/>
      <c r="G392" s="319"/>
    </row>
    <row r="393" spans="2:7" ht="13.5">
      <c r="B393" s="363"/>
      <c r="C393" s="363"/>
      <c r="D393" s="363"/>
      <c r="E393" s="363"/>
      <c r="F393" s="321"/>
      <c r="G393" s="319"/>
    </row>
  </sheetData>
  <sheetProtection/>
  <mergeCells count="3">
    <mergeCell ref="B158:E158"/>
    <mergeCell ref="J178:M178"/>
    <mergeCell ref="B380:E380"/>
  </mergeCells>
  <printOptions horizontalCentered="1"/>
  <pageMargins left="0.5118110236220472" right="0.5118110236220472" top="0.5511811023622047" bottom="0.4724409448818898" header="0.31496062992125984" footer="0.31496062992125984"/>
  <pageSetup fitToHeight="0" fitToWidth="1" horizontalDpi="600" verticalDpi="600" orientation="portrait" paperSize="9" scale="48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46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.57421875" style="324" customWidth="1"/>
    <col min="2" max="2" width="11.57421875" style="324" customWidth="1"/>
    <col min="3" max="3" width="4.7109375" style="355" customWidth="1"/>
    <col min="4" max="4" width="40.140625" style="324" bestFit="1" customWidth="1"/>
    <col min="5" max="5" width="5.57421875" style="355" customWidth="1"/>
    <col min="6" max="6" width="12.8515625" style="248" customWidth="1"/>
    <col min="7" max="7" width="15.7109375" style="248" customWidth="1"/>
    <col min="8" max="8" width="8.28125" style="324" customWidth="1"/>
    <col min="9" max="9" width="3.00390625" style="324" customWidth="1"/>
    <col min="10" max="10" width="12.00390625" style="324" bestFit="1" customWidth="1"/>
    <col min="11" max="11" width="5.28125" style="355" bestFit="1" customWidth="1"/>
    <col min="12" max="12" width="35.421875" style="324" bestFit="1" customWidth="1"/>
    <col min="13" max="13" width="6.421875" style="355" bestFit="1" customWidth="1"/>
    <col min="14" max="14" width="12.140625" style="324" bestFit="1" customWidth="1"/>
    <col min="15" max="15" width="15.00390625" style="324" bestFit="1" customWidth="1"/>
    <col min="16" max="16" width="7.28125" style="324" customWidth="1"/>
    <col min="17" max="16384" width="9.00390625" style="324" customWidth="1"/>
  </cols>
  <sheetData>
    <row r="1" spans="2:13" s="230" customFormat="1" ht="17.25">
      <c r="B1" s="230" t="s">
        <v>1280</v>
      </c>
      <c r="C1" s="229"/>
      <c r="E1" s="229"/>
      <c r="F1" s="231"/>
      <c r="G1" s="231"/>
      <c r="K1" s="229"/>
      <c r="M1" s="229"/>
    </row>
    <row r="2" spans="2:13" s="234" customFormat="1" ht="7.5" customHeight="1">
      <c r="B2" s="323"/>
      <c r="C2" s="233"/>
      <c r="E2" s="233"/>
      <c r="F2" s="235"/>
      <c r="G2" s="235"/>
      <c r="H2" s="233"/>
      <c r="K2" s="233"/>
      <c r="M2" s="233"/>
    </row>
    <row r="3" spans="2:13" s="239" customFormat="1" ht="15" customHeight="1">
      <c r="B3" s="239" t="s">
        <v>1303</v>
      </c>
      <c r="C3" s="238"/>
      <c r="E3" s="238"/>
      <c r="F3" s="240"/>
      <c r="G3" s="240"/>
      <c r="K3" s="238"/>
      <c r="M3" s="238"/>
    </row>
    <row r="4" spans="3:13" s="239" customFormat="1" ht="15" customHeight="1">
      <c r="C4" s="238"/>
      <c r="E4" s="238"/>
      <c r="F4" s="240"/>
      <c r="G4" s="240"/>
      <c r="K4" s="238"/>
      <c r="M4" s="238"/>
    </row>
    <row r="5" spans="2:13" s="234" customFormat="1" ht="7.5" customHeight="1">
      <c r="B5" s="323"/>
      <c r="C5" s="233"/>
      <c r="E5" s="233"/>
      <c r="F5" s="235"/>
      <c r="G5" s="235"/>
      <c r="H5" s="233"/>
      <c r="K5" s="233"/>
      <c r="M5" s="233"/>
    </row>
    <row r="6" spans="2:16" ht="15" thickBot="1">
      <c r="B6" s="232" t="s">
        <v>812</v>
      </c>
      <c r="C6" s="241"/>
      <c r="D6" s="242"/>
      <c r="E6" s="241"/>
      <c r="F6" s="243"/>
      <c r="G6" s="243"/>
      <c r="H6" s="244" t="s">
        <v>1282</v>
      </c>
      <c r="J6" s="232" t="s">
        <v>1283</v>
      </c>
      <c r="K6" s="241"/>
      <c r="L6" s="242"/>
      <c r="M6" s="241"/>
      <c r="N6" s="246"/>
      <c r="O6" s="246"/>
      <c r="P6" s="244" t="s">
        <v>1282</v>
      </c>
    </row>
    <row r="7" spans="2:16" s="247" customFormat="1" ht="21" customHeight="1">
      <c r="B7" s="325" t="s">
        <v>1284</v>
      </c>
      <c r="C7" s="250" t="s">
        <v>1304</v>
      </c>
      <c r="D7" s="250" t="s">
        <v>1286</v>
      </c>
      <c r="E7" s="250" t="s">
        <v>1305</v>
      </c>
      <c r="F7" s="251" t="s">
        <v>1288</v>
      </c>
      <c r="G7" s="251" t="s">
        <v>1289</v>
      </c>
      <c r="H7" s="255" t="s">
        <v>1293</v>
      </c>
      <c r="J7" s="325" t="s">
        <v>1284</v>
      </c>
      <c r="K7" s="250" t="s">
        <v>1285</v>
      </c>
      <c r="L7" s="250" t="s">
        <v>1306</v>
      </c>
      <c r="M7" s="250" t="s">
        <v>1305</v>
      </c>
      <c r="N7" s="251" t="s">
        <v>1307</v>
      </c>
      <c r="O7" s="251" t="s">
        <v>1292</v>
      </c>
      <c r="P7" s="255" t="s">
        <v>1290</v>
      </c>
    </row>
    <row r="8" spans="1:16" ht="19.5" customHeight="1">
      <c r="A8" s="247"/>
      <c r="B8" s="256" t="s">
        <v>8</v>
      </c>
      <c r="C8" s="326">
        <v>1</v>
      </c>
      <c r="D8" s="258" t="s">
        <v>9</v>
      </c>
      <c r="E8" s="327"/>
      <c r="F8" s="259">
        <v>0</v>
      </c>
      <c r="G8" s="259">
        <v>2627574</v>
      </c>
      <c r="H8" s="328">
        <f>G8/1068200252*100</f>
        <v>0.24598140611560163</v>
      </c>
      <c r="J8" s="329" t="s">
        <v>8</v>
      </c>
      <c r="K8" s="330">
        <v>1</v>
      </c>
      <c r="L8" s="264" t="s">
        <v>9</v>
      </c>
      <c r="M8" s="265"/>
      <c r="N8" s="138">
        <v>0</v>
      </c>
      <c r="O8" s="138">
        <v>11489315</v>
      </c>
      <c r="P8" s="328">
        <f>O8/1109627260*100</f>
        <v>1.0354211197010428</v>
      </c>
    </row>
    <row r="9" spans="1:16" ht="19.5" customHeight="1">
      <c r="A9" s="247"/>
      <c r="B9" s="268" t="s">
        <v>10</v>
      </c>
      <c r="C9" s="331">
        <v>2</v>
      </c>
      <c r="D9" s="270" t="s">
        <v>11</v>
      </c>
      <c r="E9" s="332" t="s">
        <v>12</v>
      </c>
      <c r="F9" s="271">
        <v>31721</v>
      </c>
      <c r="G9" s="271">
        <v>74243</v>
      </c>
      <c r="H9" s="333">
        <f aca="true" t="shared" si="0" ref="H9:H72">G9/1068200252*100</f>
        <v>0.006950288568177571</v>
      </c>
      <c r="J9" s="334" t="s">
        <v>10</v>
      </c>
      <c r="K9" s="335">
        <v>2</v>
      </c>
      <c r="L9" s="275" t="s">
        <v>11</v>
      </c>
      <c r="M9" s="276" t="s">
        <v>12</v>
      </c>
      <c r="N9" s="128">
        <v>1102791</v>
      </c>
      <c r="O9" s="128">
        <v>207887</v>
      </c>
      <c r="P9" s="333">
        <f aca="true" t="shared" si="1" ref="P9:P72">O9/1109627260*100</f>
        <v>0.018734849754862726</v>
      </c>
    </row>
    <row r="10" spans="1:16" ht="19.5" customHeight="1">
      <c r="A10" s="247"/>
      <c r="B10" s="268" t="s">
        <v>13</v>
      </c>
      <c r="C10" s="331">
        <v>2</v>
      </c>
      <c r="D10" s="270" t="s">
        <v>14</v>
      </c>
      <c r="E10" s="332" t="s">
        <v>15</v>
      </c>
      <c r="F10" s="271">
        <v>5</v>
      </c>
      <c r="G10" s="271">
        <v>69127</v>
      </c>
      <c r="H10" s="333">
        <f t="shared" si="0"/>
        <v>0.006471352152423945</v>
      </c>
      <c r="J10" s="334" t="s">
        <v>13</v>
      </c>
      <c r="K10" s="335">
        <v>2</v>
      </c>
      <c r="L10" s="275" t="s">
        <v>14</v>
      </c>
      <c r="M10" s="276" t="s">
        <v>15</v>
      </c>
      <c r="N10" s="128">
        <v>17</v>
      </c>
      <c r="O10" s="128">
        <v>13898</v>
      </c>
      <c r="P10" s="333">
        <f t="shared" si="1"/>
        <v>0.0012524926613645018</v>
      </c>
    </row>
    <row r="11" spans="1:16" ht="19.5" customHeight="1">
      <c r="A11" s="247"/>
      <c r="B11" s="268" t="s">
        <v>16</v>
      </c>
      <c r="C11" s="331">
        <v>2</v>
      </c>
      <c r="D11" s="270" t="s">
        <v>17</v>
      </c>
      <c r="E11" s="332" t="s">
        <v>15</v>
      </c>
      <c r="F11" s="271">
        <v>11</v>
      </c>
      <c r="G11" s="271">
        <v>13942</v>
      </c>
      <c r="H11" s="333">
        <f t="shared" si="0"/>
        <v>0.0013051859867937944</v>
      </c>
      <c r="J11" s="336" t="s">
        <v>1269</v>
      </c>
      <c r="K11" s="337">
        <v>3</v>
      </c>
      <c r="L11" s="292" t="s">
        <v>1295</v>
      </c>
      <c r="M11" s="282" t="s">
        <v>15</v>
      </c>
      <c r="N11" s="148">
        <v>1</v>
      </c>
      <c r="O11" s="148">
        <v>2554</v>
      </c>
      <c r="P11" s="338">
        <f t="shared" si="1"/>
        <v>0.0002301673807112489</v>
      </c>
    </row>
    <row r="12" spans="1:16" ht="19.5" customHeight="1">
      <c r="A12" s="247"/>
      <c r="B12" s="268" t="s">
        <v>20</v>
      </c>
      <c r="C12" s="331">
        <v>2</v>
      </c>
      <c r="D12" s="270" t="s">
        <v>21</v>
      </c>
      <c r="E12" s="332" t="s">
        <v>15</v>
      </c>
      <c r="F12" s="271">
        <v>40</v>
      </c>
      <c r="G12" s="271">
        <v>347903</v>
      </c>
      <c r="H12" s="333">
        <f t="shared" si="0"/>
        <v>0.03256908050233263</v>
      </c>
      <c r="J12" s="334" t="s">
        <v>16</v>
      </c>
      <c r="K12" s="335">
        <v>2</v>
      </c>
      <c r="L12" s="275" t="s">
        <v>17</v>
      </c>
      <c r="M12" s="276" t="s">
        <v>15</v>
      </c>
      <c r="N12" s="128">
        <v>3</v>
      </c>
      <c r="O12" s="128">
        <v>9483</v>
      </c>
      <c r="P12" s="333">
        <f t="shared" si="1"/>
        <v>0.0008546113043401619</v>
      </c>
    </row>
    <row r="13" spans="1:16" ht="19.5" customHeight="1">
      <c r="A13" s="247"/>
      <c r="B13" s="285" t="s">
        <v>22</v>
      </c>
      <c r="C13" s="339">
        <v>3</v>
      </c>
      <c r="D13" s="287" t="s">
        <v>820</v>
      </c>
      <c r="E13" s="340" t="s">
        <v>15</v>
      </c>
      <c r="F13" s="288">
        <v>39</v>
      </c>
      <c r="G13" s="288">
        <v>330599</v>
      </c>
      <c r="H13" s="338">
        <f t="shared" si="0"/>
        <v>0.030949159521448978</v>
      </c>
      <c r="J13" s="341" t="s">
        <v>18</v>
      </c>
      <c r="K13" s="342">
        <v>3</v>
      </c>
      <c r="L13" s="281" t="s">
        <v>19</v>
      </c>
      <c r="M13" s="282" t="s">
        <v>15</v>
      </c>
      <c r="N13" s="148">
        <v>0</v>
      </c>
      <c r="O13" s="148">
        <v>213</v>
      </c>
      <c r="P13" s="338">
        <f t="shared" si="1"/>
        <v>1.919563511804856E-05</v>
      </c>
    </row>
    <row r="14" spans="1:16" ht="19.5" customHeight="1">
      <c r="A14" s="247"/>
      <c r="B14" s="285" t="s">
        <v>24</v>
      </c>
      <c r="C14" s="339">
        <v>4</v>
      </c>
      <c r="D14" s="287" t="s">
        <v>25</v>
      </c>
      <c r="E14" s="340" t="s">
        <v>15</v>
      </c>
      <c r="F14" s="288">
        <v>26</v>
      </c>
      <c r="G14" s="288">
        <v>195944</v>
      </c>
      <c r="H14" s="338">
        <f t="shared" si="0"/>
        <v>0.018343377061850758</v>
      </c>
      <c r="J14" s="341" t="s">
        <v>1259</v>
      </c>
      <c r="K14" s="342">
        <v>3</v>
      </c>
      <c r="L14" s="281" t="s">
        <v>1258</v>
      </c>
      <c r="M14" s="282" t="s">
        <v>15</v>
      </c>
      <c r="N14" s="148">
        <v>0</v>
      </c>
      <c r="O14" s="148">
        <v>3851</v>
      </c>
      <c r="P14" s="338">
        <f t="shared" si="1"/>
        <v>0.0003470534781202113</v>
      </c>
    </row>
    <row r="15" spans="1:16" ht="19.5" customHeight="1">
      <c r="A15" s="247"/>
      <c r="B15" s="285" t="s">
        <v>28</v>
      </c>
      <c r="C15" s="339">
        <v>5</v>
      </c>
      <c r="D15" s="287" t="s">
        <v>29</v>
      </c>
      <c r="E15" s="340" t="s">
        <v>15</v>
      </c>
      <c r="F15" s="288">
        <v>0</v>
      </c>
      <c r="G15" s="288">
        <v>1186</v>
      </c>
      <c r="H15" s="338">
        <f t="shared" si="0"/>
        <v>0.00011102787120480851</v>
      </c>
      <c r="J15" s="341" t="s">
        <v>1257</v>
      </c>
      <c r="K15" s="342">
        <v>3</v>
      </c>
      <c r="L15" s="281" t="s">
        <v>1256</v>
      </c>
      <c r="M15" s="282" t="s">
        <v>15</v>
      </c>
      <c r="N15" s="148">
        <v>3</v>
      </c>
      <c r="O15" s="148">
        <v>4421</v>
      </c>
      <c r="P15" s="338">
        <f t="shared" si="1"/>
        <v>0.00039842207914034125</v>
      </c>
    </row>
    <row r="16" spans="1:16" ht="19.5" customHeight="1">
      <c r="A16" s="247"/>
      <c r="B16" s="285" t="s">
        <v>33</v>
      </c>
      <c r="C16" s="339">
        <v>4</v>
      </c>
      <c r="D16" s="287" t="s">
        <v>34</v>
      </c>
      <c r="E16" s="340" t="s">
        <v>15</v>
      </c>
      <c r="F16" s="288">
        <v>13</v>
      </c>
      <c r="G16" s="288">
        <v>134655</v>
      </c>
      <c r="H16" s="338">
        <f t="shared" si="0"/>
        <v>0.012605782459598222</v>
      </c>
      <c r="J16" s="334" t="s">
        <v>20</v>
      </c>
      <c r="K16" s="335">
        <v>2</v>
      </c>
      <c r="L16" s="275" t="s">
        <v>21</v>
      </c>
      <c r="M16" s="276" t="s">
        <v>15</v>
      </c>
      <c r="N16" s="128">
        <v>2652</v>
      </c>
      <c r="O16" s="128">
        <v>9387775</v>
      </c>
      <c r="P16" s="333">
        <f t="shared" si="1"/>
        <v>0.846029593757457</v>
      </c>
    </row>
    <row r="17" spans="1:16" ht="19.5" customHeight="1">
      <c r="A17" s="247"/>
      <c r="B17" s="285" t="s">
        <v>35</v>
      </c>
      <c r="C17" s="339">
        <v>3</v>
      </c>
      <c r="D17" s="287" t="s">
        <v>36</v>
      </c>
      <c r="E17" s="340" t="s">
        <v>15</v>
      </c>
      <c r="F17" s="288">
        <v>2</v>
      </c>
      <c r="G17" s="288">
        <v>17304</v>
      </c>
      <c r="H17" s="338">
        <f t="shared" si="0"/>
        <v>0.0016199209808836481</v>
      </c>
      <c r="J17" s="341" t="s">
        <v>22</v>
      </c>
      <c r="K17" s="342">
        <v>3</v>
      </c>
      <c r="L17" s="281" t="s">
        <v>820</v>
      </c>
      <c r="M17" s="282" t="s">
        <v>32</v>
      </c>
      <c r="N17" s="148">
        <v>2644458</v>
      </c>
      <c r="O17" s="148">
        <v>9342033</v>
      </c>
      <c r="P17" s="338">
        <f t="shared" si="1"/>
        <v>0.8419073085857678</v>
      </c>
    </row>
    <row r="18" spans="1:16" ht="19.5" customHeight="1">
      <c r="A18" s="247"/>
      <c r="B18" s="268" t="s">
        <v>37</v>
      </c>
      <c r="C18" s="331">
        <v>2</v>
      </c>
      <c r="D18" s="270" t="s">
        <v>38</v>
      </c>
      <c r="E18" s="332" t="s">
        <v>15</v>
      </c>
      <c r="F18" s="271">
        <v>67</v>
      </c>
      <c r="G18" s="271">
        <v>82447</v>
      </c>
      <c r="H18" s="333">
        <f t="shared" si="0"/>
        <v>0.007718309356848945</v>
      </c>
      <c r="J18" s="341" t="s">
        <v>24</v>
      </c>
      <c r="K18" s="342">
        <v>4</v>
      </c>
      <c r="L18" s="281" t="s">
        <v>1298</v>
      </c>
      <c r="M18" s="282" t="s">
        <v>32</v>
      </c>
      <c r="N18" s="148">
        <v>233126</v>
      </c>
      <c r="O18" s="148">
        <v>281376</v>
      </c>
      <c r="P18" s="338">
        <f t="shared" si="1"/>
        <v>0.025357704352000146</v>
      </c>
    </row>
    <row r="19" spans="1:16" ht="19.5" customHeight="1">
      <c r="A19" s="247"/>
      <c r="B19" s="285" t="s">
        <v>41</v>
      </c>
      <c r="C19" s="339">
        <v>3</v>
      </c>
      <c r="D19" s="287" t="s">
        <v>42</v>
      </c>
      <c r="E19" s="340" t="s">
        <v>15</v>
      </c>
      <c r="F19" s="288">
        <v>56</v>
      </c>
      <c r="G19" s="288">
        <v>25255</v>
      </c>
      <c r="H19" s="338">
        <f t="shared" si="0"/>
        <v>0.0023642570719034054</v>
      </c>
      <c r="J19" s="341" t="s">
        <v>33</v>
      </c>
      <c r="K19" s="342">
        <v>4</v>
      </c>
      <c r="L19" s="281" t="s">
        <v>1299</v>
      </c>
      <c r="M19" s="282" t="s">
        <v>32</v>
      </c>
      <c r="N19" s="148">
        <v>1747713</v>
      </c>
      <c r="O19" s="148">
        <v>2433609</v>
      </c>
      <c r="P19" s="338">
        <f t="shared" si="1"/>
        <v>0.2193177013333288</v>
      </c>
    </row>
    <row r="20" spans="1:16" ht="19.5" customHeight="1">
      <c r="A20" s="247"/>
      <c r="B20" s="268" t="s">
        <v>43</v>
      </c>
      <c r="C20" s="331">
        <v>2</v>
      </c>
      <c r="D20" s="270" t="s">
        <v>44</v>
      </c>
      <c r="E20" s="332" t="s">
        <v>32</v>
      </c>
      <c r="F20" s="271">
        <v>131033</v>
      </c>
      <c r="G20" s="271">
        <v>254232</v>
      </c>
      <c r="H20" s="333">
        <f t="shared" si="0"/>
        <v>0.02380003183148472</v>
      </c>
      <c r="J20" s="341" t="s">
        <v>1246</v>
      </c>
      <c r="K20" s="342">
        <v>4</v>
      </c>
      <c r="L20" s="281" t="s">
        <v>1245</v>
      </c>
      <c r="M20" s="282" t="s">
        <v>32</v>
      </c>
      <c r="N20" s="148">
        <v>1571</v>
      </c>
      <c r="O20" s="148">
        <v>4803750</v>
      </c>
      <c r="P20" s="338">
        <f t="shared" si="1"/>
        <v>0.4329156441235951</v>
      </c>
    </row>
    <row r="21" spans="1:16" ht="19.5" customHeight="1">
      <c r="A21" s="247"/>
      <c r="B21" s="285" t="s">
        <v>45</v>
      </c>
      <c r="C21" s="339">
        <v>3</v>
      </c>
      <c r="D21" s="287" t="s">
        <v>46</v>
      </c>
      <c r="E21" s="340" t="s">
        <v>32</v>
      </c>
      <c r="F21" s="288">
        <v>129288</v>
      </c>
      <c r="G21" s="288">
        <v>249146</v>
      </c>
      <c r="H21" s="338">
        <f t="shared" si="0"/>
        <v>0.023323903877903222</v>
      </c>
      <c r="J21" s="341" t="s">
        <v>1244</v>
      </c>
      <c r="K21" s="342">
        <v>4</v>
      </c>
      <c r="L21" s="281" t="s">
        <v>1243</v>
      </c>
      <c r="M21" s="282" t="s">
        <v>32</v>
      </c>
      <c r="N21" s="148">
        <v>311425</v>
      </c>
      <c r="O21" s="148">
        <v>1037037</v>
      </c>
      <c r="P21" s="338">
        <f t="shared" si="1"/>
        <v>0.09345814016861843</v>
      </c>
    </row>
    <row r="22" spans="1:16" ht="19.5" customHeight="1">
      <c r="A22" s="247"/>
      <c r="B22" s="285" t="s">
        <v>48</v>
      </c>
      <c r="C22" s="339">
        <v>4</v>
      </c>
      <c r="D22" s="287" t="s">
        <v>821</v>
      </c>
      <c r="E22" s="340" t="s">
        <v>15</v>
      </c>
      <c r="F22" s="288">
        <v>1</v>
      </c>
      <c r="G22" s="288">
        <v>542</v>
      </c>
      <c r="H22" s="338">
        <f t="shared" si="0"/>
        <v>5.073954990978601E-05</v>
      </c>
      <c r="J22" s="341" t="s">
        <v>1242</v>
      </c>
      <c r="K22" s="342">
        <v>4</v>
      </c>
      <c r="L22" s="281" t="s">
        <v>1241</v>
      </c>
      <c r="M22" s="282" t="s">
        <v>32</v>
      </c>
      <c r="N22" s="148">
        <v>85974</v>
      </c>
      <c r="O22" s="148">
        <v>265783</v>
      </c>
      <c r="P22" s="338">
        <f t="shared" si="1"/>
        <v>0.02395245769286526</v>
      </c>
    </row>
    <row r="23" spans="1:16" ht="19.5" customHeight="1">
      <c r="A23" s="247"/>
      <c r="B23" s="285" t="s">
        <v>51</v>
      </c>
      <c r="C23" s="339">
        <v>3</v>
      </c>
      <c r="D23" s="287" t="s">
        <v>52</v>
      </c>
      <c r="E23" s="340" t="s">
        <v>32</v>
      </c>
      <c r="F23" s="288">
        <v>1745</v>
      </c>
      <c r="G23" s="288">
        <v>5086</v>
      </c>
      <c r="H23" s="338">
        <f t="shared" si="0"/>
        <v>0.0004761279535814976</v>
      </c>
      <c r="J23" s="341" t="s">
        <v>1240</v>
      </c>
      <c r="K23" s="342">
        <v>5</v>
      </c>
      <c r="L23" s="281" t="s">
        <v>1239</v>
      </c>
      <c r="M23" s="282" t="s">
        <v>32</v>
      </c>
      <c r="N23" s="148">
        <v>32176</v>
      </c>
      <c r="O23" s="148">
        <v>129103</v>
      </c>
      <c r="P23" s="338">
        <f t="shared" si="1"/>
        <v>0.0116348078903541</v>
      </c>
    </row>
    <row r="24" spans="1:16" ht="19.5" customHeight="1">
      <c r="A24" s="247"/>
      <c r="B24" s="268" t="s">
        <v>54</v>
      </c>
      <c r="C24" s="331">
        <v>2</v>
      </c>
      <c r="D24" s="270" t="s">
        <v>55</v>
      </c>
      <c r="E24" s="332" t="s">
        <v>15</v>
      </c>
      <c r="F24" s="271">
        <v>0</v>
      </c>
      <c r="G24" s="271">
        <v>1164</v>
      </c>
      <c r="H24" s="333">
        <f t="shared" si="0"/>
        <v>0.00010896833227858104</v>
      </c>
      <c r="J24" s="336" t="s">
        <v>1233</v>
      </c>
      <c r="K24" s="337">
        <v>5</v>
      </c>
      <c r="L24" s="292" t="s">
        <v>1232</v>
      </c>
      <c r="M24" s="282" t="s">
        <v>32</v>
      </c>
      <c r="N24" s="148">
        <v>35</v>
      </c>
      <c r="O24" s="148">
        <v>321</v>
      </c>
      <c r="P24" s="338">
        <f t="shared" si="1"/>
        <v>2.8928633206073185E-05</v>
      </c>
    </row>
    <row r="25" spans="1:16" ht="19.5" customHeight="1">
      <c r="A25" s="247"/>
      <c r="B25" s="268" t="s">
        <v>56</v>
      </c>
      <c r="C25" s="331">
        <v>2</v>
      </c>
      <c r="D25" s="270" t="s">
        <v>57</v>
      </c>
      <c r="E25" s="332" t="s">
        <v>15</v>
      </c>
      <c r="F25" s="271">
        <v>149</v>
      </c>
      <c r="G25" s="271">
        <v>728553</v>
      </c>
      <c r="H25" s="333">
        <f t="shared" si="0"/>
        <v>0.06820378469635485</v>
      </c>
      <c r="J25" s="341" t="s">
        <v>1229</v>
      </c>
      <c r="K25" s="342">
        <v>3</v>
      </c>
      <c r="L25" s="281" t="s">
        <v>36</v>
      </c>
      <c r="M25" s="282" t="s">
        <v>15</v>
      </c>
      <c r="N25" s="148">
        <v>12</v>
      </c>
      <c r="O25" s="148">
        <v>45742</v>
      </c>
      <c r="P25" s="338">
        <f t="shared" si="1"/>
        <v>0.004122285171689095</v>
      </c>
    </row>
    <row r="26" spans="1:16" ht="19.5" customHeight="1">
      <c r="A26" s="247"/>
      <c r="B26" s="285" t="s">
        <v>58</v>
      </c>
      <c r="C26" s="339">
        <v>3</v>
      </c>
      <c r="D26" s="287" t="s">
        <v>59</v>
      </c>
      <c r="E26" s="340" t="s">
        <v>15</v>
      </c>
      <c r="F26" s="288">
        <v>144</v>
      </c>
      <c r="G26" s="288">
        <v>711950</v>
      </c>
      <c r="H26" s="338">
        <f t="shared" si="0"/>
        <v>0.06664948811489327</v>
      </c>
      <c r="J26" s="334" t="s">
        <v>37</v>
      </c>
      <c r="K26" s="335">
        <v>2</v>
      </c>
      <c r="L26" s="275" t="s">
        <v>38</v>
      </c>
      <c r="M26" s="276" t="s">
        <v>15</v>
      </c>
      <c r="N26" s="128">
        <v>15</v>
      </c>
      <c r="O26" s="128">
        <v>19222</v>
      </c>
      <c r="P26" s="333">
        <f t="shared" si="1"/>
        <v>0.001732293418963049</v>
      </c>
    </row>
    <row r="27" spans="1:16" ht="19.5" customHeight="1">
      <c r="A27" s="247"/>
      <c r="B27" s="268" t="s">
        <v>60</v>
      </c>
      <c r="C27" s="331">
        <v>2</v>
      </c>
      <c r="D27" s="270" t="s">
        <v>61</v>
      </c>
      <c r="E27" s="332" t="s">
        <v>15</v>
      </c>
      <c r="F27" s="271">
        <v>0</v>
      </c>
      <c r="G27" s="271">
        <v>11405</v>
      </c>
      <c r="H27" s="333">
        <f t="shared" si="0"/>
        <v>0.0010676837024374715</v>
      </c>
      <c r="J27" s="334" t="s">
        <v>43</v>
      </c>
      <c r="K27" s="335">
        <v>2</v>
      </c>
      <c r="L27" s="275" t="s">
        <v>44</v>
      </c>
      <c r="M27" s="276" t="s">
        <v>32</v>
      </c>
      <c r="N27" s="128">
        <v>118980</v>
      </c>
      <c r="O27" s="128">
        <v>333702</v>
      </c>
      <c r="P27" s="333">
        <f t="shared" si="1"/>
        <v>0.03007334192564808</v>
      </c>
    </row>
    <row r="28" spans="1:16" ht="19.5" customHeight="1">
      <c r="A28" s="247"/>
      <c r="B28" s="285" t="s">
        <v>62</v>
      </c>
      <c r="C28" s="339">
        <v>3</v>
      </c>
      <c r="D28" s="287" t="s">
        <v>63</v>
      </c>
      <c r="E28" s="340" t="s">
        <v>15</v>
      </c>
      <c r="F28" s="288">
        <v>0</v>
      </c>
      <c r="G28" s="288">
        <v>11405</v>
      </c>
      <c r="H28" s="338">
        <f t="shared" si="0"/>
        <v>0.0010676837024374715</v>
      </c>
      <c r="J28" s="341" t="s">
        <v>45</v>
      </c>
      <c r="K28" s="342">
        <v>3</v>
      </c>
      <c r="L28" s="281" t="s">
        <v>46</v>
      </c>
      <c r="M28" s="282" t="s">
        <v>32</v>
      </c>
      <c r="N28" s="148">
        <v>24381</v>
      </c>
      <c r="O28" s="148">
        <v>53110</v>
      </c>
      <c r="P28" s="338">
        <f t="shared" si="1"/>
        <v>0.004786291930138774</v>
      </c>
    </row>
    <row r="29" spans="1:16" ht="19.5" customHeight="1">
      <c r="A29" s="247"/>
      <c r="B29" s="268" t="s">
        <v>64</v>
      </c>
      <c r="C29" s="331">
        <v>2</v>
      </c>
      <c r="D29" s="270" t="s">
        <v>65</v>
      </c>
      <c r="E29" s="332"/>
      <c r="F29" s="271">
        <v>0</v>
      </c>
      <c r="G29" s="271">
        <v>1044558</v>
      </c>
      <c r="H29" s="333">
        <f t="shared" si="0"/>
        <v>0.09778672098646912</v>
      </c>
      <c r="J29" s="341" t="s">
        <v>1206</v>
      </c>
      <c r="K29" s="342">
        <v>4</v>
      </c>
      <c r="L29" s="281" t="s">
        <v>1205</v>
      </c>
      <c r="M29" s="282" t="s">
        <v>32</v>
      </c>
      <c r="N29" s="148">
        <v>544</v>
      </c>
      <c r="O29" s="148">
        <v>493</v>
      </c>
      <c r="P29" s="338">
        <f t="shared" si="1"/>
        <v>4.442933386477906E-05</v>
      </c>
    </row>
    <row r="30" spans="1:16" ht="19.5" customHeight="1">
      <c r="A30" s="247"/>
      <c r="B30" s="256" t="s">
        <v>66</v>
      </c>
      <c r="C30" s="326">
        <v>1</v>
      </c>
      <c r="D30" s="258" t="s">
        <v>67</v>
      </c>
      <c r="E30" s="327"/>
      <c r="F30" s="259">
        <v>0</v>
      </c>
      <c r="G30" s="259">
        <v>50571</v>
      </c>
      <c r="H30" s="328">
        <f t="shared" si="0"/>
        <v>0.004734224683556805</v>
      </c>
      <c r="J30" s="341" t="s">
        <v>51</v>
      </c>
      <c r="K30" s="342">
        <v>3</v>
      </c>
      <c r="L30" s="281" t="s">
        <v>52</v>
      </c>
      <c r="M30" s="282" t="s">
        <v>32</v>
      </c>
      <c r="N30" s="148">
        <v>94599</v>
      </c>
      <c r="O30" s="148">
        <v>280592</v>
      </c>
      <c r="P30" s="338">
        <f t="shared" si="1"/>
        <v>0.025287049995509306</v>
      </c>
    </row>
    <row r="31" spans="1:16" ht="19.5" customHeight="1">
      <c r="A31" s="247"/>
      <c r="B31" s="268" t="s">
        <v>68</v>
      </c>
      <c r="C31" s="331">
        <v>2</v>
      </c>
      <c r="D31" s="270" t="s">
        <v>69</v>
      </c>
      <c r="E31" s="332" t="s">
        <v>70</v>
      </c>
      <c r="F31" s="271">
        <v>21</v>
      </c>
      <c r="G31" s="271">
        <v>50571</v>
      </c>
      <c r="H31" s="333">
        <f t="shared" si="0"/>
        <v>0.004734224683556805</v>
      </c>
      <c r="J31" s="341" t="s">
        <v>53</v>
      </c>
      <c r="K31" s="342">
        <v>4</v>
      </c>
      <c r="L31" s="281" t="s">
        <v>1204</v>
      </c>
      <c r="M31" s="282" t="s">
        <v>15</v>
      </c>
      <c r="N31" s="148">
        <v>59</v>
      </c>
      <c r="O31" s="148">
        <v>233341</v>
      </c>
      <c r="P31" s="338">
        <f t="shared" si="1"/>
        <v>0.021028773211645865</v>
      </c>
    </row>
    <row r="32" spans="1:16" ht="19.5" customHeight="1">
      <c r="A32" s="247"/>
      <c r="B32" s="256" t="s">
        <v>75</v>
      </c>
      <c r="C32" s="326">
        <v>1</v>
      </c>
      <c r="D32" s="258" t="s">
        <v>822</v>
      </c>
      <c r="E32" s="327"/>
      <c r="F32" s="259">
        <v>0</v>
      </c>
      <c r="G32" s="259">
        <v>1140697</v>
      </c>
      <c r="H32" s="328">
        <f t="shared" si="0"/>
        <v>0.10678681247867745</v>
      </c>
      <c r="J32" s="341" t="s">
        <v>1202</v>
      </c>
      <c r="K32" s="342">
        <v>4</v>
      </c>
      <c r="L32" s="281" t="s">
        <v>1201</v>
      </c>
      <c r="M32" s="282" t="s">
        <v>15</v>
      </c>
      <c r="N32" s="148">
        <v>0</v>
      </c>
      <c r="O32" s="148">
        <v>641</v>
      </c>
      <c r="P32" s="338">
        <f t="shared" si="1"/>
        <v>5.776714605947947E-05</v>
      </c>
    </row>
    <row r="33" spans="1:16" ht="19.5" customHeight="1">
      <c r="A33" s="247"/>
      <c r="B33" s="295" t="s">
        <v>77</v>
      </c>
      <c r="C33" s="343">
        <v>2</v>
      </c>
      <c r="D33" s="297" t="s">
        <v>78</v>
      </c>
      <c r="E33" s="344" t="s">
        <v>15</v>
      </c>
      <c r="F33" s="345">
        <v>0</v>
      </c>
      <c r="G33" s="345">
        <v>300</v>
      </c>
      <c r="H33" s="338">
        <f t="shared" si="0"/>
        <v>2.8084621721283774E-05</v>
      </c>
      <c r="J33" s="334" t="s">
        <v>54</v>
      </c>
      <c r="K33" s="335">
        <v>2</v>
      </c>
      <c r="L33" s="275" t="s">
        <v>55</v>
      </c>
      <c r="M33" s="276" t="s">
        <v>15</v>
      </c>
      <c r="N33" s="128">
        <v>45</v>
      </c>
      <c r="O33" s="128">
        <v>768201</v>
      </c>
      <c r="P33" s="333">
        <f t="shared" si="1"/>
        <v>0.06923054503906113</v>
      </c>
    </row>
    <row r="34" spans="1:16" ht="19.5" customHeight="1">
      <c r="A34" s="247"/>
      <c r="B34" s="268" t="s">
        <v>79</v>
      </c>
      <c r="C34" s="331">
        <v>2</v>
      </c>
      <c r="D34" s="270" t="s">
        <v>80</v>
      </c>
      <c r="E34" s="332" t="s">
        <v>15</v>
      </c>
      <c r="F34" s="271">
        <v>0</v>
      </c>
      <c r="G34" s="271">
        <v>2052</v>
      </c>
      <c r="H34" s="333">
        <f t="shared" si="0"/>
        <v>0.00019209881257358102</v>
      </c>
      <c r="J34" s="334" t="s">
        <v>56</v>
      </c>
      <c r="K34" s="335">
        <v>2</v>
      </c>
      <c r="L34" s="275" t="s">
        <v>57</v>
      </c>
      <c r="M34" s="276" t="s">
        <v>15</v>
      </c>
      <c r="N34" s="128">
        <v>74</v>
      </c>
      <c r="O34" s="128">
        <v>175577</v>
      </c>
      <c r="P34" s="333">
        <f t="shared" si="1"/>
        <v>0.01582306116019536</v>
      </c>
    </row>
    <row r="35" spans="1:16" ht="19.5" customHeight="1">
      <c r="A35" s="247"/>
      <c r="B35" s="268" t="s">
        <v>81</v>
      </c>
      <c r="C35" s="331">
        <v>2</v>
      </c>
      <c r="D35" s="270" t="s">
        <v>82</v>
      </c>
      <c r="E35" s="332" t="s">
        <v>15</v>
      </c>
      <c r="F35" s="271">
        <v>96</v>
      </c>
      <c r="G35" s="271">
        <v>83852</v>
      </c>
      <c r="H35" s="333">
        <f t="shared" si="0"/>
        <v>0.00784983900191029</v>
      </c>
      <c r="J35" s="341" t="s">
        <v>58</v>
      </c>
      <c r="K35" s="342">
        <v>3</v>
      </c>
      <c r="L35" s="281" t="s">
        <v>1190</v>
      </c>
      <c r="M35" s="282" t="s">
        <v>32</v>
      </c>
      <c r="N35" s="148">
        <v>43362</v>
      </c>
      <c r="O35" s="148">
        <v>66613</v>
      </c>
      <c r="P35" s="338">
        <f t="shared" si="1"/>
        <v>0.006003187052199853</v>
      </c>
    </row>
    <row r="36" spans="1:16" ht="19.5" customHeight="1">
      <c r="A36" s="247"/>
      <c r="B36" s="285" t="s">
        <v>83</v>
      </c>
      <c r="C36" s="339">
        <v>3</v>
      </c>
      <c r="D36" s="287" t="s">
        <v>84</v>
      </c>
      <c r="E36" s="340" t="s">
        <v>15</v>
      </c>
      <c r="F36" s="288">
        <v>93</v>
      </c>
      <c r="G36" s="288">
        <v>82557</v>
      </c>
      <c r="H36" s="338">
        <f t="shared" si="0"/>
        <v>0.007728607051480082</v>
      </c>
      <c r="J36" s="341" t="s">
        <v>1189</v>
      </c>
      <c r="K36" s="342">
        <v>4</v>
      </c>
      <c r="L36" s="281" t="s">
        <v>1188</v>
      </c>
      <c r="M36" s="282" t="s">
        <v>32</v>
      </c>
      <c r="N36" s="148">
        <v>5440</v>
      </c>
      <c r="O36" s="148">
        <v>6256</v>
      </c>
      <c r="P36" s="338">
        <f t="shared" si="1"/>
        <v>0.0005637929262840929</v>
      </c>
    </row>
    <row r="37" spans="1:16" ht="19.5" customHeight="1">
      <c r="A37" s="247"/>
      <c r="B37" s="268" t="s">
        <v>85</v>
      </c>
      <c r="C37" s="331">
        <v>2</v>
      </c>
      <c r="D37" s="270" t="s">
        <v>86</v>
      </c>
      <c r="E37" s="332"/>
      <c r="F37" s="271">
        <v>0</v>
      </c>
      <c r="G37" s="271">
        <v>9072</v>
      </c>
      <c r="H37" s="333">
        <f t="shared" si="0"/>
        <v>0.0008492789608516212</v>
      </c>
      <c r="J37" s="341" t="s">
        <v>1185</v>
      </c>
      <c r="K37" s="342">
        <v>3</v>
      </c>
      <c r="L37" s="281" t="s">
        <v>1184</v>
      </c>
      <c r="M37" s="282" t="s">
        <v>32</v>
      </c>
      <c r="N37" s="148">
        <v>1020</v>
      </c>
      <c r="O37" s="148">
        <v>686</v>
      </c>
      <c r="P37" s="338">
        <f t="shared" si="1"/>
        <v>6.182256192948973E-05</v>
      </c>
    </row>
    <row r="38" spans="1:16" ht="19.5" customHeight="1">
      <c r="A38" s="247"/>
      <c r="B38" s="285" t="s">
        <v>87</v>
      </c>
      <c r="C38" s="339">
        <v>3</v>
      </c>
      <c r="D38" s="287" t="s">
        <v>88</v>
      </c>
      <c r="E38" s="340"/>
      <c r="F38" s="288">
        <v>0</v>
      </c>
      <c r="G38" s="288">
        <v>9072</v>
      </c>
      <c r="H38" s="338">
        <f t="shared" si="0"/>
        <v>0.0008492789608516212</v>
      </c>
      <c r="J38" s="341" t="s">
        <v>1183</v>
      </c>
      <c r="K38" s="342">
        <v>4</v>
      </c>
      <c r="L38" s="281" t="s">
        <v>1182</v>
      </c>
      <c r="M38" s="282" t="s">
        <v>32</v>
      </c>
      <c r="N38" s="148">
        <v>1020</v>
      </c>
      <c r="O38" s="148">
        <v>686</v>
      </c>
      <c r="P38" s="338">
        <f t="shared" si="1"/>
        <v>6.182256192948973E-05</v>
      </c>
    </row>
    <row r="39" spans="1:16" ht="19.5" customHeight="1">
      <c r="A39" s="247"/>
      <c r="B39" s="285" t="s">
        <v>89</v>
      </c>
      <c r="C39" s="339">
        <v>4</v>
      </c>
      <c r="D39" s="287" t="s">
        <v>90</v>
      </c>
      <c r="E39" s="340"/>
      <c r="F39" s="288">
        <v>0</v>
      </c>
      <c r="G39" s="288">
        <v>9072</v>
      </c>
      <c r="H39" s="338">
        <f t="shared" si="0"/>
        <v>0.0008492789608516212</v>
      </c>
      <c r="J39" s="341" t="s">
        <v>1179</v>
      </c>
      <c r="K39" s="342">
        <v>3</v>
      </c>
      <c r="L39" s="281" t="s">
        <v>1178</v>
      </c>
      <c r="M39" s="282" t="s">
        <v>15</v>
      </c>
      <c r="N39" s="148">
        <v>8</v>
      </c>
      <c r="O39" s="148">
        <v>29271</v>
      </c>
      <c r="P39" s="338">
        <f t="shared" si="1"/>
        <v>0.0026379128429126733</v>
      </c>
    </row>
    <row r="40" spans="1:16" ht="19.5" customHeight="1">
      <c r="A40" s="247"/>
      <c r="B40" s="268" t="s">
        <v>93</v>
      </c>
      <c r="C40" s="331">
        <v>2</v>
      </c>
      <c r="D40" s="270" t="s">
        <v>94</v>
      </c>
      <c r="E40" s="332" t="s">
        <v>15</v>
      </c>
      <c r="F40" s="271">
        <v>8</v>
      </c>
      <c r="G40" s="271">
        <v>23445</v>
      </c>
      <c r="H40" s="333">
        <f t="shared" si="0"/>
        <v>0.002194813187518327</v>
      </c>
      <c r="J40" s="341" t="s">
        <v>1177</v>
      </c>
      <c r="K40" s="342">
        <v>4</v>
      </c>
      <c r="L40" s="281" t="s">
        <v>1176</v>
      </c>
      <c r="M40" s="282" t="s">
        <v>32</v>
      </c>
      <c r="N40" s="148">
        <v>10884</v>
      </c>
      <c r="O40" s="148">
        <v>26404</v>
      </c>
      <c r="P40" s="338">
        <f t="shared" si="1"/>
        <v>0.002379537791816686</v>
      </c>
    </row>
    <row r="41" spans="1:16" ht="19.5" customHeight="1">
      <c r="A41" s="247"/>
      <c r="B41" s="285" t="s">
        <v>95</v>
      </c>
      <c r="C41" s="339">
        <v>3</v>
      </c>
      <c r="D41" s="287" t="s">
        <v>96</v>
      </c>
      <c r="E41" s="340" t="s">
        <v>15</v>
      </c>
      <c r="F41" s="288">
        <v>8</v>
      </c>
      <c r="G41" s="288">
        <v>16203</v>
      </c>
      <c r="H41" s="338">
        <f t="shared" si="0"/>
        <v>0.0015168504191665367</v>
      </c>
      <c r="J41" s="341" t="s">
        <v>1175</v>
      </c>
      <c r="K41" s="342">
        <v>4</v>
      </c>
      <c r="L41" s="281" t="s">
        <v>1174</v>
      </c>
      <c r="M41" s="282" t="s">
        <v>32</v>
      </c>
      <c r="N41" s="148">
        <v>219</v>
      </c>
      <c r="O41" s="148">
        <v>2655</v>
      </c>
      <c r="P41" s="338">
        <f t="shared" si="1"/>
        <v>0.00023926953633060527</v>
      </c>
    </row>
    <row r="42" spans="1:16" ht="19.5" customHeight="1">
      <c r="A42" s="247"/>
      <c r="B42" s="285" t="s">
        <v>97</v>
      </c>
      <c r="C42" s="339">
        <v>4</v>
      </c>
      <c r="D42" s="287" t="s">
        <v>98</v>
      </c>
      <c r="E42" s="340" t="s">
        <v>32</v>
      </c>
      <c r="F42" s="288">
        <v>9166</v>
      </c>
      <c r="G42" s="288">
        <v>15286</v>
      </c>
      <c r="H42" s="338">
        <f t="shared" si="0"/>
        <v>0.001431005092105146</v>
      </c>
      <c r="J42" s="341" t="s">
        <v>1173</v>
      </c>
      <c r="K42" s="342">
        <v>4</v>
      </c>
      <c r="L42" s="281" t="s">
        <v>1172</v>
      </c>
      <c r="M42" s="282" t="s">
        <v>32</v>
      </c>
      <c r="N42" s="148">
        <v>234</v>
      </c>
      <c r="O42" s="148">
        <v>212</v>
      </c>
      <c r="P42" s="338">
        <f t="shared" si="1"/>
        <v>1.9105514765381665E-05</v>
      </c>
    </row>
    <row r="43" spans="1:16" ht="19.5" customHeight="1">
      <c r="A43" s="247"/>
      <c r="B43" s="285" t="s">
        <v>99</v>
      </c>
      <c r="C43" s="339">
        <v>4</v>
      </c>
      <c r="D43" s="287" t="s">
        <v>100</v>
      </c>
      <c r="E43" s="340" t="s">
        <v>15</v>
      </c>
      <c r="F43" s="288">
        <v>0</v>
      </c>
      <c r="G43" s="288">
        <v>488</v>
      </c>
      <c r="H43" s="338">
        <f t="shared" si="0"/>
        <v>4.568431799995494E-05</v>
      </c>
      <c r="J43" s="334" t="s">
        <v>60</v>
      </c>
      <c r="K43" s="335">
        <v>2</v>
      </c>
      <c r="L43" s="275" t="s">
        <v>61</v>
      </c>
      <c r="M43" s="276" t="s">
        <v>15</v>
      </c>
      <c r="N43" s="128">
        <v>111</v>
      </c>
      <c r="O43" s="128">
        <v>196163</v>
      </c>
      <c r="P43" s="333">
        <f t="shared" si="1"/>
        <v>0.017678278740196056</v>
      </c>
    </row>
    <row r="44" spans="1:16" ht="19.5" customHeight="1">
      <c r="A44" s="247"/>
      <c r="B44" s="268" t="s">
        <v>101</v>
      </c>
      <c r="C44" s="331">
        <v>2</v>
      </c>
      <c r="D44" s="270" t="s">
        <v>102</v>
      </c>
      <c r="E44" s="332" t="s">
        <v>15</v>
      </c>
      <c r="F44" s="271">
        <v>47</v>
      </c>
      <c r="G44" s="271">
        <v>105375</v>
      </c>
      <c r="H44" s="333">
        <f t="shared" si="0"/>
        <v>0.009864723379600926</v>
      </c>
      <c r="J44" s="336" t="s">
        <v>1168</v>
      </c>
      <c r="K44" s="337">
        <v>3</v>
      </c>
      <c r="L44" s="292" t="s">
        <v>1301</v>
      </c>
      <c r="M44" s="293" t="s">
        <v>15</v>
      </c>
      <c r="N44" s="346">
        <v>5</v>
      </c>
      <c r="O44" s="346">
        <v>3477</v>
      </c>
      <c r="P44" s="338">
        <f t="shared" si="1"/>
        <v>0.0003133484662227927</v>
      </c>
    </row>
    <row r="45" spans="1:16" ht="19.5" customHeight="1">
      <c r="A45" s="247"/>
      <c r="B45" s="285" t="s">
        <v>103</v>
      </c>
      <c r="C45" s="339">
        <v>3</v>
      </c>
      <c r="D45" s="287" t="s">
        <v>104</v>
      </c>
      <c r="E45" s="340" t="s">
        <v>15</v>
      </c>
      <c r="F45" s="288">
        <v>6</v>
      </c>
      <c r="G45" s="288">
        <v>18813</v>
      </c>
      <c r="H45" s="338">
        <f t="shared" si="0"/>
        <v>0.0017611866281417054</v>
      </c>
      <c r="J45" s="334" t="s">
        <v>64</v>
      </c>
      <c r="K45" s="335">
        <v>2</v>
      </c>
      <c r="L45" s="275" t="s">
        <v>65</v>
      </c>
      <c r="M45" s="276"/>
      <c r="N45" s="128">
        <v>0</v>
      </c>
      <c r="O45" s="128">
        <v>377407</v>
      </c>
      <c r="P45" s="333">
        <f t="shared" si="1"/>
        <v>0.03401205193895471</v>
      </c>
    </row>
    <row r="46" spans="1:16" ht="19.5" customHeight="1">
      <c r="A46" s="247"/>
      <c r="B46" s="285" t="s">
        <v>105</v>
      </c>
      <c r="C46" s="339">
        <v>2</v>
      </c>
      <c r="D46" s="287" t="s">
        <v>106</v>
      </c>
      <c r="E46" s="340" t="s">
        <v>15</v>
      </c>
      <c r="F46" s="288">
        <v>0</v>
      </c>
      <c r="G46" s="288">
        <v>418</v>
      </c>
      <c r="H46" s="338">
        <f t="shared" si="0"/>
        <v>3.913123959832206E-05</v>
      </c>
      <c r="J46" s="329" t="s">
        <v>66</v>
      </c>
      <c r="K46" s="330">
        <v>1</v>
      </c>
      <c r="L46" s="264" t="s">
        <v>67</v>
      </c>
      <c r="M46" s="265"/>
      <c r="N46" s="138">
        <v>0</v>
      </c>
      <c r="O46" s="138">
        <v>176360</v>
      </c>
      <c r="P46" s="328">
        <f t="shared" si="1"/>
        <v>0.01589362539633354</v>
      </c>
    </row>
    <row r="47" spans="1:16" ht="19.5" customHeight="1">
      <c r="A47" s="247"/>
      <c r="B47" s="268" t="s">
        <v>109</v>
      </c>
      <c r="C47" s="331">
        <v>2</v>
      </c>
      <c r="D47" s="270" t="s">
        <v>110</v>
      </c>
      <c r="E47" s="332"/>
      <c r="F47" s="271">
        <v>0</v>
      </c>
      <c r="G47" s="271">
        <v>916183</v>
      </c>
      <c r="H47" s="333">
        <f t="shared" si="0"/>
        <v>0.08576884327490311</v>
      </c>
      <c r="J47" s="334" t="s">
        <v>68</v>
      </c>
      <c r="K47" s="335">
        <v>2</v>
      </c>
      <c r="L47" s="275" t="s">
        <v>69</v>
      </c>
      <c r="M47" s="276" t="s">
        <v>70</v>
      </c>
      <c r="N47" s="128">
        <v>140</v>
      </c>
      <c r="O47" s="128">
        <v>168848</v>
      </c>
      <c r="P47" s="333">
        <f t="shared" si="1"/>
        <v>0.015216641307099828</v>
      </c>
    </row>
    <row r="48" spans="1:16" ht="19.5" customHeight="1">
      <c r="A48" s="247"/>
      <c r="B48" s="285" t="s">
        <v>111</v>
      </c>
      <c r="C48" s="339">
        <v>3</v>
      </c>
      <c r="D48" s="287" t="s">
        <v>112</v>
      </c>
      <c r="E48" s="340" t="s">
        <v>15</v>
      </c>
      <c r="F48" s="288">
        <v>0</v>
      </c>
      <c r="G48" s="288">
        <v>2841</v>
      </c>
      <c r="H48" s="338">
        <f t="shared" si="0"/>
        <v>0.00026596136770055734</v>
      </c>
      <c r="J48" s="341" t="s">
        <v>1166</v>
      </c>
      <c r="K48" s="342">
        <v>3</v>
      </c>
      <c r="L48" s="281" t="s">
        <v>1165</v>
      </c>
      <c r="M48" s="282" t="s">
        <v>1154</v>
      </c>
      <c r="N48" s="148">
        <v>134351</v>
      </c>
      <c r="O48" s="148">
        <v>164101</v>
      </c>
      <c r="P48" s="338">
        <f t="shared" si="1"/>
        <v>0.014788839992990079</v>
      </c>
    </row>
    <row r="49" spans="1:16" ht="19.5" customHeight="1">
      <c r="A49" s="247"/>
      <c r="B49" s="256" t="s">
        <v>113</v>
      </c>
      <c r="C49" s="326">
        <v>1</v>
      </c>
      <c r="D49" s="258" t="s">
        <v>114</v>
      </c>
      <c r="E49" s="327"/>
      <c r="F49" s="259">
        <v>0</v>
      </c>
      <c r="G49" s="259">
        <v>291622</v>
      </c>
      <c r="H49" s="328">
        <f t="shared" si="0"/>
        <v>0.027300311852014054</v>
      </c>
      <c r="J49" s="341" t="s">
        <v>1164</v>
      </c>
      <c r="K49" s="342">
        <v>4</v>
      </c>
      <c r="L49" s="281" t="s">
        <v>1163</v>
      </c>
      <c r="M49" s="282" t="s">
        <v>1154</v>
      </c>
      <c r="N49" s="148">
        <v>849</v>
      </c>
      <c r="O49" s="148">
        <v>7423</v>
      </c>
      <c r="P49" s="338">
        <f t="shared" si="1"/>
        <v>0.000668963377846359</v>
      </c>
    </row>
    <row r="50" spans="1:16" ht="19.5" customHeight="1">
      <c r="A50" s="247"/>
      <c r="B50" s="268" t="s">
        <v>119</v>
      </c>
      <c r="C50" s="331">
        <v>2</v>
      </c>
      <c r="D50" s="270" t="s">
        <v>120</v>
      </c>
      <c r="E50" s="332"/>
      <c r="F50" s="271">
        <v>0</v>
      </c>
      <c r="G50" s="271">
        <v>291622</v>
      </c>
      <c r="H50" s="333">
        <f t="shared" si="0"/>
        <v>0.027300311852014054</v>
      </c>
      <c r="J50" s="341" t="s">
        <v>1162</v>
      </c>
      <c r="K50" s="342">
        <v>5</v>
      </c>
      <c r="L50" s="281" t="s">
        <v>1161</v>
      </c>
      <c r="M50" s="282" t="s">
        <v>1154</v>
      </c>
      <c r="N50" s="148">
        <v>786</v>
      </c>
      <c r="O50" s="148">
        <v>7062</v>
      </c>
      <c r="P50" s="338">
        <f t="shared" si="1"/>
        <v>0.00063642993053361</v>
      </c>
    </row>
    <row r="51" spans="1:16" ht="19.5" customHeight="1">
      <c r="A51" s="247"/>
      <c r="B51" s="285" t="s">
        <v>121</v>
      </c>
      <c r="C51" s="339">
        <v>3</v>
      </c>
      <c r="D51" s="287" t="s">
        <v>122</v>
      </c>
      <c r="E51" s="340"/>
      <c r="F51" s="288">
        <v>0</v>
      </c>
      <c r="G51" s="288">
        <v>288632</v>
      </c>
      <c r="H51" s="338">
        <f t="shared" si="0"/>
        <v>0.027020401788858592</v>
      </c>
      <c r="J51" s="341" t="s">
        <v>1158</v>
      </c>
      <c r="K51" s="342">
        <v>4</v>
      </c>
      <c r="L51" s="281" t="s">
        <v>1157</v>
      </c>
      <c r="M51" s="282" t="s">
        <v>1154</v>
      </c>
      <c r="N51" s="148">
        <v>128350</v>
      </c>
      <c r="O51" s="148">
        <v>149957</v>
      </c>
      <c r="P51" s="338">
        <f t="shared" si="1"/>
        <v>0.01351417772486952</v>
      </c>
    </row>
    <row r="52" spans="1:16" ht="19.5" customHeight="1">
      <c r="A52" s="247"/>
      <c r="B52" s="285" t="s">
        <v>129</v>
      </c>
      <c r="C52" s="339">
        <v>4</v>
      </c>
      <c r="D52" s="287" t="s">
        <v>130</v>
      </c>
      <c r="E52" s="340" t="s">
        <v>32</v>
      </c>
      <c r="F52" s="288">
        <v>125984</v>
      </c>
      <c r="G52" s="288">
        <v>210757</v>
      </c>
      <c r="H52" s="338">
        <f t="shared" si="0"/>
        <v>0.019730102067042014</v>
      </c>
      <c r="J52" s="341" t="s">
        <v>1156</v>
      </c>
      <c r="K52" s="342">
        <v>4</v>
      </c>
      <c r="L52" s="281" t="s">
        <v>1155</v>
      </c>
      <c r="M52" s="282" t="s">
        <v>1154</v>
      </c>
      <c r="N52" s="148">
        <v>5152</v>
      </c>
      <c r="O52" s="148">
        <v>6721</v>
      </c>
      <c r="P52" s="338">
        <f t="shared" si="1"/>
        <v>0.000605698890274199</v>
      </c>
    </row>
    <row r="53" spans="1:16" ht="19.5" customHeight="1">
      <c r="A53" s="247"/>
      <c r="B53" s="256" t="s">
        <v>133</v>
      </c>
      <c r="C53" s="326">
        <v>1</v>
      </c>
      <c r="D53" s="258" t="s">
        <v>134</v>
      </c>
      <c r="E53" s="327" t="s">
        <v>15</v>
      </c>
      <c r="F53" s="259">
        <v>0</v>
      </c>
      <c r="G53" s="259">
        <v>18611</v>
      </c>
      <c r="H53" s="328">
        <f t="shared" si="0"/>
        <v>0.0017422763161827075</v>
      </c>
      <c r="J53" s="334" t="s">
        <v>71</v>
      </c>
      <c r="K53" s="335">
        <v>2</v>
      </c>
      <c r="L53" s="275" t="s">
        <v>72</v>
      </c>
      <c r="M53" s="276"/>
      <c r="N53" s="128">
        <v>0</v>
      </c>
      <c r="O53" s="128">
        <v>7512</v>
      </c>
      <c r="P53" s="333">
        <f t="shared" si="1"/>
        <v>0.0006769840892337126</v>
      </c>
    </row>
    <row r="54" spans="1:16" ht="19.5" customHeight="1">
      <c r="A54" s="247"/>
      <c r="B54" s="268" t="s">
        <v>135</v>
      </c>
      <c r="C54" s="331">
        <v>2</v>
      </c>
      <c r="D54" s="270" t="s">
        <v>136</v>
      </c>
      <c r="E54" s="332" t="s">
        <v>15</v>
      </c>
      <c r="F54" s="271">
        <v>0</v>
      </c>
      <c r="G54" s="271">
        <v>14046</v>
      </c>
      <c r="H54" s="333">
        <f t="shared" si="0"/>
        <v>0.0013149219889905062</v>
      </c>
      <c r="J54" s="341" t="s">
        <v>1153</v>
      </c>
      <c r="K54" s="342">
        <v>3</v>
      </c>
      <c r="L54" s="281" t="s">
        <v>1152</v>
      </c>
      <c r="M54" s="282"/>
      <c r="N54" s="148">
        <v>0</v>
      </c>
      <c r="O54" s="148">
        <v>7512</v>
      </c>
      <c r="P54" s="338">
        <f t="shared" si="1"/>
        <v>0.0006769840892337126</v>
      </c>
    </row>
    <row r="55" spans="1:16" ht="19.5" customHeight="1">
      <c r="A55" s="247"/>
      <c r="B55" s="268" t="s">
        <v>137</v>
      </c>
      <c r="C55" s="331">
        <v>2</v>
      </c>
      <c r="D55" s="270" t="s">
        <v>138</v>
      </c>
      <c r="E55" s="332" t="s">
        <v>15</v>
      </c>
      <c r="F55" s="271">
        <v>0</v>
      </c>
      <c r="G55" s="271">
        <v>1017</v>
      </c>
      <c r="H55" s="333">
        <f t="shared" si="0"/>
        <v>9.5206867635152E-05</v>
      </c>
      <c r="J55" s="329" t="s">
        <v>75</v>
      </c>
      <c r="K55" s="330">
        <v>1</v>
      </c>
      <c r="L55" s="264" t="s">
        <v>822</v>
      </c>
      <c r="M55" s="265"/>
      <c r="N55" s="138">
        <v>0</v>
      </c>
      <c r="O55" s="138">
        <v>4542475</v>
      </c>
      <c r="P55" s="328">
        <f t="shared" si="1"/>
        <v>0.4093694489805523</v>
      </c>
    </row>
    <row r="56" spans="1:16" ht="19.5" customHeight="1">
      <c r="A56" s="247"/>
      <c r="B56" s="268" t="s">
        <v>139</v>
      </c>
      <c r="C56" s="331">
        <v>2</v>
      </c>
      <c r="D56" s="270" t="s">
        <v>140</v>
      </c>
      <c r="E56" s="332" t="s">
        <v>15</v>
      </c>
      <c r="F56" s="271">
        <v>0</v>
      </c>
      <c r="G56" s="271">
        <v>3548</v>
      </c>
      <c r="H56" s="333">
        <f t="shared" si="0"/>
        <v>0.0003321474595570494</v>
      </c>
      <c r="J56" s="334" t="s">
        <v>77</v>
      </c>
      <c r="K56" s="335">
        <v>2</v>
      </c>
      <c r="L56" s="275" t="s">
        <v>78</v>
      </c>
      <c r="M56" s="276" t="s">
        <v>15</v>
      </c>
      <c r="N56" s="128">
        <v>1</v>
      </c>
      <c r="O56" s="128">
        <v>16534</v>
      </c>
      <c r="P56" s="333">
        <f t="shared" si="1"/>
        <v>0.0014900499109944362</v>
      </c>
    </row>
    <row r="57" spans="1:16" ht="19.5" customHeight="1">
      <c r="A57" s="247"/>
      <c r="B57" s="256" t="s">
        <v>141</v>
      </c>
      <c r="C57" s="326">
        <v>1</v>
      </c>
      <c r="D57" s="258" t="s">
        <v>142</v>
      </c>
      <c r="E57" s="327"/>
      <c r="F57" s="259">
        <v>0</v>
      </c>
      <c r="G57" s="259">
        <v>62256693</v>
      </c>
      <c r="H57" s="328">
        <f t="shared" si="0"/>
        <v>5.828185575076985</v>
      </c>
      <c r="J57" s="336" t="s">
        <v>1151</v>
      </c>
      <c r="K57" s="337">
        <v>3</v>
      </c>
      <c r="L57" s="292" t="s">
        <v>1150</v>
      </c>
      <c r="M57" s="293" t="s">
        <v>15</v>
      </c>
      <c r="N57" s="346">
        <v>0</v>
      </c>
      <c r="O57" s="346">
        <v>1186</v>
      </c>
      <c r="P57" s="338">
        <f t="shared" si="1"/>
        <v>0.00010688273826293705</v>
      </c>
    </row>
    <row r="58" spans="1:16" ht="19.5" customHeight="1">
      <c r="A58" s="247"/>
      <c r="B58" s="268" t="s">
        <v>143</v>
      </c>
      <c r="C58" s="331">
        <v>2</v>
      </c>
      <c r="D58" s="270" t="s">
        <v>144</v>
      </c>
      <c r="E58" s="332"/>
      <c r="F58" s="271">
        <v>0</v>
      </c>
      <c r="G58" s="271">
        <v>3590368</v>
      </c>
      <c r="H58" s="333">
        <f t="shared" si="0"/>
        <v>0.3361137570673406</v>
      </c>
      <c r="J58" s="341" t="s">
        <v>1149</v>
      </c>
      <c r="K58" s="342">
        <v>3</v>
      </c>
      <c r="L58" s="281" t="s">
        <v>1148</v>
      </c>
      <c r="M58" s="282" t="s">
        <v>32</v>
      </c>
      <c r="N58" s="148">
        <v>927</v>
      </c>
      <c r="O58" s="148">
        <v>15348</v>
      </c>
      <c r="P58" s="338">
        <f t="shared" si="1"/>
        <v>0.001383167172731499</v>
      </c>
    </row>
    <row r="59" spans="1:16" ht="19.5" customHeight="1">
      <c r="A59" s="247"/>
      <c r="B59" s="285" t="s">
        <v>145</v>
      </c>
      <c r="C59" s="339">
        <v>3</v>
      </c>
      <c r="D59" s="287" t="s">
        <v>146</v>
      </c>
      <c r="E59" s="340"/>
      <c r="F59" s="288">
        <v>0</v>
      </c>
      <c r="G59" s="288">
        <v>925452</v>
      </c>
      <c r="H59" s="338">
        <f t="shared" si="0"/>
        <v>0.08663656447068503</v>
      </c>
      <c r="J59" s="334" t="s">
        <v>79</v>
      </c>
      <c r="K59" s="335">
        <v>2</v>
      </c>
      <c r="L59" s="275" t="s">
        <v>80</v>
      </c>
      <c r="M59" s="276" t="s">
        <v>15</v>
      </c>
      <c r="N59" s="128">
        <v>5</v>
      </c>
      <c r="O59" s="128">
        <v>2818</v>
      </c>
      <c r="P59" s="333">
        <f t="shared" si="1"/>
        <v>0.0002539591538153091</v>
      </c>
    </row>
    <row r="60" spans="1:16" ht="19.5" customHeight="1">
      <c r="A60" s="247"/>
      <c r="B60" s="285" t="s">
        <v>149</v>
      </c>
      <c r="C60" s="339">
        <v>4</v>
      </c>
      <c r="D60" s="287" t="s">
        <v>150</v>
      </c>
      <c r="E60" s="340" t="s">
        <v>15</v>
      </c>
      <c r="F60" s="288">
        <v>1</v>
      </c>
      <c r="G60" s="288">
        <v>31661</v>
      </c>
      <c r="H60" s="338">
        <f t="shared" si="0"/>
        <v>0.0029639573610585517</v>
      </c>
      <c r="J60" s="341" t="s">
        <v>1143</v>
      </c>
      <c r="K60" s="342">
        <v>3</v>
      </c>
      <c r="L60" s="281" t="s">
        <v>1142</v>
      </c>
      <c r="M60" s="282" t="s">
        <v>15</v>
      </c>
      <c r="N60" s="148">
        <v>5</v>
      </c>
      <c r="O60" s="148">
        <v>2818</v>
      </c>
      <c r="P60" s="338">
        <f t="shared" si="1"/>
        <v>0.0002539591538153091</v>
      </c>
    </row>
    <row r="61" spans="1:16" ht="19.5" customHeight="1">
      <c r="A61" s="247"/>
      <c r="B61" s="285" t="s">
        <v>153</v>
      </c>
      <c r="C61" s="339">
        <v>3</v>
      </c>
      <c r="D61" s="287" t="s">
        <v>154</v>
      </c>
      <c r="E61" s="340" t="s">
        <v>15</v>
      </c>
      <c r="F61" s="288">
        <v>275</v>
      </c>
      <c r="G61" s="288">
        <v>1603387</v>
      </c>
      <c r="H61" s="338">
        <f t="shared" si="0"/>
        <v>0.15010172455941342</v>
      </c>
      <c r="J61" s="341" t="s">
        <v>1135</v>
      </c>
      <c r="K61" s="342">
        <v>4</v>
      </c>
      <c r="L61" s="281" t="s">
        <v>1134</v>
      </c>
      <c r="M61" s="282" t="s">
        <v>15</v>
      </c>
      <c r="N61" s="148">
        <v>5</v>
      </c>
      <c r="O61" s="148">
        <v>2434</v>
      </c>
      <c r="P61" s="338">
        <f t="shared" si="1"/>
        <v>0.00021935293839122158</v>
      </c>
    </row>
    <row r="62" spans="1:16" ht="19.5" customHeight="1">
      <c r="A62" s="247"/>
      <c r="B62" s="285" t="s">
        <v>155</v>
      </c>
      <c r="C62" s="339">
        <v>4</v>
      </c>
      <c r="D62" s="287" t="s">
        <v>156</v>
      </c>
      <c r="E62" s="340" t="s">
        <v>15</v>
      </c>
      <c r="F62" s="288">
        <v>0</v>
      </c>
      <c r="G62" s="288">
        <v>4433</v>
      </c>
      <c r="H62" s="338">
        <f t="shared" si="0"/>
        <v>0.00041499709363483655</v>
      </c>
      <c r="J62" s="334" t="s">
        <v>81</v>
      </c>
      <c r="K62" s="335">
        <v>2</v>
      </c>
      <c r="L62" s="275" t="s">
        <v>82</v>
      </c>
      <c r="M62" s="276" t="s">
        <v>15</v>
      </c>
      <c r="N62" s="128">
        <v>22</v>
      </c>
      <c r="O62" s="128">
        <v>21647</v>
      </c>
      <c r="P62" s="333">
        <f t="shared" si="1"/>
        <v>0.0019508352741802683</v>
      </c>
    </row>
    <row r="63" spans="1:16" ht="19.5" customHeight="1">
      <c r="A63" s="247"/>
      <c r="B63" s="285" t="s">
        <v>157</v>
      </c>
      <c r="C63" s="339">
        <v>4</v>
      </c>
      <c r="D63" s="287" t="s">
        <v>158</v>
      </c>
      <c r="E63" s="340" t="s">
        <v>15</v>
      </c>
      <c r="F63" s="288">
        <v>1</v>
      </c>
      <c r="G63" s="288">
        <v>2126</v>
      </c>
      <c r="H63" s="338">
        <f t="shared" si="0"/>
        <v>0.00019902635259816433</v>
      </c>
      <c r="J63" s="341" t="s">
        <v>83</v>
      </c>
      <c r="K63" s="342">
        <v>3</v>
      </c>
      <c r="L63" s="281" t="s">
        <v>1131</v>
      </c>
      <c r="M63" s="282" t="s">
        <v>15</v>
      </c>
      <c r="N63" s="148">
        <v>0</v>
      </c>
      <c r="O63" s="148">
        <v>434</v>
      </c>
      <c r="P63" s="338">
        <f t="shared" si="1"/>
        <v>3.9112233057432274E-05</v>
      </c>
    </row>
    <row r="64" spans="1:16" ht="19.5" customHeight="1">
      <c r="A64" s="247"/>
      <c r="B64" s="285" t="s">
        <v>159</v>
      </c>
      <c r="C64" s="339">
        <v>4</v>
      </c>
      <c r="D64" s="287" t="s">
        <v>160</v>
      </c>
      <c r="E64" s="340" t="s">
        <v>15</v>
      </c>
      <c r="F64" s="288">
        <v>32</v>
      </c>
      <c r="G64" s="288">
        <v>57337</v>
      </c>
      <c r="H64" s="338">
        <f t="shared" si="0"/>
        <v>0.005367626518777493</v>
      </c>
      <c r="J64" s="341" t="s">
        <v>1128</v>
      </c>
      <c r="K64" s="342">
        <v>3</v>
      </c>
      <c r="L64" s="281" t="s">
        <v>84</v>
      </c>
      <c r="M64" s="282" t="s">
        <v>15</v>
      </c>
      <c r="N64" s="148">
        <v>22</v>
      </c>
      <c r="O64" s="148">
        <v>21213</v>
      </c>
      <c r="P64" s="338">
        <f t="shared" si="1"/>
        <v>0.0019117230411228362</v>
      </c>
    </row>
    <row r="65" spans="1:16" ht="19.5" customHeight="1">
      <c r="A65" s="247"/>
      <c r="B65" s="268" t="s">
        <v>161</v>
      </c>
      <c r="C65" s="331">
        <v>2</v>
      </c>
      <c r="D65" s="270" t="s">
        <v>162</v>
      </c>
      <c r="E65" s="332" t="s">
        <v>15</v>
      </c>
      <c r="F65" s="271">
        <v>0</v>
      </c>
      <c r="G65" s="271">
        <v>204</v>
      </c>
      <c r="H65" s="333">
        <f t="shared" si="0"/>
        <v>1.9097542770472966E-05</v>
      </c>
      <c r="J65" s="341" t="s">
        <v>1125</v>
      </c>
      <c r="K65" s="342">
        <v>4</v>
      </c>
      <c r="L65" s="281" t="s">
        <v>1124</v>
      </c>
      <c r="M65" s="282" t="s">
        <v>15</v>
      </c>
      <c r="N65" s="148">
        <v>22</v>
      </c>
      <c r="O65" s="148">
        <v>21213</v>
      </c>
      <c r="P65" s="338">
        <f t="shared" si="1"/>
        <v>0.0019117230411228362</v>
      </c>
    </row>
    <row r="66" spans="1:16" ht="19.5" customHeight="1">
      <c r="A66" s="247"/>
      <c r="B66" s="268" t="s">
        <v>163</v>
      </c>
      <c r="C66" s="331">
        <v>2</v>
      </c>
      <c r="D66" s="270" t="s">
        <v>164</v>
      </c>
      <c r="E66" s="332" t="s">
        <v>15</v>
      </c>
      <c r="F66" s="271">
        <v>459</v>
      </c>
      <c r="G66" s="271">
        <v>5319329</v>
      </c>
      <c r="H66" s="333">
        <f t="shared" si="0"/>
        <v>0.49797114258684894</v>
      </c>
      <c r="J66" s="341" t="s">
        <v>1119</v>
      </c>
      <c r="K66" s="342">
        <v>5</v>
      </c>
      <c r="L66" s="281" t="s">
        <v>1118</v>
      </c>
      <c r="M66" s="282" t="s">
        <v>15</v>
      </c>
      <c r="N66" s="148">
        <v>2</v>
      </c>
      <c r="O66" s="148">
        <v>1630</v>
      </c>
      <c r="P66" s="338">
        <f t="shared" si="1"/>
        <v>0.00014689617484703828</v>
      </c>
    </row>
    <row r="67" spans="1:16" ht="19.5" customHeight="1">
      <c r="A67" s="247"/>
      <c r="B67" s="285" t="s">
        <v>165</v>
      </c>
      <c r="C67" s="339">
        <v>3</v>
      </c>
      <c r="D67" s="287" t="s">
        <v>166</v>
      </c>
      <c r="E67" s="340" t="s">
        <v>15</v>
      </c>
      <c r="F67" s="288">
        <v>2</v>
      </c>
      <c r="G67" s="288">
        <v>40275</v>
      </c>
      <c r="H67" s="338">
        <f t="shared" si="0"/>
        <v>0.0037703604660823467</v>
      </c>
      <c r="J67" s="334" t="s">
        <v>85</v>
      </c>
      <c r="K67" s="335">
        <v>2</v>
      </c>
      <c r="L67" s="275" t="s">
        <v>86</v>
      </c>
      <c r="M67" s="276"/>
      <c r="N67" s="128">
        <v>0</v>
      </c>
      <c r="O67" s="128">
        <v>47887</v>
      </c>
      <c r="P67" s="333">
        <f t="shared" si="1"/>
        <v>0.004315593328159584</v>
      </c>
    </row>
    <row r="68" spans="1:16" ht="19.5" customHeight="1">
      <c r="A68" s="247"/>
      <c r="B68" s="285" t="s">
        <v>167</v>
      </c>
      <c r="C68" s="339">
        <v>3</v>
      </c>
      <c r="D68" s="287" t="s">
        <v>168</v>
      </c>
      <c r="E68" s="340" t="s">
        <v>15</v>
      </c>
      <c r="F68" s="288">
        <v>355</v>
      </c>
      <c r="G68" s="288">
        <v>4524020</v>
      </c>
      <c r="H68" s="338">
        <f t="shared" si="0"/>
        <v>0.423517967865074</v>
      </c>
      <c r="J68" s="341" t="s">
        <v>87</v>
      </c>
      <c r="K68" s="342">
        <v>3</v>
      </c>
      <c r="L68" s="281" t="s">
        <v>88</v>
      </c>
      <c r="M68" s="282"/>
      <c r="N68" s="148">
        <v>0</v>
      </c>
      <c r="O68" s="148">
        <v>47458</v>
      </c>
      <c r="P68" s="338">
        <f t="shared" si="1"/>
        <v>0.004276931696865486</v>
      </c>
    </row>
    <row r="69" spans="1:16" ht="19.5" customHeight="1">
      <c r="A69" s="247"/>
      <c r="B69" s="268" t="s">
        <v>169</v>
      </c>
      <c r="C69" s="331">
        <v>2</v>
      </c>
      <c r="D69" s="270" t="s">
        <v>170</v>
      </c>
      <c r="E69" s="332" t="s">
        <v>32</v>
      </c>
      <c r="F69" s="271">
        <v>129035</v>
      </c>
      <c r="G69" s="271">
        <v>12867498</v>
      </c>
      <c r="H69" s="333">
        <f t="shared" si="0"/>
        <v>1.2045960460979184</v>
      </c>
      <c r="J69" s="341" t="s">
        <v>1111</v>
      </c>
      <c r="K69" s="342">
        <v>4</v>
      </c>
      <c r="L69" s="281" t="s">
        <v>90</v>
      </c>
      <c r="M69" s="282"/>
      <c r="N69" s="148">
        <v>0</v>
      </c>
      <c r="O69" s="148">
        <v>47458</v>
      </c>
      <c r="P69" s="338">
        <f t="shared" si="1"/>
        <v>0.004276931696865486</v>
      </c>
    </row>
    <row r="70" spans="1:16" ht="19.5" customHeight="1">
      <c r="A70" s="247"/>
      <c r="B70" s="285" t="s">
        <v>173</v>
      </c>
      <c r="C70" s="339">
        <v>3</v>
      </c>
      <c r="D70" s="287" t="s">
        <v>174</v>
      </c>
      <c r="E70" s="340" t="s">
        <v>32</v>
      </c>
      <c r="F70" s="288">
        <v>244</v>
      </c>
      <c r="G70" s="288">
        <v>3924</v>
      </c>
      <c r="H70" s="338">
        <f t="shared" si="0"/>
        <v>0.00036734685211439175</v>
      </c>
      <c r="J70" s="341" t="s">
        <v>1106</v>
      </c>
      <c r="K70" s="342">
        <v>5</v>
      </c>
      <c r="L70" s="281" t="s">
        <v>1105</v>
      </c>
      <c r="M70" s="282" t="s">
        <v>1102</v>
      </c>
      <c r="N70" s="148">
        <v>1</v>
      </c>
      <c r="O70" s="148">
        <v>1044</v>
      </c>
      <c r="P70" s="338">
        <f t="shared" si="1"/>
        <v>9.408564818423802E-05</v>
      </c>
    </row>
    <row r="71" spans="1:16" ht="19.5" customHeight="1">
      <c r="A71" s="247"/>
      <c r="B71" s="285" t="s">
        <v>175</v>
      </c>
      <c r="C71" s="339">
        <v>3</v>
      </c>
      <c r="D71" s="287" t="s">
        <v>176</v>
      </c>
      <c r="E71" s="340" t="s">
        <v>32</v>
      </c>
      <c r="F71" s="288">
        <v>26117</v>
      </c>
      <c r="G71" s="288">
        <v>3274319</v>
      </c>
      <c r="H71" s="338">
        <f t="shared" si="0"/>
        <v>0.3065267016993739</v>
      </c>
      <c r="J71" s="341" t="s">
        <v>91</v>
      </c>
      <c r="K71" s="342">
        <v>2</v>
      </c>
      <c r="L71" s="281" t="s">
        <v>92</v>
      </c>
      <c r="M71" s="282" t="s">
        <v>15</v>
      </c>
      <c r="N71" s="148">
        <v>0</v>
      </c>
      <c r="O71" s="148">
        <v>1068</v>
      </c>
      <c r="P71" s="338">
        <f t="shared" si="1"/>
        <v>9.624853664824348E-05</v>
      </c>
    </row>
    <row r="72" spans="1:16" ht="19.5" customHeight="1">
      <c r="A72" s="247"/>
      <c r="B72" s="285" t="s">
        <v>177</v>
      </c>
      <c r="C72" s="339">
        <v>3</v>
      </c>
      <c r="D72" s="287" t="s">
        <v>178</v>
      </c>
      <c r="E72" s="340" t="s">
        <v>32</v>
      </c>
      <c r="F72" s="288">
        <v>56284</v>
      </c>
      <c r="G72" s="288">
        <v>5590603</v>
      </c>
      <c r="H72" s="338">
        <f t="shared" si="0"/>
        <v>0.523366568162914</v>
      </c>
      <c r="J72" s="341" t="s">
        <v>1101</v>
      </c>
      <c r="K72" s="342">
        <v>3</v>
      </c>
      <c r="L72" s="281" t="s">
        <v>1100</v>
      </c>
      <c r="M72" s="282" t="s">
        <v>15</v>
      </c>
      <c r="N72" s="148">
        <v>0</v>
      </c>
      <c r="O72" s="148">
        <v>1068</v>
      </c>
      <c r="P72" s="338">
        <f t="shared" si="1"/>
        <v>9.624853664824348E-05</v>
      </c>
    </row>
    <row r="73" spans="1:16" ht="19.5" customHeight="1">
      <c r="A73" s="247"/>
      <c r="B73" s="268" t="s">
        <v>179</v>
      </c>
      <c r="C73" s="331">
        <v>2</v>
      </c>
      <c r="D73" s="270" t="s">
        <v>180</v>
      </c>
      <c r="E73" s="332" t="s">
        <v>15</v>
      </c>
      <c r="F73" s="271">
        <v>315</v>
      </c>
      <c r="G73" s="271">
        <v>1755152</v>
      </c>
      <c r="H73" s="333">
        <f aca="true" t="shared" si="2" ref="H73:H136">G73/1068200252*100</f>
        <v>0.16430926661118217</v>
      </c>
      <c r="J73" s="341" t="s">
        <v>1097</v>
      </c>
      <c r="K73" s="342">
        <v>4</v>
      </c>
      <c r="L73" s="281" t="s">
        <v>1096</v>
      </c>
      <c r="M73" s="282" t="s">
        <v>15</v>
      </c>
      <c r="N73" s="148">
        <v>0</v>
      </c>
      <c r="O73" s="148">
        <v>641</v>
      </c>
      <c r="P73" s="338">
        <f aca="true" t="shared" si="3" ref="P73:P136">O73/1109627260*100</f>
        <v>5.776714605947947E-05</v>
      </c>
    </row>
    <row r="74" spans="1:16" ht="19.5" customHeight="1">
      <c r="A74" s="247"/>
      <c r="B74" s="285" t="s">
        <v>181</v>
      </c>
      <c r="C74" s="339">
        <v>3</v>
      </c>
      <c r="D74" s="287" t="s">
        <v>182</v>
      </c>
      <c r="E74" s="340" t="s">
        <v>15</v>
      </c>
      <c r="F74" s="288">
        <v>159</v>
      </c>
      <c r="G74" s="288">
        <v>1508290</v>
      </c>
      <c r="H74" s="338">
        <f t="shared" si="2"/>
        <v>0.14119918031998369</v>
      </c>
      <c r="J74" s="334" t="s">
        <v>93</v>
      </c>
      <c r="K74" s="335">
        <v>2</v>
      </c>
      <c r="L74" s="275" t="s">
        <v>94</v>
      </c>
      <c r="M74" s="276" t="s">
        <v>15</v>
      </c>
      <c r="N74" s="128">
        <v>67</v>
      </c>
      <c r="O74" s="128">
        <v>132149</v>
      </c>
      <c r="P74" s="333">
        <f t="shared" si="3"/>
        <v>0.01190931448457746</v>
      </c>
    </row>
    <row r="75" spans="1:16" ht="19.5" customHeight="1">
      <c r="A75" s="247"/>
      <c r="B75" s="285" t="s">
        <v>183</v>
      </c>
      <c r="C75" s="339">
        <v>3</v>
      </c>
      <c r="D75" s="287" t="s">
        <v>184</v>
      </c>
      <c r="E75" s="340" t="s">
        <v>15</v>
      </c>
      <c r="F75" s="288">
        <v>59</v>
      </c>
      <c r="G75" s="288">
        <v>104563</v>
      </c>
      <c r="H75" s="338">
        <f t="shared" si="2"/>
        <v>0.009788707670141984</v>
      </c>
      <c r="J75" s="336" t="s">
        <v>1095</v>
      </c>
      <c r="K75" s="337">
        <v>3</v>
      </c>
      <c r="L75" s="292" t="s">
        <v>1094</v>
      </c>
      <c r="M75" s="293" t="s">
        <v>32</v>
      </c>
      <c r="N75" s="346">
        <v>112</v>
      </c>
      <c r="O75" s="346">
        <v>452</v>
      </c>
      <c r="P75" s="338">
        <f t="shared" si="3"/>
        <v>4.0734399405436384E-05</v>
      </c>
    </row>
    <row r="76" spans="1:16" ht="19.5" customHeight="1">
      <c r="A76" s="247"/>
      <c r="B76" s="285" t="s">
        <v>185</v>
      </c>
      <c r="C76" s="339">
        <v>2</v>
      </c>
      <c r="D76" s="287" t="s">
        <v>186</v>
      </c>
      <c r="E76" s="340" t="s">
        <v>15</v>
      </c>
      <c r="F76" s="288">
        <v>0</v>
      </c>
      <c r="G76" s="288">
        <v>986</v>
      </c>
      <c r="H76" s="338">
        <f t="shared" si="2"/>
        <v>9.230479005728601E-05</v>
      </c>
      <c r="J76" s="341" t="s">
        <v>1093</v>
      </c>
      <c r="K76" s="342">
        <v>3</v>
      </c>
      <c r="L76" s="281" t="s">
        <v>1092</v>
      </c>
      <c r="M76" s="282" t="s">
        <v>15</v>
      </c>
      <c r="N76" s="148">
        <v>3</v>
      </c>
      <c r="O76" s="148">
        <v>15568</v>
      </c>
      <c r="P76" s="338">
        <f t="shared" si="3"/>
        <v>0.001402993650318216</v>
      </c>
    </row>
    <row r="77" spans="1:16" ht="19.5" customHeight="1">
      <c r="A77" s="247"/>
      <c r="B77" s="285" t="s">
        <v>187</v>
      </c>
      <c r="C77" s="339">
        <v>3</v>
      </c>
      <c r="D77" s="287" t="s">
        <v>188</v>
      </c>
      <c r="E77" s="340" t="s">
        <v>15</v>
      </c>
      <c r="F77" s="288">
        <v>0</v>
      </c>
      <c r="G77" s="288">
        <v>325</v>
      </c>
      <c r="H77" s="338">
        <f t="shared" si="2"/>
        <v>3.0425006864724088E-05</v>
      </c>
      <c r="J77" s="341" t="s">
        <v>95</v>
      </c>
      <c r="K77" s="342">
        <v>3</v>
      </c>
      <c r="L77" s="281" t="s">
        <v>1089</v>
      </c>
      <c r="M77" s="282" t="s">
        <v>15</v>
      </c>
      <c r="N77" s="148">
        <v>0</v>
      </c>
      <c r="O77" s="148">
        <v>2005</v>
      </c>
      <c r="P77" s="338">
        <f t="shared" si="3"/>
        <v>0.00018069130709712377</v>
      </c>
    </row>
    <row r="78" spans="1:16" ht="19.5" customHeight="1">
      <c r="A78" s="247"/>
      <c r="B78" s="268" t="s">
        <v>195</v>
      </c>
      <c r="C78" s="331">
        <v>2</v>
      </c>
      <c r="D78" s="270" t="s">
        <v>196</v>
      </c>
      <c r="E78" s="332" t="s">
        <v>15</v>
      </c>
      <c r="F78" s="271">
        <v>4294</v>
      </c>
      <c r="G78" s="271">
        <v>20721976</v>
      </c>
      <c r="H78" s="333">
        <f t="shared" si="2"/>
        <v>1.9398961909250703</v>
      </c>
      <c r="J78" s="341" t="s">
        <v>1088</v>
      </c>
      <c r="K78" s="342">
        <v>3</v>
      </c>
      <c r="L78" s="281" t="s">
        <v>1087</v>
      </c>
      <c r="M78" s="282" t="s">
        <v>15</v>
      </c>
      <c r="N78" s="148">
        <v>4</v>
      </c>
      <c r="O78" s="148">
        <v>17613</v>
      </c>
      <c r="P78" s="338">
        <f t="shared" si="3"/>
        <v>0.0015872897715220153</v>
      </c>
    </row>
    <row r="79" spans="1:16" ht="19.5" customHeight="1">
      <c r="A79" s="247"/>
      <c r="B79" s="285" t="s">
        <v>197</v>
      </c>
      <c r="C79" s="339">
        <v>3</v>
      </c>
      <c r="D79" s="287" t="s">
        <v>198</v>
      </c>
      <c r="E79" s="340" t="s">
        <v>15</v>
      </c>
      <c r="F79" s="288">
        <v>0</v>
      </c>
      <c r="G79" s="288">
        <v>2586</v>
      </c>
      <c r="H79" s="338">
        <f t="shared" si="2"/>
        <v>0.00024208943923746613</v>
      </c>
      <c r="J79" s="341" t="s">
        <v>1086</v>
      </c>
      <c r="K79" s="342">
        <v>3</v>
      </c>
      <c r="L79" s="281" t="s">
        <v>1085</v>
      </c>
      <c r="M79" s="282" t="s">
        <v>15</v>
      </c>
      <c r="N79" s="148">
        <v>1</v>
      </c>
      <c r="O79" s="148">
        <v>1623</v>
      </c>
      <c r="P79" s="338">
        <f t="shared" si="3"/>
        <v>0.00014626533237837</v>
      </c>
    </row>
    <row r="80" spans="1:16" ht="19.5" customHeight="1">
      <c r="A80" s="247"/>
      <c r="B80" s="285" t="s">
        <v>199</v>
      </c>
      <c r="C80" s="339">
        <v>3</v>
      </c>
      <c r="D80" s="287" t="s">
        <v>200</v>
      </c>
      <c r="E80" s="340" t="s">
        <v>15</v>
      </c>
      <c r="F80" s="288">
        <v>549</v>
      </c>
      <c r="G80" s="288">
        <v>3951514</v>
      </c>
      <c r="H80" s="338">
        <f t="shared" si="2"/>
        <v>0.3699225863878564</v>
      </c>
      <c r="J80" s="341" t="s">
        <v>1084</v>
      </c>
      <c r="K80" s="342">
        <v>4</v>
      </c>
      <c r="L80" s="281" t="s">
        <v>1083</v>
      </c>
      <c r="M80" s="282" t="s">
        <v>15</v>
      </c>
      <c r="N80" s="148">
        <v>1</v>
      </c>
      <c r="O80" s="148">
        <v>1212</v>
      </c>
      <c r="P80" s="338">
        <f t="shared" si="3"/>
        <v>0.0001092258674322763</v>
      </c>
    </row>
    <row r="81" spans="1:16" ht="19.5" customHeight="1">
      <c r="A81" s="247"/>
      <c r="B81" s="285" t="s">
        <v>201</v>
      </c>
      <c r="C81" s="339">
        <v>4</v>
      </c>
      <c r="D81" s="287" t="s">
        <v>202</v>
      </c>
      <c r="E81" s="340" t="s">
        <v>15</v>
      </c>
      <c r="F81" s="288">
        <v>1</v>
      </c>
      <c r="G81" s="288">
        <v>1438</v>
      </c>
      <c r="H81" s="338">
        <f t="shared" si="2"/>
        <v>0.00013461895345068687</v>
      </c>
      <c r="J81" s="341" t="s">
        <v>1082</v>
      </c>
      <c r="K81" s="342">
        <v>4</v>
      </c>
      <c r="L81" s="281" t="s">
        <v>1081</v>
      </c>
      <c r="M81" s="282" t="s">
        <v>15</v>
      </c>
      <c r="N81" s="148">
        <v>0</v>
      </c>
      <c r="O81" s="148">
        <v>411</v>
      </c>
      <c r="P81" s="338">
        <f t="shared" si="3"/>
        <v>3.70394649460937E-05</v>
      </c>
    </row>
    <row r="82" spans="1:16" ht="19.5" customHeight="1">
      <c r="A82" s="247"/>
      <c r="B82" s="285" t="s">
        <v>203</v>
      </c>
      <c r="C82" s="339">
        <v>4</v>
      </c>
      <c r="D82" s="287" t="s">
        <v>204</v>
      </c>
      <c r="E82" s="340" t="s">
        <v>15</v>
      </c>
      <c r="F82" s="288">
        <v>547</v>
      </c>
      <c r="G82" s="288">
        <v>3950076</v>
      </c>
      <c r="H82" s="338">
        <f t="shared" si="2"/>
        <v>0.36978796743440573</v>
      </c>
      <c r="J82" s="341" t="s">
        <v>1080</v>
      </c>
      <c r="K82" s="342">
        <v>3</v>
      </c>
      <c r="L82" s="281" t="s">
        <v>1079</v>
      </c>
      <c r="M82" s="282" t="s">
        <v>15</v>
      </c>
      <c r="N82" s="148">
        <v>0</v>
      </c>
      <c r="O82" s="148">
        <v>488</v>
      </c>
      <c r="P82" s="338">
        <f t="shared" si="3"/>
        <v>4.397873210144459E-05</v>
      </c>
    </row>
    <row r="83" spans="1:16" ht="19.5" customHeight="1">
      <c r="A83" s="247"/>
      <c r="B83" s="285" t="s">
        <v>205</v>
      </c>
      <c r="C83" s="339">
        <v>3</v>
      </c>
      <c r="D83" s="287" t="s">
        <v>206</v>
      </c>
      <c r="E83" s="340" t="s">
        <v>15</v>
      </c>
      <c r="F83" s="288">
        <v>71</v>
      </c>
      <c r="G83" s="288">
        <v>114302</v>
      </c>
      <c r="H83" s="338">
        <f t="shared" si="2"/>
        <v>0.010700428106620592</v>
      </c>
      <c r="J83" s="341" t="s">
        <v>1078</v>
      </c>
      <c r="K83" s="342">
        <v>4</v>
      </c>
      <c r="L83" s="281" t="s">
        <v>1077</v>
      </c>
      <c r="M83" s="282" t="s">
        <v>15</v>
      </c>
      <c r="N83" s="148">
        <v>0</v>
      </c>
      <c r="O83" s="148">
        <v>488</v>
      </c>
      <c r="P83" s="338">
        <f t="shared" si="3"/>
        <v>4.397873210144459E-05</v>
      </c>
    </row>
    <row r="84" spans="1:16" ht="19.5" customHeight="1">
      <c r="A84" s="247"/>
      <c r="B84" s="285" t="s">
        <v>207</v>
      </c>
      <c r="C84" s="339">
        <v>3</v>
      </c>
      <c r="D84" s="287" t="s">
        <v>208</v>
      </c>
      <c r="E84" s="340" t="s">
        <v>32</v>
      </c>
      <c r="F84" s="288">
        <v>11824</v>
      </c>
      <c r="G84" s="288">
        <v>34654</v>
      </c>
      <c r="H84" s="338">
        <f t="shared" si="2"/>
        <v>0.003244148270431226</v>
      </c>
      <c r="J84" s="334" t="s">
        <v>101</v>
      </c>
      <c r="K84" s="335">
        <v>2</v>
      </c>
      <c r="L84" s="275" t="s">
        <v>102</v>
      </c>
      <c r="M84" s="276" t="s">
        <v>15</v>
      </c>
      <c r="N84" s="128">
        <v>52</v>
      </c>
      <c r="O84" s="128">
        <v>84787</v>
      </c>
      <c r="P84" s="333">
        <f t="shared" si="3"/>
        <v>0.007641034341567996</v>
      </c>
    </row>
    <row r="85" spans="1:16" ht="19.5" customHeight="1">
      <c r="A85" s="247"/>
      <c r="B85" s="268" t="s">
        <v>209</v>
      </c>
      <c r="C85" s="331">
        <v>2</v>
      </c>
      <c r="D85" s="270" t="s">
        <v>210</v>
      </c>
      <c r="E85" s="332" t="s">
        <v>15</v>
      </c>
      <c r="F85" s="271">
        <v>2102</v>
      </c>
      <c r="G85" s="271">
        <v>18001180</v>
      </c>
      <c r="H85" s="333">
        <f t="shared" si="2"/>
        <v>1.6851877694557968</v>
      </c>
      <c r="J85" s="341" t="s">
        <v>1076</v>
      </c>
      <c r="K85" s="342">
        <v>3</v>
      </c>
      <c r="L85" s="281" t="s">
        <v>1075</v>
      </c>
      <c r="M85" s="282" t="s">
        <v>15</v>
      </c>
      <c r="N85" s="148">
        <v>52</v>
      </c>
      <c r="O85" s="148">
        <v>84787</v>
      </c>
      <c r="P85" s="338">
        <f t="shared" si="3"/>
        <v>0.007641034341567996</v>
      </c>
    </row>
    <row r="86" spans="1:16" ht="19.5" customHeight="1">
      <c r="A86" s="247"/>
      <c r="B86" s="256" t="s">
        <v>211</v>
      </c>
      <c r="C86" s="326">
        <v>1</v>
      </c>
      <c r="D86" s="258" t="s">
        <v>212</v>
      </c>
      <c r="E86" s="327"/>
      <c r="F86" s="259">
        <v>0</v>
      </c>
      <c r="G86" s="259">
        <v>80989509</v>
      </c>
      <c r="H86" s="328">
        <f t="shared" si="2"/>
        <v>7.581865745525025</v>
      </c>
      <c r="J86" s="341" t="s">
        <v>1074</v>
      </c>
      <c r="K86" s="342">
        <v>4</v>
      </c>
      <c r="L86" s="281" t="s">
        <v>1073</v>
      </c>
      <c r="M86" s="282" t="s">
        <v>15</v>
      </c>
      <c r="N86" s="148">
        <v>8</v>
      </c>
      <c r="O86" s="148">
        <v>5541</v>
      </c>
      <c r="P86" s="338">
        <f t="shared" si="3"/>
        <v>0.0004993568741272633</v>
      </c>
    </row>
    <row r="87" spans="1:16" ht="19.5" customHeight="1">
      <c r="A87" s="247"/>
      <c r="B87" s="268" t="s">
        <v>213</v>
      </c>
      <c r="C87" s="331">
        <v>2</v>
      </c>
      <c r="D87" s="270" t="s">
        <v>214</v>
      </c>
      <c r="E87" s="332" t="s">
        <v>15</v>
      </c>
      <c r="F87" s="271">
        <v>3</v>
      </c>
      <c r="G87" s="271">
        <v>34704</v>
      </c>
      <c r="H87" s="333">
        <f t="shared" si="2"/>
        <v>0.003248829040718107</v>
      </c>
      <c r="J87" s="341" t="s">
        <v>1072</v>
      </c>
      <c r="K87" s="342">
        <v>5</v>
      </c>
      <c r="L87" s="281" t="s">
        <v>1071</v>
      </c>
      <c r="M87" s="282" t="s">
        <v>15</v>
      </c>
      <c r="N87" s="148">
        <v>0</v>
      </c>
      <c r="O87" s="148">
        <v>1260</v>
      </c>
      <c r="P87" s="338">
        <f t="shared" si="3"/>
        <v>0.00011355164436028725</v>
      </c>
    </row>
    <row r="88" spans="1:16" ht="19.5" customHeight="1">
      <c r="A88" s="247"/>
      <c r="B88" s="268" t="s">
        <v>215</v>
      </c>
      <c r="C88" s="331">
        <v>2</v>
      </c>
      <c r="D88" s="270" t="s">
        <v>216</v>
      </c>
      <c r="E88" s="332" t="s">
        <v>15</v>
      </c>
      <c r="F88" s="271">
        <v>655</v>
      </c>
      <c r="G88" s="271">
        <v>4665137</v>
      </c>
      <c r="H88" s="333">
        <f t="shared" si="2"/>
        <v>0.4367286930765487</v>
      </c>
      <c r="J88" s="341" t="s">
        <v>1070</v>
      </c>
      <c r="K88" s="342">
        <v>5</v>
      </c>
      <c r="L88" s="281" t="s">
        <v>1069</v>
      </c>
      <c r="M88" s="282" t="s">
        <v>15</v>
      </c>
      <c r="N88" s="148">
        <v>4</v>
      </c>
      <c r="O88" s="148">
        <v>2755</v>
      </c>
      <c r="P88" s="338">
        <f t="shared" si="3"/>
        <v>0.00024828157159729477</v>
      </c>
    </row>
    <row r="89" spans="1:16" ht="19.5" customHeight="1">
      <c r="A89" s="247"/>
      <c r="B89" s="285" t="s">
        <v>217</v>
      </c>
      <c r="C89" s="339">
        <v>3</v>
      </c>
      <c r="D89" s="287" t="s">
        <v>218</v>
      </c>
      <c r="E89" s="340" t="s">
        <v>15</v>
      </c>
      <c r="F89" s="288">
        <v>110</v>
      </c>
      <c r="G89" s="288">
        <v>377963</v>
      </c>
      <c r="H89" s="338">
        <f t="shared" si="2"/>
        <v>0.03538315959880526</v>
      </c>
      <c r="J89" s="341" t="s">
        <v>1068</v>
      </c>
      <c r="K89" s="342">
        <v>4</v>
      </c>
      <c r="L89" s="281" t="s">
        <v>1067</v>
      </c>
      <c r="M89" s="282" t="s">
        <v>335</v>
      </c>
      <c r="N89" s="148">
        <v>414220</v>
      </c>
      <c r="O89" s="148">
        <v>61331</v>
      </c>
      <c r="P89" s="338">
        <f t="shared" si="3"/>
        <v>0.005527171349413315</v>
      </c>
    </row>
    <row r="90" spans="1:16" ht="19.5" customHeight="1">
      <c r="A90" s="247"/>
      <c r="B90" s="285" t="s">
        <v>219</v>
      </c>
      <c r="C90" s="339">
        <v>3</v>
      </c>
      <c r="D90" s="287" t="s">
        <v>220</v>
      </c>
      <c r="E90" s="340" t="s">
        <v>32</v>
      </c>
      <c r="F90" s="288">
        <v>81380</v>
      </c>
      <c r="G90" s="288">
        <v>82057</v>
      </c>
      <c r="H90" s="338">
        <f t="shared" si="2"/>
        <v>0.007681799348611275</v>
      </c>
      <c r="J90" s="341" t="s">
        <v>1066</v>
      </c>
      <c r="K90" s="342">
        <v>4</v>
      </c>
      <c r="L90" s="281" t="s">
        <v>1065</v>
      </c>
      <c r="M90" s="282" t="s">
        <v>15</v>
      </c>
      <c r="N90" s="148">
        <v>37</v>
      </c>
      <c r="O90" s="148">
        <v>11614</v>
      </c>
      <c r="P90" s="338">
        <f t="shared" si="3"/>
        <v>0.0010466577758733145</v>
      </c>
    </row>
    <row r="91" spans="1:16" ht="19.5" customHeight="1">
      <c r="A91" s="247"/>
      <c r="B91" s="285" t="s">
        <v>221</v>
      </c>
      <c r="C91" s="339">
        <v>4</v>
      </c>
      <c r="D91" s="287" t="s">
        <v>222</v>
      </c>
      <c r="E91" s="340" t="s">
        <v>32</v>
      </c>
      <c r="F91" s="288">
        <v>77012</v>
      </c>
      <c r="G91" s="288">
        <v>67439</v>
      </c>
      <c r="H91" s="338">
        <f t="shared" si="2"/>
        <v>0.006313329347538854</v>
      </c>
      <c r="J91" s="341" t="s">
        <v>1064</v>
      </c>
      <c r="K91" s="342">
        <v>4</v>
      </c>
      <c r="L91" s="281" t="s">
        <v>1063</v>
      </c>
      <c r="M91" s="282" t="s">
        <v>15</v>
      </c>
      <c r="N91" s="148">
        <v>0</v>
      </c>
      <c r="O91" s="148">
        <v>1847</v>
      </c>
      <c r="P91" s="338">
        <f t="shared" si="3"/>
        <v>0.0001664522913757544</v>
      </c>
    </row>
    <row r="92" spans="1:16" ht="19.5" customHeight="1">
      <c r="A92" s="247"/>
      <c r="B92" s="285" t="s">
        <v>223</v>
      </c>
      <c r="C92" s="339">
        <v>4</v>
      </c>
      <c r="D92" s="287" t="s">
        <v>224</v>
      </c>
      <c r="E92" s="340" t="s">
        <v>32</v>
      </c>
      <c r="F92" s="288">
        <v>2035</v>
      </c>
      <c r="G92" s="288">
        <v>9653</v>
      </c>
      <c r="H92" s="338">
        <f t="shared" si="2"/>
        <v>0.0009036695115851741</v>
      </c>
      <c r="J92" s="341" t="s">
        <v>1062</v>
      </c>
      <c r="K92" s="342">
        <v>4</v>
      </c>
      <c r="L92" s="281" t="s">
        <v>1061</v>
      </c>
      <c r="M92" s="282" t="s">
        <v>15</v>
      </c>
      <c r="N92" s="148">
        <v>1</v>
      </c>
      <c r="O92" s="148">
        <v>533</v>
      </c>
      <c r="P92" s="338">
        <f t="shared" si="3"/>
        <v>4.8034147971454854E-05</v>
      </c>
    </row>
    <row r="93" spans="1:16" ht="19.5" customHeight="1">
      <c r="A93" s="247"/>
      <c r="B93" s="285" t="s">
        <v>225</v>
      </c>
      <c r="C93" s="339">
        <v>3</v>
      </c>
      <c r="D93" s="287" t="s">
        <v>226</v>
      </c>
      <c r="E93" s="340" t="s">
        <v>32</v>
      </c>
      <c r="F93" s="288">
        <v>23433</v>
      </c>
      <c r="G93" s="288">
        <v>446586</v>
      </c>
      <c r="H93" s="338">
        <f t="shared" si="2"/>
        <v>0.041807329586737454</v>
      </c>
      <c r="J93" s="334" t="s">
        <v>105</v>
      </c>
      <c r="K93" s="335">
        <v>2</v>
      </c>
      <c r="L93" s="275" t="s">
        <v>106</v>
      </c>
      <c r="M93" s="276" t="s">
        <v>15</v>
      </c>
      <c r="N93" s="128">
        <v>11</v>
      </c>
      <c r="O93" s="128">
        <v>212728</v>
      </c>
      <c r="P93" s="333">
        <f t="shared" si="3"/>
        <v>0.019171122382123165</v>
      </c>
    </row>
    <row r="94" spans="1:16" ht="19.5" customHeight="1">
      <c r="A94" s="247"/>
      <c r="B94" s="268" t="s">
        <v>227</v>
      </c>
      <c r="C94" s="331">
        <v>2</v>
      </c>
      <c r="D94" s="270" t="s">
        <v>228</v>
      </c>
      <c r="E94" s="332"/>
      <c r="F94" s="271">
        <v>0</v>
      </c>
      <c r="G94" s="271">
        <v>56933</v>
      </c>
      <c r="H94" s="333">
        <f t="shared" si="2"/>
        <v>0.005329805894859497</v>
      </c>
      <c r="J94" s="341" t="s">
        <v>1057</v>
      </c>
      <c r="K94" s="342">
        <v>3</v>
      </c>
      <c r="L94" s="281" t="s">
        <v>1056</v>
      </c>
      <c r="M94" s="282" t="s">
        <v>15</v>
      </c>
      <c r="N94" s="148">
        <v>8</v>
      </c>
      <c r="O94" s="148">
        <v>3168</v>
      </c>
      <c r="P94" s="338">
        <f t="shared" si="3"/>
        <v>0.00028550127724872226</v>
      </c>
    </row>
    <row r="95" spans="1:16" ht="19.5" customHeight="1">
      <c r="A95" s="247"/>
      <c r="B95" s="285" t="s">
        <v>229</v>
      </c>
      <c r="C95" s="339">
        <v>3</v>
      </c>
      <c r="D95" s="287" t="s">
        <v>230</v>
      </c>
      <c r="E95" s="340"/>
      <c r="F95" s="288">
        <v>0</v>
      </c>
      <c r="G95" s="288">
        <v>368</v>
      </c>
      <c r="H95" s="338">
        <f t="shared" si="2"/>
        <v>3.4450469311441425E-05</v>
      </c>
      <c r="J95" s="341" t="s">
        <v>1055</v>
      </c>
      <c r="K95" s="342">
        <v>3</v>
      </c>
      <c r="L95" s="281" t="s">
        <v>1054</v>
      </c>
      <c r="M95" s="282" t="s">
        <v>15</v>
      </c>
      <c r="N95" s="148">
        <v>0</v>
      </c>
      <c r="O95" s="148">
        <v>793</v>
      </c>
      <c r="P95" s="338">
        <f t="shared" si="3"/>
        <v>7.146543966484745E-05</v>
      </c>
    </row>
    <row r="96" spans="1:16" ht="19.5" customHeight="1">
      <c r="A96" s="247"/>
      <c r="B96" s="285" t="s">
        <v>231</v>
      </c>
      <c r="C96" s="339">
        <v>4</v>
      </c>
      <c r="D96" s="287" t="s">
        <v>232</v>
      </c>
      <c r="E96" s="340" t="s">
        <v>233</v>
      </c>
      <c r="F96" s="288">
        <v>128</v>
      </c>
      <c r="G96" s="288">
        <v>368</v>
      </c>
      <c r="H96" s="338">
        <f t="shared" si="2"/>
        <v>3.4450469311441425E-05</v>
      </c>
      <c r="J96" s="334" t="s">
        <v>109</v>
      </c>
      <c r="K96" s="335">
        <v>2</v>
      </c>
      <c r="L96" s="275" t="s">
        <v>110</v>
      </c>
      <c r="M96" s="276"/>
      <c r="N96" s="128">
        <v>0</v>
      </c>
      <c r="O96" s="128">
        <v>4022857</v>
      </c>
      <c r="P96" s="333">
        <f t="shared" si="3"/>
        <v>0.3625412915684858</v>
      </c>
    </row>
    <row r="97" spans="1:16" ht="19.5" customHeight="1">
      <c r="A97" s="247"/>
      <c r="B97" s="285" t="s">
        <v>236</v>
      </c>
      <c r="C97" s="339">
        <v>3</v>
      </c>
      <c r="D97" s="287" t="s">
        <v>237</v>
      </c>
      <c r="E97" s="340" t="s">
        <v>15</v>
      </c>
      <c r="F97" s="288">
        <v>0</v>
      </c>
      <c r="G97" s="288">
        <v>54846</v>
      </c>
      <c r="H97" s="338">
        <f t="shared" si="2"/>
        <v>0.005134430543085099</v>
      </c>
      <c r="J97" s="341" t="s">
        <v>111</v>
      </c>
      <c r="K97" s="342">
        <v>3</v>
      </c>
      <c r="L97" s="281" t="s">
        <v>1031</v>
      </c>
      <c r="M97" s="282" t="s">
        <v>15</v>
      </c>
      <c r="N97" s="148">
        <v>12</v>
      </c>
      <c r="O97" s="148">
        <v>331793</v>
      </c>
      <c r="P97" s="338">
        <f t="shared" si="3"/>
        <v>0.029901302172406975</v>
      </c>
    </row>
    <row r="98" spans="1:16" ht="19.5" customHeight="1">
      <c r="A98" s="247"/>
      <c r="B98" s="285" t="s">
        <v>238</v>
      </c>
      <c r="C98" s="339">
        <v>4</v>
      </c>
      <c r="D98" s="287" t="s">
        <v>239</v>
      </c>
      <c r="E98" s="340" t="s">
        <v>15</v>
      </c>
      <c r="F98" s="288">
        <v>0</v>
      </c>
      <c r="G98" s="288">
        <v>20370</v>
      </c>
      <c r="H98" s="338">
        <f t="shared" si="2"/>
        <v>0.001906945814875168</v>
      </c>
      <c r="J98" s="341" t="s">
        <v>1028</v>
      </c>
      <c r="K98" s="342">
        <v>3</v>
      </c>
      <c r="L98" s="281" t="s">
        <v>1027</v>
      </c>
      <c r="M98" s="282"/>
      <c r="N98" s="148">
        <v>0</v>
      </c>
      <c r="O98" s="148">
        <v>3686774</v>
      </c>
      <c r="P98" s="338">
        <f t="shared" si="3"/>
        <v>0.33225337308313785</v>
      </c>
    </row>
    <row r="99" spans="1:16" ht="19.5" customHeight="1">
      <c r="A99" s="247"/>
      <c r="B99" s="268" t="s">
        <v>240</v>
      </c>
      <c r="C99" s="331">
        <v>2</v>
      </c>
      <c r="D99" s="270" t="s">
        <v>241</v>
      </c>
      <c r="E99" s="332" t="s">
        <v>15</v>
      </c>
      <c r="F99" s="271">
        <v>181</v>
      </c>
      <c r="G99" s="271">
        <v>539459</v>
      </c>
      <c r="H99" s="333">
        <f t="shared" si="2"/>
        <v>0.05050167316380674</v>
      </c>
      <c r="J99" s="341" t="s">
        <v>1026</v>
      </c>
      <c r="K99" s="342">
        <v>4</v>
      </c>
      <c r="L99" s="281" t="s">
        <v>1025</v>
      </c>
      <c r="M99" s="282" t="s">
        <v>15</v>
      </c>
      <c r="N99" s="148">
        <v>17</v>
      </c>
      <c r="O99" s="148">
        <v>166255</v>
      </c>
      <c r="P99" s="338">
        <f t="shared" si="3"/>
        <v>0.014982959232634568</v>
      </c>
    </row>
    <row r="100" spans="1:16" ht="19.5" customHeight="1">
      <c r="A100" s="247"/>
      <c r="B100" s="285" t="s">
        <v>242</v>
      </c>
      <c r="C100" s="339">
        <v>3</v>
      </c>
      <c r="D100" s="287" t="s">
        <v>243</v>
      </c>
      <c r="E100" s="340" t="s">
        <v>15</v>
      </c>
      <c r="F100" s="288">
        <v>70</v>
      </c>
      <c r="G100" s="288">
        <v>155614</v>
      </c>
      <c r="H100" s="338">
        <f t="shared" si="2"/>
        <v>0.014567867748452843</v>
      </c>
      <c r="J100" s="329" t="s">
        <v>113</v>
      </c>
      <c r="K100" s="330">
        <v>1</v>
      </c>
      <c r="L100" s="264" t="s">
        <v>114</v>
      </c>
      <c r="M100" s="265"/>
      <c r="N100" s="138">
        <v>0</v>
      </c>
      <c r="O100" s="138">
        <v>199306</v>
      </c>
      <c r="P100" s="328">
        <f t="shared" si="3"/>
        <v>0.017961527008628107</v>
      </c>
    </row>
    <row r="101" spans="1:16" ht="19.5" customHeight="1">
      <c r="A101" s="247"/>
      <c r="B101" s="285" t="s">
        <v>244</v>
      </c>
      <c r="C101" s="339">
        <v>4</v>
      </c>
      <c r="D101" s="287" t="s">
        <v>245</v>
      </c>
      <c r="E101" s="340" t="s">
        <v>32</v>
      </c>
      <c r="F101" s="288">
        <v>1097</v>
      </c>
      <c r="G101" s="288">
        <v>660</v>
      </c>
      <c r="H101" s="338">
        <f t="shared" si="2"/>
        <v>6.17861677868243E-05</v>
      </c>
      <c r="J101" s="336" t="s">
        <v>115</v>
      </c>
      <c r="K101" s="337">
        <v>2</v>
      </c>
      <c r="L101" s="292" t="s">
        <v>1022</v>
      </c>
      <c r="M101" s="293" t="s">
        <v>15</v>
      </c>
      <c r="N101" s="346">
        <v>50</v>
      </c>
      <c r="O101" s="346">
        <v>9255</v>
      </c>
      <c r="P101" s="338">
        <f t="shared" si="3"/>
        <v>0.00083406386393211</v>
      </c>
    </row>
    <row r="102" spans="1:16" ht="19.5" customHeight="1">
      <c r="A102" s="247"/>
      <c r="B102" s="285" t="s">
        <v>246</v>
      </c>
      <c r="C102" s="339">
        <v>4</v>
      </c>
      <c r="D102" s="287" t="s">
        <v>247</v>
      </c>
      <c r="E102" s="340" t="s">
        <v>15</v>
      </c>
      <c r="F102" s="288">
        <v>10</v>
      </c>
      <c r="G102" s="288">
        <v>6731</v>
      </c>
      <c r="H102" s="338">
        <f t="shared" si="2"/>
        <v>0.0006301252960198702</v>
      </c>
      <c r="J102" s="336" t="s">
        <v>117</v>
      </c>
      <c r="K102" s="337">
        <v>3</v>
      </c>
      <c r="L102" s="292" t="s">
        <v>1021</v>
      </c>
      <c r="M102" s="293" t="s">
        <v>15</v>
      </c>
      <c r="N102" s="346">
        <v>50</v>
      </c>
      <c r="O102" s="346">
        <v>9255</v>
      </c>
      <c r="P102" s="338">
        <f t="shared" si="3"/>
        <v>0.00083406386393211</v>
      </c>
    </row>
    <row r="103" spans="1:16" ht="19.5" customHeight="1">
      <c r="A103" s="247"/>
      <c r="B103" s="285" t="s">
        <v>248</v>
      </c>
      <c r="C103" s="339">
        <v>5</v>
      </c>
      <c r="D103" s="287" t="s">
        <v>249</v>
      </c>
      <c r="E103" s="340" t="s">
        <v>15</v>
      </c>
      <c r="F103" s="288">
        <v>10</v>
      </c>
      <c r="G103" s="288">
        <v>6731</v>
      </c>
      <c r="H103" s="338">
        <f t="shared" si="2"/>
        <v>0.0006301252960198702</v>
      </c>
      <c r="J103" s="336" t="s">
        <v>1018</v>
      </c>
      <c r="K103" s="337">
        <v>4</v>
      </c>
      <c r="L103" s="292" t="s">
        <v>1017</v>
      </c>
      <c r="M103" s="293" t="s">
        <v>15</v>
      </c>
      <c r="N103" s="346">
        <v>50</v>
      </c>
      <c r="O103" s="346">
        <v>9255</v>
      </c>
      <c r="P103" s="338">
        <f t="shared" si="3"/>
        <v>0.00083406386393211</v>
      </c>
    </row>
    <row r="104" spans="1:16" ht="19.5" customHeight="1">
      <c r="A104" s="247"/>
      <c r="B104" s="285" t="s">
        <v>255</v>
      </c>
      <c r="C104" s="339">
        <v>4</v>
      </c>
      <c r="D104" s="287" t="s">
        <v>256</v>
      </c>
      <c r="E104" s="340" t="s">
        <v>15</v>
      </c>
      <c r="F104" s="288">
        <v>14</v>
      </c>
      <c r="G104" s="288">
        <v>41343</v>
      </c>
      <c r="H104" s="338">
        <f t="shared" si="2"/>
        <v>0.003870341719410117</v>
      </c>
      <c r="J104" s="336" t="s">
        <v>1014</v>
      </c>
      <c r="K104" s="337">
        <v>5</v>
      </c>
      <c r="L104" s="292" t="s">
        <v>1013</v>
      </c>
      <c r="M104" s="293" t="s">
        <v>15</v>
      </c>
      <c r="N104" s="346">
        <v>50</v>
      </c>
      <c r="O104" s="346">
        <v>9255</v>
      </c>
      <c r="P104" s="338">
        <f t="shared" si="3"/>
        <v>0.00083406386393211</v>
      </c>
    </row>
    <row r="105" spans="1:16" ht="19.5" customHeight="1">
      <c r="A105" s="247"/>
      <c r="B105" s="285" t="s">
        <v>257</v>
      </c>
      <c r="C105" s="339">
        <v>3</v>
      </c>
      <c r="D105" s="287" t="s">
        <v>258</v>
      </c>
      <c r="E105" s="340" t="s">
        <v>32</v>
      </c>
      <c r="F105" s="288">
        <v>6818</v>
      </c>
      <c r="G105" s="288">
        <v>12586</v>
      </c>
      <c r="H105" s="338">
        <f t="shared" si="2"/>
        <v>0.0011782434966135919</v>
      </c>
      <c r="J105" s="334" t="s">
        <v>119</v>
      </c>
      <c r="K105" s="335">
        <v>2</v>
      </c>
      <c r="L105" s="275" t="s">
        <v>120</v>
      </c>
      <c r="M105" s="276"/>
      <c r="N105" s="128">
        <v>0</v>
      </c>
      <c r="O105" s="128">
        <v>189549</v>
      </c>
      <c r="P105" s="333">
        <f t="shared" si="3"/>
        <v>0.017082222727657213</v>
      </c>
    </row>
    <row r="106" spans="1:16" ht="19.5" customHeight="1">
      <c r="A106" s="247"/>
      <c r="B106" s="285" t="s">
        <v>259</v>
      </c>
      <c r="C106" s="339">
        <v>3</v>
      </c>
      <c r="D106" s="287" t="s">
        <v>260</v>
      </c>
      <c r="E106" s="340" t="s">
        <v>32</v>
      </c>
      <c r="F106" s="288">
        <v>29943</v>
      </c>
      <c r="G106" s="288">
        <v>35383</v>
      </c>
      <c r="H106" s="338">
        <f t="shared" si="2"/>
        <v>0.0033123939012139458</v>
      </c>
      <c r="J106" s="341" t="s">
        <v>1009</v>
      </c>
      <c r="K106" s="342">
        <v>3</v>
      </c>
      <c r="L106" s="281" t="s">
        <v>122</v>
      </c>
      <c r="M106" s="282"/>
      <c r="N106" s="148">
        <v>0</v>
      </c>
      <c r="O106" s="148">
        <v>189549</v>
      </c>
      <c r="P106" s="338">
        <f t="shared" si="3"/>
        <v>0.017082222727657213</v>
      </c>
    </row>
    <row r="107" spans="1:16" ht="19.5" customHeight="1">
      <c r="A107" s="247"/>
      <c r="B107" s="268" t="s">
        <v>261</v>
      </c>
      <c r="C107" s="331">
        <v>2</v>
      </c>
      <c r="D107" s="270" t="s">
        <v>262</v>
      </c>
      <c r="E107" s="332"/>
      <c r="F107" s="271">
        <v>0</v>
      </c>
      <c r="G107" s="271">
        <v>9184661</v>
      </c>
      <c r="H107" s="333">
        <f t="shared" si="2"/>
        <v>0.8598257660774264</v>
      </c>
      <c r="J107" s="341" t="s">
        <v>1008</v>
      </c>
      <c r="K107" s="342">
        <v>4</v>
      </c>
      <c r="L107" s="281" t="s">
        <v>124</v>
      </c>
      <c r="M107" s="282" t="s">
        <v>70</v>
      </c>
      <c r="N107" s="148">
        <v>0</v>
      </c>
      <c r="O107" s="148">
        <v>1387</v>
      </c>
      <c r="P107" s="338">
        <f t="shared" si="3"/>
        <v>0.00012499692914898287</v>
      </c>
    </row>
    <row r="108" spans="1:16" ht="19.5" customHeight="1">
      <c r="A108" s="247"/>
      <c r="B108" s="285" t="s">
        <v>263</v>
      </c>
      <c r="C108" s="339">
        <v>3</v>
      </c>
      <c r="D108" s="287" t="s">
        <v>264</v>
      </c>
      <c r="E108" s="340" t="s">
        <v>15</v>
      </c>
      <c r="F108" s="288">
        <v>162</v>
      </c>
      <c r="G108" s="288">
        <v>784206</v>
      </c>
      <c r="H108" s="338">
        <f t="shared" si="2"/>
        <v>0.07341376287187021</v>
      </c>
      <c r="J108" s="341" t="s">
        <v>1007</v>
      </c>
      <c r="K108" s="342">
        <v>4</v>
      </c>
      <c r="L108" s="281" t="s">
        <v>126</v>
      </c>
      <c r="M108" s="282" t="s">
        <v>70</v>
      </c>
      <c r="N108" s="148">
        <v>861</v>
      </c>
      <c r="O108" s="148">
        <v>144221</v>
      </c>
      <c r="P108" s="338">
        <f t="shared" si="3"/>
        <v>0.012997247381972213</v>
      </c>
    </row>
    <row r="109" spans="1:16" ht="19.5" customHeight="1">
      <c r="A109" s="247"/>
      <c r="B109" s="285" t="s">
        <v>265</v>
      </c>
      <c r="C109" s="339">
        <v>4</v>
      </c>
      <c r="D109" s="287" t="s">
        <v>266</v>
      </c>
      <c r="E109" s="340" t="s">
        <v>32</v>
      </c>
      <c r="F109" s="288">
        <v>10485</v>
      </c>
      <c r="G109" s="288">
        <v>69426</v>
      </c>
      <c r="H109" s="338">
        <f t="shared" si="2"/>
        <v>0.0064993431587394915</v>
      </c>
      <c r="J109" s="341" t="s">
        <v>1003</v>
      </c>
      <c r="K109" s="342">
        <v>4</v>
      </c>
      <c r="L109" s="281" t="s">
        <v>1002</v>
      </c>
      <c r="M109" s="282" t="s">
        <v>32</v>
      </c>
      <c r="N109" s="148">
        <v>27090</v>
      </c>
      <c r="O109" s="148">
        <v>42316</v>
      </c>
      <c r="P109" s="338">
        <f t="shared" si="3"/>
        <v>0.003813532843452314</v>
      </c>
    </row>
    <row r="110" spans="1:16" ht="19.5" customHeight="1">
      <c r="A110" s="247"/>
      <c r="B110" s="285" t="s">
        <v>267</v>
      </c>
      <c r="C110" s="339">
        <v>4</v>
      </c>
      <c r="D110" s="287" t="s">
        <v>268</v>
      </c>
      <c r="E110" s="340" t="s">
        <v>15</v>
      </c>
      <c r="F110" s="288">
        <v>11</v>
      </c>
      <c r="G110" s="288">
        <v>52430</v>
      </c>
      <c r="H110" s="338">
        <f t="shared" si="2"/>
        <v>0.004908255722823027</v>
      </c>
      <c r="J110" s="341" t="s">
        <v>1001</v>
      </c>
      <c r="K110" s="342">
        <v>4</v>
      </c>
      <c r="L110" s="281" t="s">
        <v>1000</v>
      </c>
      <c r="M110" s="282" t="s">
        <v>15</v>
      </c>
      <c r="N110" s="148">
        <v>1</v>
      </c>
      <c r="O110" s="148">
        <v>232</v>
      </c>
      <c r="P110" s="338">
        <f t="shared" si="3"/>
        <v>2.0907921818719557E-05</v>
      </c>
    </row>
    <row r="111" spans="1:16" ht="19.5" customHeight="1">
      <c r="A111" s="247"/>
      <c r="B111" s="285" t="s">
        <v>269</v>
      </c>
      <c r="C111" s="339">
        <v>4</v>
      </c>
      <c r="D111" s="287" t="s">
        <v>270</v>
      </c>
      <c r="E111" s="340" t="s">
        <v>15</v>
      </c>
      <c r="F111" s="288">
        <v>125</v>
      </c>
      <c r="G111" s="288">
        <v>562688</v>
      </c>
      <c r="H111" s="338">
        <f t="shared" si="2"/>
        <v>0.052676265423685746</v>
      </c>
      <c r="J111" s="341" t="s">
        <v>131</v>
      </c>
      <c r="K111" s="342">
        <v>2</v>
      </c>
      <c r="L111" s="281" t="s">
        <v>132</v>
      </c>
      <c r="M111" s="282" t="s">
        <v>15</v>
      </c>
      <c r="N111" s="148">
        <v>0</v>
      </c>
      <c r="O111" s="148">
        <v>502</v>
      </c>
      <c r="P111" s="338">
        <f t="shared" si="3"/>
        <v>4.524041703878111E-05</v>
      </c>
    </row>
    <row r="112" spans="1:16" ht="19.5" customHeight="1">
      <c r="A112" s="247"/>
      <c r="B112" s="285" t="s">
        <v>271</v>
      </c>
      <c r="C112" s="339">
        <v>4</v>
      </c>
      <c r="D112" s="287" t="s">
        <v>272</v>
      </c>
      <c r="E112" s="340" t="s">
        <v>15</v>
      </c>
      <c r="F112" s="288">
        <v>3</v>
      </c>
      <c r="G112" s="288">
        <v>12562</v>
      </c>
      <c r="H112" s="338">
        <f t="shared" si="2"/>
        <v>0.001175996726875889</v>
      </c>
      <c r="J112" s="341" t="s">
        <v>999</v>
      </c>
      <c r="K112" s="342">
        <v>3</v>
      </c>
      <c r="L112" s="281" t="s">
        <v>998</v>
      </c>
      <c r="M112" s="282" t="s">
        <v>15</v>
      </c>
      <c r="N112" s="148">
        <v>0</v>
      </c>
      <c r="O112" s="148">
        <v>502</v>
      </c>
      <c r="P112" s="338">
        <f t="shared" si="3"/>
        <v>4.524041703878111E-05</v>
      </c>
    </row>
    <row r="113" spans="1:16" ht="19.5" customHeight="1">
      <c r="A113" s="247"/>
      <c r="B113" s="285" t="s">
        <v>273</v>
      </c>
      <c r="C113" s="339">
        <v>3</v>
      </c>
      <c r="D113" s="287" t="s">
        <v>274</v>
      </c>
      <c r="E113" s="340"/>
      <c r="F113" s="288">
        <v>0</v>
      </c>
      <c r="G113" s="288">
        <v>6208432</v>
      </c>
      <c r="H113" s="338">
        <f t="shared" si="2"/>
        <v>0.5812048806743775</v>
      </c>
      <c r="J113" s="341" t="s">
        <v>997</v>
      </c>
      <c r="K113" s="342">
        <v>4</v>
      </c>
      <c r="L113" s="281" t="s">
        <v>996</v>
      </c>
      <c r="M113" s="282" t="s">
        <v>15</v>
      </c>
      <c r="N113" s="148">
        <v>0</v>
      </c>
      <c r="O113" s="148">
        <v>502</v>
      </c>
      <c r="P113" s="338">
        <f t="shared" si="3"/>
        <v>4.524041703878111E-05</v>
      </c>
    </row>
    <row r="114" spans="1:16" ht="19.5" customHeight="1">
      <c r="A114" s="247"/>
      <c r="B114" s="285" t="s">
        <v>275</v>
      </c>
      <c r="C114" s="339">
        <v>4</v>
      </c>
      <c r="D114" s="287" t="s">
        <v>276</v>
      </c>
      <c r="E114" s="340" t="s">
        <v>233</v>
      </c>
      <c r="F114" s="288">
        <v>1022841</v>
      </c>
      <c r="G114" s="288">
        <v>969142</v>
      </c>
      <c r="H114" s="338">
        <f t="shared" si="2"/>
        <v>0.09072662154736133</v>
      </c>
      <c r="J114" s="329" t="s">
        <v>133</v>
      </c>
      <c r="K114" s="330">
        <v>1</v>
      </c>
      <c r="L114" s="264" t="s">
        <v>134</v>
      </c>
      <c r="M114" s="265" t="s">
        <v>15</v>
      </c>
      <c r="N114" s="138">
        <v>16</v>
      </c>
      <c r="O114" s="138">
        <v>58280</v>
      </c>
      <c r="P114" s="328">
        <f t="shared" si="3"/>
        <v>0.00525221415342662</v>
      </c>
    </row>
    <row r="115" spans="1:16" ht="19.5" customHeight="1">
      <c r="A115" s="247"/>
      <c r="B115" s="285" t="s">
        <v>277</v>
      </c>
      <c r="C115" s="339">
        <v>4</v>
      </c>
      <c r="D115" s="287" t="s">
        <v>278</v>
      </c>
      <c r="E115" s="340" t="s">
        <v>233</v>
      </c>
      <c r="F115" s="288">
        <v>14211</v>
      </c>
      <c r="G115" s="288">
        <v>40182</v>
      </c>
      <c r="H115" s="338">
        <f t="shared" si="2"/>
        <v>0.0037616542333487484</v>
      </c>
      <c r="J115" s="336" t="s">
        <v>135</v>
      </c>
      <c r="K115" s="337">
        <v>2</v>
      </c>
      <c r="L115" s="292" t="s">
        <v>136</v>
      </c>
      <c r="M115" s="293" t="s">
        <v>15</v>
      </c>
      <c r="N115" s="346">
        <v>2</v>
      </c>
      <c r="O115" s="346">
        <v>919</v>
      </c>
      <c r="P115" s="338">
        <f t="shared" si="3"/>
        <v>8.282060410087617E-05</v>
      </c>
    </row>
    <row r="116" spans="1:16" ht="19.5" customHeight="1">
      <c r="A116" s="247"/>
      <c r="B116" s="285" t="s">
        <v>279</v>
      </c>
      <c r="C116" s="339">
        <v>4</v>
      </c>
      <c r="D116" s="287" t="s">
        <v>280</v>
      </c>
      <c r="E116" s="340" t="s">
        <v>233</v>
      </c>
      <c r="F116" s="288">
        <v>490789</v>
      </c>
      <c r="G116" s="288">
        <v>890984</v>
      </c>
      <c r="H116" s="338">
        <f t="shared" si="2"/>
        <v>0.083409828665721</v>
      </c>
      <c r="J116" s="336" t="s">
        <v>993</v>
      </c>
      <c r="K116" s="337">
        <v>3</v>
      </c>
      <c r="L116" s="292" t="s">
        <v>992</v>
      </c>
      <c r="M116" s="293" t="s">
        <v>15</v>
      </c>
      <c r="N116" s="346">
        <v>2</v>
      </c>
      <c r="O116" s="346">
        <v>919</v>
      </c>
      <c r="P116" s="338">
        <f t="shared" si="3"/>
        <v>8.282060410087617E-05</v>
      </c>
    </row>
    <row r="117" spans="1:16" ht="19.5" customHeight="1">
      <c r="A117" s="247"/>
      <c r="B117" s="285" t="s">
        <v>281</v>
      </c>
      <c r="C117" s="339">
        <v>4</v>
      </c>
      <c r="D117" s="287" t="s">
        <v>282</v>
      </c>
      <c r="E117" s="340" t="s">
        <v>233</v>
      </c>
      <c r="F117" s="288">
        <v>5740591</v>
      </c>
      <c r="G117" s="288">
        <v>2802113</v>
      </c>
      <c r="H117" s="338">
        <f t="shared" si="2"/>
        <v>0.2623209454176388</v>
      </c>
      <c r="J117" s="334" t="s">
        <v>137</v>
      </c>
      <c r="K117" s="335">
        <v>2</v>
      </c>
      <c r="L117" s="275" t="s">
        <v>138</v>
      </c>
      <c r="M117" s="276" t="s">
        <v>15</v>
      </c>
      <c r="N117" s="128">
        <v>12</v>
      </c>
      <c r="O117" s="128">
        <v>52262</v>
      </c>
      <c r="P117" s="333">
        <f t="shared" si="3"/>
        <v>0.004709869871077249</v>
      </c>
    </row>
    <row r="118" spans="1:16" ht="19.5" customHeight="1">
      <c r="A118" s="247"/>
      <c r="B118" s="285" t="s">
        <v>283</v>
      </c>
      <c r="C118" s="339">
        <v>4</v>
      </c>
      <c r="D118" s="287" t="s">
        <v>284</v>
      </c>
      <c r="E118" s="340" t="s">
        <v>32</v>
      </c>
      <c r="F118" s="288">
        <v>284234</v>
      </c>
      <c r="G118" s="288">
        <v>1016392</v>
      </c>
      <c r="H118" s="338">
        <f t="shared" si="2"/>
        <v>0.09514994946846353</v>
      </c>
      <c r="J118" s="334" t="s">
        <v>139</v>
      </c>
      <c r="K118" s="335">
        <v>2</v>
      </c>
      <c r="L118" s="275" t="s">
        <v>140</v>
      </c>
      <c r="M118" s="276" t="s">
        <v>15</v>
      </c>
      <c r="N118" s="128">
        <v>2</v>
      </c>
      <c r="O118" s="128">
        <v>5099</v>
      </c>
      <c r="P118" s="333">
        <f t="shared" si="3"/>
        <v>0.0004595236782484958</v>
      </c>
    </row>
    <row r="119" spans="1:16" ht="19.5" customHeight="1">
      <c r="A119" s="247"/>
      <c r="B119" s="285" t="s">
        <v>285</v>
      </c>
      <c r="C119" s="339">
        <v>3</v>
      </c>
      <c r="D119" s="287" t="s">
        <v>286</v>
      </c>
      <c r="E119" s="340"/>
      <c r="F119" s="288">
        <v>0</v>
      </c>
      <c r="G119" s="288">
        <v>2192023</v>
      </c>
      <c r="H119" s="338">
        <f t="shared" si="2"/>
        <v>0.20520712253117873</v>
      </c>
      <c r="J119" s="341" t="s">
        <v>989</v>
      </c>
      <c r="K119" s="342">
        <v>3</v>
      </c>
      <c r="L119" s="281" t="s">
        <v>988</v>
      </c>
      <c r="M119" s="282" t="s">
        <v>15</v>
      </c>
      <c r="N119" s="148">
        <v>0</v>
      </c>
      <c r="O119" s="148">
        <v>3267</v>
      </c>
      <c r="P119" s="338">
        <f t="shared" si="3"/>
        <v>0.00029442319216274485</v>
      </c>
    </row>
    <row r="120" spans="1:16" ht="19.5" customHeight="1">
      <c r="A120" s="247"/>
      <c r="B120" s="285" t="s">
        <v>287</v>
      </c>
      <c r="C120" s="339">
        <v>4</v>
      </c>
      <c r="D120" s="287" t="s">
        <v>288</v>
      </c>
      <c r="E120" s="340" t="s">
        <v>15</v>
      </c>
      <c r="F120" s="288">
        <v>27</v>
      </c>
      <c r="G120" s="288">
        <v>436692</v>
      </c>
      <c r="H120" s="338">
        <f t="shared" si="2"/>
        <v>0.04088109876236951</v>
      </c>
      <c r="J120" s="329" t="s">
        <v>141</v>
      </c>
      <c r="K120" s="330">
        <v>1</v>
      </c>
      <c r="L120" s="264" t="s">
        <v>142</v>
      </c>
      <c r="M120" s="265"/>
      <c r="N120" s="138">
        <v>0</v>
      </c>
      <c r="O120" s="138">
        <v>225591547</v>
      </c>
      <c r="P120" s="328">
        <f t="shared" si="3"/>
        <v>20.33038977431034</v>
      </c>
    </row>
    <row r="121" spans="1:16" ht="19.5" customHeight="1">
      <c r="A121" s="247"/>
      <c r="B121" s="285" t="s">
        <v>289</v>
      </c>
      <c r="C121" s="339">
        <v>5</v>
      </c>
      <c r="D121" s="287" t="s">
        <v>290</v>
      </c>
      <c r="E121" s="340" t="s">
        <v>15</v>
      </c>
      <c r="F121" s="288">
        <v>0</v>
      </c>
      <c r="G121" s="288">
        <v>9480</v>
      </c>
      <c r="H121" s="338">
        <f t="shared" si="2"/>
        <v>0.0008874740463925672</v>
      </c>
      <c r="J121" s="334" t="s">
        <v>143</v>
      </c>
      <c r="K121" s="335">
        <v>2</v>
      </c>
      <c r="L121" s="275" t="s">
        <v>144</v>
      </c>
      <c r="M121" s="276"/>
      <c r="N121" s="128">
        <v>0</v>
      </c>
      <c r="O121" s="128">
        <v>75894773</v>
      </c>
      <c r="P121" s="333">
        <f t="shared" si="3"/>
        <v>6.839663708333914</v>
      </c>
    </row>
    <row r="122" spans="1:16" ht="19.5" customHeight="1">
      <c r="A122" s="247"/>
      <c r="B122" s="285" t="s">
        <v>291</v>
      </c>
      <c r="C122" s="339">
        <v>4</v>
      </c>
      <c r="D122" s="287" t="s">
        <v>292</v>
      </c>
      <c r="E122" s="340" t="s">
        <v>12</v>
      </c>
      <c r="F122" s="288">
        <v>84100</v>
      </c>
      <c r="G122" s="288">
        <v>1921</v>
      </c>
      <c r="H122" s="338">
        <f t="shared" si="2"/>
        <v>0.00017983519442195376</v>
      </c>
      <c r="J122" s="341" t="s">
        <v>145</v>
      </c>
      <c r="K122" s="342">
        <v>3</v>
      </c>
      <c r="L122" s="281" t="s">
        <v>146</v>
      </c>
      <c r="M122" s="282"/>
      <c r="N122" s="148">
        <v>0</v>
      </c>
      <c r="O122" s="148">
        <v>74859122</v>
      </c>
      <c r="P122" s="338">
        <f t="shared" si="3"/>
        <v>6.746330474974092</v>
      </c>
    </row>
    <row r="123" spans="1:16" ht="19.5" customHeight="1">
      <c r="A123" s="247"/>
      <c r="B123" s="285" t="s">
        <v>293</v>
      </c>
      <c r="C123" s="339">
        <v>4</v>
      </c>
      <c r="D123" s="287" t="s">
        <v>294</v>
      </c>
      <c r="E123" s="340" t="s">
        <v>12</v>
      </c>
      <c r="F123" s="288">
        <v>1137</v>
      </c>
      <c r="G123" s="288">
        <v>2959</v>
      </c>
      <c r="H123" s="338">
        <f t="shared" si="2"/>
        <v>0.0002770079855775956</v>
      </c>
      <c r="J123" s="341" t="s">
        <v>987</v>
      </c>
      <c r="K123" s="342">
        <v>4</v>
      </c>
      <c r="L123" s="281" t="s">
        <v>148</v>
      </c>
      <c r="M123" s="282" t="s">
        <v>32</v>
      </c>
      <c r="N123" s="148">
        <v>68</v>
      </c>
      <c r="O123" s="148">
        <v>520</v>
      </c>
      <c r="P123" s="338">
        <f t="shared" si="3"/>
        <v>4.6862583386785216E-05</v>
      </c>
    </row>
    <row r="124" spans="1:16" ht="19.5" customHeight="1">
      <c r="A124" s="247"/>
      <c r="B124" s="285" t="s">
        <v>295</v>
      </c>
      <c r="C124" s="339">
        <v>4</v>
      </c>
      <c r="D124" s="287" t="s">
        <v>296</v>
      </c>
      <c r="E124" s="340" t="s">
        <v>233</v>
      </c>
      <c r="F124" s="288">
        <v>9078</v>
      </c>
      <c r="G124" s="288">
        <v>9613</v>
      </c>
      <c r="H124" s="338">
        <f t="shared" si="2"/>
        <v>0.0008999248953556697</v>
      </c>
      <c r="J124" s="341" t="s">
        <v>153</v>
      </c>
      <c r="K124" s="342">
        <v>3</v>
      </c>
      <c r="L124" s="281" t="s">
        <v>154</v>
      </c>
      <c r="M124" s="282" t="s">
        <v>15</v>
      </c>
      <c r="N124" s="148">
        <v>454</v>
      </c>
      <c r="O124" s="148">
        <v>832565</v>
      </c>
      <c r="P124" s="338">
        <f t="shared" si="3"/>
        <v>0.07503105141811314</v>
      </c>
    </row>
    <row r="125" spans="1:16" ht="19.5" customHeight="1">
      <c r="A125" s="247"/>
      <c r="B125" s="285" t="s">
        <v>297</v>
      </c>
      <c r="C125" s="339">
        <v>5</v>
      </c>
      <c r="D125" s="287" t="s">
        <v>298</v>
      </c>
      <c r="E125" s="340" t="s">
        <v>233</v>
      </c>
      <c r="F125" s="288">
        <v>9078</v>
      </c>
      <c r="G125" s="288">
        <v>9613</v>
      </c>
      <c r="H125" s="338">
        <f t="shared" si="2"/>
        <v>0.0008999248953556697</v>
      </c>
      <c r="J125" s="334" t="s">
        <v>161</v>
      </c>
      <c r="K125" s="335">
        <v>2</v>
      </c>
      <c r="L125" s="275" t="s">
        <v>162</v>
      </c>
      <c r="M125" s="276" t="s">
        <v>15</v>
      </c>
      <c r="N125" s="128">
        <v>0</v>
      </c>
      <c r="O125" s="128">
        <v>3378</v>
      </c>
      <c r="P125" s="333">
        <f t="shared" si="3"/>
        <v>0.0003044265513087701</v>
      </c>
    </row>
    <row r="126" spans="1:16" ht="19.5" customHeight="1">
      <c r="A126" s="247"/>
      <c r="B126" s="285" t="s">
        <v>299</v>
      </c>
      <c r="C126" s="339">
        <v>4</v>
      </c>
      <c r="D126" s="287" t="s">
        <v>300</v>
      </c>
      <c r="E126" s="340" t="s">
        <v>15</v>
      </c>
      <c r="F126" s="288">
        <v>413</v>
      </c>
      <c r="G126" s="288">
        <v>1740838</v>
      </c>
      <c r="H126" s="338">
        <f t="shared" si="2"/>
        <v>0.162969255693454</v>
      </c>
      <c r="J126" s="334" t="s">
        <v>163</v>
      </c>
      <c r="K126" s="335">
        <v>2</v>
      </c>
      <c r="L126" s="275" t="s">
        <v>164</v>
      </c>
      <c r="M126" s="276" t="s">
        <v>32</v>
      </c>
      <c r="N126" s="128">
        <v>381521</v>
      </c>
      <c r="O126" s="128">
        <v>2523032</v>
      </c>
      <c r="P126" s="333">
        <f t="shared" si="3"/>
        <v>0.22737653362986054</v>
      </c>
    </row>
    <row r="127" spans="1:16" ht="19.5" customHeight="1">
      <c r="A127" s="247"/>
      <c r="B127" s="285" t="s">
        <v>301</v>
      </c>
      <c r="C127" s="339">
        <v>5</v>
      </c>
      <c r="D127" s="287" t="s">
        <v>302</v>
      </c>
      <c r="E127" s="340" t="s">
        <v>15</v>
      </c>
      <c r="F127" s="288">
        <v>0</v>
      </c>
      <c r="G127" s="288">
        <v>10722</v>
      </c>
      <c r="H127" s="338">
        <f t="shared" si="2"/>
        <v>0.0010037443803186821</v>
      </c>
      <c r="J127" s="341" t="s">
        <v>165</v>
      </c>
      <c r="K127" s="342">
        <v>3</v>
      </c>
      <c r="L127" s="281" t="s">
        <v>166</v>
      </c>
      <c r="M127" s="282" t="s">
        <v>32</v>
      </c>
      <c r="N127" s="148">
        <v>36286</v>
      </c>
      <c r="O127" s="148">
        <v>148314</v>
      </c>
      <c r="P127" s="338">
        <f t="shared" si="3"/>
        <v>0.013366109985437814</v>
      </c>
    </row>
    <row r="128" spans="1:16" ht="19.5" customHeight="1">
      <c r="A128" s="247"/>
      <c r="B128" s="285" t="s">
        <v>303</v>
      </c>
      <c r="C128" s="339">
        <v>5</v>
      </c>
      <c r="D128" s="287" t="s">
        <v>304</v>
      </c>
      <c r="E128" s="340" t="s">
        <v>32</v>
      </c>
      <c r="F128" s="288">
        <v>12121</v>
      </c>
      <c r="G128" s="288">
        <v>30246</v>
      </c>
      <c r="H128" s="338">
        <f t="shared" si="2"/>
        <v>0.00283149156193983</v>
      </c>
      <c r="J128" s="341" t="s">
        <v>986</v>
      </c>
      <c r="K128" s="342">
        <v>4</v>
      </c>
      <c r="L128" s="281" t="s">
        <v>985</v>
      </c>
      <c r="M128" s="282" t="s">
        <v>32</v>
      </c>
      <c r="N128" s="148">
        <v>587</v>
      </c>
      <c r="O128" s="148">
        <v>3600</v>
      </c>
      <c r="P128" s="338">
        <f t="shared" si="3"/>
        <v>0.00032443326960082073</v>
      </c>
    </row>
    <row r="129" spans="1:16" ht="19.5" customHeight="1">
      <c r="A129" s="247"/>
      <c r="B129" s="268" t="s">
        <v>305</v>
      </c>
      <c r="C129" s="331">
        <v>2</v>
      </c>
      <c r="D129" s="270" t="s">
        <v>306</v>
      </c>
      <c r="E129" s="332"/>
      <c r="F129" s="271">
        <v>0</v>
      </c>
      <c r="G129" s="271">
        <v>25915949</v>
      </c>
      <c r="H129" s="333">
        <f t="shared" si="2"/>
        <v>2.426132080710275</v>
      </c>
      <c r="J129" s="341" t="s">
        <v>984</v>
      </c>
      <c r="K129" s="342">
        <v>4</v>
      </c>
      <c r="L129" s="281" t="s">
        <v>983</v>
      </c>
      <c r="M129" s="282" t="s">
        <v>32</v>
      </c>
      <c r="N129" s="148">
        <v>2375</v>
      </c>
      <c r="O129" s="148">
        <v>3559</v>
      </c>
      <c r="P129" s="338">
        <f t="shared" si="3"/>
        <v>0.00032073833514147804</v>
      </c>
    </row>
    <row r="130" spans="1:16" ht="19.5" customHeight="1">
      <c r="A130" s="247"/>
      <c r="B130" s="285" t="s">
        <v>309</v>
      </c>
      <c r="C130" s="339">
        <v>3</v>
      </c>
      <c r="D130" s="287" t="s">
        <v>310</v>
      </c>
      <c r="E130" s="340" t="s">
        <v>233</v>
      </c>
      <c r="F130" s="288">
        <v>4609</v>
      </c>
      <c r="G130" s="288">
        <v>112957</v>
      </c>
      <c r="H130" s="338">
        <f t="shared" si="2"/>
        <v>0.010574515385903503</v>
      </c>
      <c r="J130" s="341" t="s">
        <v>982</v>
      </c>
      <c r="K130" s="342">
        <v>4</v>
      </c>
      <c r="L130" s="281" t="s">
        <v>981</v>
      </c>
      <c r="M130" s="282" t="s">
        <v>32</v>
      </c>
      <c r="N130" s="148">
        <v>5985</v>
      </c>
      <c r="O130" s="148">
        <v>10217</v>
      </c>
      <c r="P130" s="338">
        <f t="shared" si="3"/>
        <v>0.0009207596431976626</v>
      </c>
    </row>
    <row r="131" spans="1:16" ht="19.5" customHeight="1">
      <c r="A131" s="247"/>
      <c r="B131" s="285" t="s">
        <v>311</v>
      </c>
      <c r="C131" s="339">
        <v>3</v>
      </c>
      <c r="D131" s="287" t="s">
        <v>312</v>
      </c>
      <c r="E131" s="340"/>
      <c r="F131" s="288">
        <v>0</v>
      </c>
      <c r="G131" s="288">
        <v>3028942</v>
      </c>
      <c r="H131" s="338">
        <f t="shared" si="2"/>
        <v>0.2835556342856957</v>
      </c>
      <c r="J131" s="341" t="s">
        <v>167</v>
      </c>
      <c r="K131" s="342">
        <v>3</v>
      </c>
      <c r="L131" s="281" t="s">
        <v>980</v>
      </c>
      <c r="M131" s="282" t="s">
        <v>32</v>
      </c>
      <c r="N131" s="148">
        <v>323</v>
      </c>
      <c r="O131" s="148">
        <v>11979</v>
      </c>
      <c r="P131" s="338">
        <f t="shared" si="3"/>
        <v>0.001079551704596731</v>
      </c>
    </row>
    <row r="132" spans="1:16" ht="19.5" customHeight="1">
      <c r="A132" s="247"/>
      <c r="B132" s="285" t="s">
        <v>313</v>
      </c>
      <c r="C132" s="339">
        <v>4</v>
      </c>
      <c r="D132" s="287" t="s">
        <v>314</v>
      </c>
      <c r="E132" s="340" t="s">
        <v>233</v>
      </c>
      <c r="F132" s="288">
        <v>13318</v>
      </c>
      <c r="G132" s="288">
        <v>39477</v>
      </c>
      <c r="H132" s="338">
        <f t="shared" si="2"/>
        <v>0.0036956553723037316</v>
      </c>
      <c r="J132" s="341" t="s">
        <v>977</v>
      </c>
      <c r="K132" s="342">
        <v>3</v>
      </c>
      <c r="L132" s="281" t="s">
        <v>168</v>
      </c>
      <c r="M132" s="282" t="s">
        <v>32</v>
      </c>
      <c r="N132" s="148">
        <v>306773</v>
      </c>
      <c r="O132" s="148">
        <v>1738747</v>
      </c>
      <c r="P132" s="338">
        <f t="shared" si="3"/>
        <v>0.15669649283850506</v>
      </c>
    </row>
    <row r="133" spans="1:16" ht="19.5" customHeight="1">
      <c r="A133" s="247"/>
      <c r="B133" s="285" t="s">
        <v>317</v>
      </c>
      <c r="C133" s="339">
        <v>5</v>
      </c>
      <c r="D133" s="287" t="s">
        <v>318</v>
      </c>
      <c r="E133" s="340" t="s">
        <v>233</v>
      </c>
      <c r="F133" s="288">
        <v>12689</v>
      </c>
      <c r="G133" s="288">
        <v>31730</v>
      </c>
      <c r="H133" s="338">
        <f t="shared" si="2"/>
        <v>0.002970416824054447</v>
      </c>
      <c r="J133" s="334" t="s">
        <v>169</v>
      </c>
      <c r="K133" s="335">
        <v>2</v>
      </c>
      <c r="L133" s="275" t="s">
        <v>170</v>
      </c>
      <c r="M133" s="276" t="s">
        <v>32</v>
      </c>
      <c r="N133" s="128">
        <v>992836</v>
      </c>
      <c r="O133" s="128">
        <v>126438530</v>
      </c>
      <c r="P133" s="333">
        <f t="shared" si="3"/>
        <v>11.394684914283738</v>
      </c>
    </row>
    <row r="134" spans="1:16" ht="19.5" customHeight="1">
      <c r="A134" s="247"/>
      <c r="B134" s="285" t="s">
        <v>319</v>
      </c>
      <c r="C134" s="339">
        <v>4</v>
      </c>
      <c r="D134" s="287" t="s">
        <v>320</v>
      </c>
      <c r="E134" s="340" t="s">
        <v>32</v>
      </c>
      <c r="F134" s="288">
        <v>5296</v>
      </c>
      <c r="G134" s="288">
        <v>53985</v>
      </c>
      <c r="H134" s="338">
        <f t="shared" si="2"/>
        <v>0.0050538276787450145</v>
      </c>
      <c r="J134" s="341" t="s">
        <v>171</v>
      </c>
      <c r="K134" s="342">
        <v>3</v>
      </c>
      <c r="L134" s="281" t="s">
        <v>172</v>
      </c>
      <c r="M134" s="282" t="s">
        <v>32</v>
      </c>
      <c r="N134" s="148">
        <v>835</v>
      </c>
      <c r="O134" s="148">
        <v>96248</v>
      </c>
      <c r="P134" s="338">
        <f t="shared" si="3"/>
        <v>0.008673903703483275</v>
      </c>
    </row>
    <row r="135" spans="1:16" ht="19.5" customHeight="1">
      <c r="A135" s="247"/>
      <c r="B135" s="285" t="s">
        <v>321</v>
      </c>
      <c r="C135" s="339">
        <v>4</v>
      </c>
      <c r="D135" s="287" t="s">
        <v>322</v>
      </c>
      <c r="E135" s="340" t="s">
        <v>32</v>
      </c>
      <c r="F135" s="288">
        <v>71489</v>
      </c>
      <c r="G135" s="288">
        <v>2089223</v>
      </c>
      <c r="H135" s="338">
        <f t="shared" si="2"/>
        <v>0.19558345882135217</v>
      </c>
      <c r="J135" s="341" t="s">
        <v>173</v>
      </c>
      <c r="K135" s="342">
        <v>3</v>
      </c>
      <c r="L135" s="281" t="s">
        <v>176</v>
      </c>
      <c r="M135" s="282" t="s">
        <v>335</v>
      </c>
      <c r="N135" s="148">
        <v>60921000</v>
      </c>
      <c r="O135" s="148">
        <v>5988388</v>
      </c>
      <c r="P135" s="338">
        <f t="shared" si="3"/>
        <v>0.5396756384661999</v>
      </c>
    </row>
    <row r="136" spans="1:16" ht="19.5" customHeight="1">
      <c r="A136" s="247"/>
      <c r="B136" s="285" t="s">
        <v>323</v>
      </c>
      <c r="C136" s="339">
        <v>5</v>
      </c>
      <c r="D136" s="287" t="s">
        <v>324</v>
      </c>
      <c r="E136" s="340" t="s">
        <v>32</v>
      </c>
      <c r="F136" s="288">
        <v>51551</v>
      </c>
      <c r="G136" s="288">
        <v>31980</v>
      </c>
      <c r="H136" s="338">
        <f t="shared" si="2"/>
        <v>0.00299382067548885</v>
      </c>
      <c r="J136" s="341" t="s">
        <v>175</v>
      </c>
      <c r="K136" s="342">
        <v>3</v>
      </c>
      <c r="L136" s="281" t="s">
        <v>976</v>
      </c>
      <c r="M136" s="282" t="s">
        <v>32</v>
      </c>
      <c r="N136" s="148">
        <v>2400</v>
      </c>
      <c r="O136" s="148">
        <v>484132</v>
      </c>
      <c r="P136" s="338">
        <f t="shared" si="3"/>
        <v>0.04363014657732904</v>
      </c>
    </row>
    <row r="137" spans="1:16" ht="19.5" customHeight="1">
      <c r="A137" s="247"/>
      <c r="B137" s="285" t="s">
        <v>325</v>
      </c>
      <c r="C137" s="339">
        <v>5</v>
      </c>
      <c r="D137" s="287" t="s">
        <v>326</v>
      </c>
      <c r="E137" s="340" t="s">
        <v>32</v>
      </c>
      <c r="F137" s="288">
        <v>125</v>
      </c>
      <c r="G137" s="288">
        <v>913</v>
      </c>
      <c r="H137" s="338">
        <f aca="true" t="shared" si="4" ref="H137:H200">G137/1068200252*100</f>
        <v>8.547086543844028E-05</v>
      </c>
      <c r="J137" s="341" t="s">
        <v>975</v>
      </c>
      <c r="K137" s="342">
        <v>3</v>
      </c>
      <c r="L137" s="281" t="s">
        <v>178</v>
      </c>
      <c r="M137" s="282" t="s">
        <v>32</v>
      </c>
      <c r="N137" s="148">
        <v>267727</v>
      </c>
      <c r="O137" s="148">
        <v>6437398</v>
      </c>
      <c r="P137" s="338">
        <f aca="true" t="shared" si="5" ref="P137:P200">O137/1109627260*100</f>
        <v>0.5801405780171622</v>
      </c>
    </row>
    <row r="138" spans="1:16" ht="19.5" customHeight="1">
      <c r="A138" s="247"/>
      <c r="B138" s="285" t="s">
        <v>327</v>
      </c>
      <c r="C138" s="339">
        <v>3</v>
      </c>
      <c r="D138" s="287" t="s">
        <v>328</v>
      </c>
      <c r="E138" s="340" t="s">
        <v>15</v>
      </c>
      <c r="F138" s="288">
        <v>121</v>
      </c>
      <c r="G138" s="288">
        <v>308790</v>
      </c>
      <c r="H138" s="338">
        <f t="shared" si="4"/>
        <v>0.028907501137717385</v>
      </c>
      <c r="J138" s="334" t="s">
        <v>179</v>
      </c>
      <c r="K138" s="335">
        <v>2</v>
      </c>
      <c r="L138" s="275" t="s">
        <v>180</v>
      </c>
      <c r="M138" s="276" t="s">
        <v>15</v>
      </c>
      <c r="N138" s="128">
        <v>596</v>
      </c>
      <c r="O138" s="128">
        <v>3988508</v>
      </c>
      <c r="P138" s="333">
        <f t="shared" si="5"/>
        <v>0.35944574757473063</v>
      </c>
    </row>
    <row r="139" spans="1:16" ht="19.5" customHeight="1">
      <c r="A139" s="247"/>
      <c r="B139" s="285" t="s">
        <v>329</v>
      </c>
      <c r="C139" s="339">
        <v>4</v>
      </c>
      <c r="D139" s="287" t="s">
        <v>330</v>
      </c>
      <c r="E139" s="340" t="s">
        <v>15</v>
      </c>
      <c r="F139" s="288">
        <v>112</v>
      </c>
      <c r="G139" s="288">
        <v>254462</v>
      </c>
      <c r="H139" s="338">
        <f t="shared" si="4"/>
        <v>0.023821563374804372</v>
      </c>
      <c r="J139" s="341" t="s">
        <v>181</v>
      </c>
      <c r="K139" s="342">
        <v>3</v>
      </c>
      <c r="L139" s="281" t="s">
        <v>974</v>
      </c>
      <c r="M139" s="282" t="s">
        <v>15</v>
      </c>
      <c r="N139" s="148">
        <v>8</v>
      </c>
      <c r="O139" s="148">
        <v>186343</v>
      </c>
      <c r="P139" s="338">
        <f t="shared" si="5"/>
        <v>0.01679329687700715</v>
      </c>
    </row>
    <row r="140" spans="1:16" ht="19.5" customHeight="1">
      <c r="A140" s="247"/>
      <c r="B140" s="285" t="s">
        <v>331</v>
      </c>
      <c r="C140" s="339">
        <v>4</v>
      </c>
      <c r="D140" s="287" t="s">
        <v>332</v>
      </c>
      <c r="E140" s="340" t="s">
        <v>15</v>
      </c>
      <c r="F140" s="288">
        <v>6</v>
      </c>
      <c r="G140" s="288">
        <v>54328</v>
      </c>
      <c r="H140" s="338">
        <f t="shared" si="4"/>
        <v>0.005085937762913015</v>
      </c>
      <c r="J140" s="341" t="s">
        <v>183</v>
      </c>
      <c r="K140" s="342">
        <v>3</v>
      </c>
      <c r="L140" s="281" t="s">
        <v>973</v>
      </c>
      <c r="M140" s="282" t="s">
        <v>15</v>
      </c>
      <c r="N140" s="148">
        <v>18</v>
      </c>
      <c r="O140" s="148">
        <v>42528</v>
      </c>
      <c r="P140" s="338">
        <f t="shared" si="5"/>
        <v>0.0038326383582176953</v>
      </c>
    </row>
    <row r="141" spans="1:16" ht="19.5" customHeight="1">
      <c r="A141" s="247"/>
      <c r="B141" s="285" t="s">
        <v>333</v>
      </c>
      <c r="C141" s="339">
        <v>3</v>
      </c>
      <c r="D141" s="287" t="s">
        <v>334</v>
      </c>
      <c r="E141" s="340" t="s">
        <v>335</v>
      </c>
      <c r="F141" s="288">
        <v>47326</v>
      </c>
      <c r="G141" s="288">
        <v>38321</v>
      </c>
      <c r="H141" s="338">
        <f t="shared" si="4"/>
        <v>0.0035874359632710514</v>
      </c>
      <c r="J141" s="334" t="s">
        <v>185</v>
      </c>
      <c r="K141" s="335">
        <v>2</v>
      </c>
      <c r="L141" s="275" t="s">
        <v>186</v>
      </c>
      <c r="M141" s="276" t="s">
        <v>15</v>
      </c>
      <c r="N141" s="128">
        <v>13</v>
      </c>
      <c r="O141" s="128">
        <v>3471</v>
      </c>
      <c r="P141" s="333">
        <f t="shared" si="5"/>
        <v>0.00031280774410679134</v>
      </c>
    </row>
    <row r="142" spans="1:16" ht="19.5" customHeight="1">
      <c r="A142" s="247"/>
      <c r="B142" s="268" t="s">
        <v>336</v>
      </c>
      <c r="C142" s="331">
        <v>2</v>
      </c>
      <c r="D142" s="270" t="s">
        <v>337</v>
      </c>
      <c r="E142" s="332" t="s">
        <v>15</v>
      </c>
      <c r="F142" s="271">
        <v>1941</v>
      </c>
      <c r="G142" s="271">
        <v>2482825</v>
      </c>
      <c r="H142" s="333">
        <f t="shared" si="4"/>
        <v>0.23243066975048793</v>
      </c>
      <c r="J142" s="336" t="s">
        <v>187</v>
      </c>
      <c r="K142" s="337">
        <v>3</v>
      </c>
      <c r="L142" s="292" t="s">
        <v>972</v>
      </c>
      <c r="M142" s="293" t="s">
        <v>15</v>
      </c>
      <c r="N142" s="346">
        <v>4</v>
      </c>
      <c r="O142" s="346">
        <v>444</v>
      </c>
      <c r="P142" s="338">
        <f t="shared" si="5"/>
        <v>4.001343658410122E-05</v>
      </c>
    </row>
    <row r="143" spans="1:16" ht="19.5" customHeight="1">
      <c r="A143" s="247"/>
      <c r="B143" s="285" t="s">
        <v>338</v>
      </c>
      <c r="C143" s="339">
        <v>3</v>
      </c>
      <c r="D143" s="287" t="s">
        <v>339</v>
      </c>
      <c r="E143" s="340" t="s">
        <v>15</v>
      </c>
      <c r="F143" s="288">
        <v>47</v>
      </c>
      <c r="G143" s="288">
        <v>214585</v>
      </c>
      <c r="H143" s="338">
        <f t="shared" si="4"/>
        <v>0.020088461840205594</v>
      </c>
      <c r="J143" s="336" t="s">
        <v>191</v>
      </c>
      <c r="K143" s="337">
        <v>4</v>
      </c>
      <c r="L143" s="292" t="s">
        <v>970</v>
      </c>
      <c r="M143" s="293" t="s">
        <v>15</v>
      </c>
      <c r="N143" s="346">
        <v>4</v>
      </c>
      <c r="O143" s="346">
        <v>444</v>
      </c>
      <c r="P143" s="338">
        <f t="shared" si="5"/>
        <v>4.001343658410122E-05</v>
      </c>
    </row>
    <row r="144" spans="1:16" ht="19.5" customHeight="1">
      <c r="A144" s="247"/>
      <c r="B144" s="285" t="s">
        <v>340</v>
      </c>
      <c r="C144" s="339">
        <v>4</v>
      </c>
      <c r="D144" s="287" t="s">
        <v>341</v>
      </c>
      <c r="E144" s="340" t="s">
        <v>15</v>
      </c>
      <c r="F144" s="288">
        <v>2</v>
      </c>
      <c r="G144" s="288">
        <v>4235</v>
      </c>
      <c r="H144" s="338">
        <f t="shared" si="4"/>
        <v>0.00039646124329878923</v>
      </c>
      <c r="J144" s="336" t="s">
        <v>193</v>
      </c>
      <c r="K144" s="337">
        <v>2</v>
      </c>
      <c r="L144" s="292" t="s">
        <v>194</v>
      </c>
      <c r="M144" s="293" t="s">
        <v>15</v>
      </c>
      <c r="N144" s="346">
        <v>4</v>
      </c>
      <c r="O144" s="346">
        <v>19909</v>
      </c>
      <c r="P144" s="338">
        <f t="shared" si="5"/>
        <v>0.0017942061012452054</v>
      </c>
    </row>
    <row r="145" spans="1:16" ht="19.5" customHeight="1">
      <c r="A145" s="247"/>
      <c r="B145" s="285" t="s">
        <v>346</v>
      </c>
      <c r="C145" s="339">
        <v>3</v>
      </c>
      <c r="D145" s="287" t="s">
        <v>347</v>
      </c>
      <c r="E145" s="340" t="s">
        <v>15</v>
      </c>
      <c r="F145" s="288">
        <v>527</v>
      </c>
      <c r="G145" s="288">
        <v>832670</v>
      </c>
      <c r="H145" s="338">
        <f t="shared" si="4"/>
        <v>0.07795073989553786</v>
      </c>
      <c r="J145" s="334" t="s">
        <v>195</v>
      </c>
      <c r="K145" s="335">
        <v>2</v>
      </c>
      <c r="L145" s="275" t="s">
        <v>196</v>
      </c>
      <c r="M145" s="276" t="s">
        <v>15</v>
      </c>
      <c r="N145" s="128">
        <v>2030</v>
      </c>
      <c r="O145" s="128">
        <v>9264691</v>
      </c>
      <c r="P145" s="333">
        <f t="shared" si="5"/>
        <v>0.8349372202698049</v>
      </c>
    </row>
    <row r="146" spans="1:16" ht="19.5" customHeight="1">
      <c r="A146" s="247"/>
      <c r="B146" s="285" t="s">
        <v>348</v>
      </c>
      <c r="C146" s="339">
        <v>4</v>
      </c>
      <c r="D146" s="287" t="s">
        <v>349</v>
      </c>
      <c r="E146" s="340" t="s">
        <v>15</v>
      </c>
      <c r="F146" s="288">
        <v>419</v>
      </c>
      <c r="G146" s="288">
        <v>249343</v>
      </c>
      <c r="H146" s="338">
        <f t="shared" si="4"/>
        <v>0.02334234611283353</v>
      </c>
      <c r="J146" s="341" t="s">
        <v>197</v>
      </c>
      <c r="K146" s="342">
        <v>3</v>
      </c>
      <c r="L146" s="281" t="s">
        <v>969</v>
      </c>
      <c r="M146" s="282" t="s">
        <v>15</v>
      </c>
      <c r="N146" s="148">
        <v>3</v>
      </c>
      <c r="O146" s="148">
        <v>8487</v>
      </c>
      <c r="P146" s="338">
        <f t="shared" si="5"/>
        <v>0.0007648514330839349</v>
      </c>
    </row>
    <row r="147" spans="1:16" ht="19.5" customHeight="1">
      <c r="A147" s="247"/>
      <c r="B147" s="285" t="s">
        <v>350</v>
      </c>
      <c r="C147" s="339">
        <v>4</v>
      </c>
      <c r="D147" s="287" t="s">
        <v>351</v>
      </c>
      <c r="E147" s="340" t="s">
        <v>15</v>
      </c>
      <c r="F147" s="288">
        <v>12</v>
      </c>
      <c r="G147" s="288">
        <v>20240</v>
      </c>
      <c r="H147" s="338">
        <f t="shared" si="4"/>
        <v>0.0018947758121292783</v>
      </c>
      <c r="J147" s="341" t="s">
        <v>199</v>
      </c>
      <c r="K147" s="342">
        <v>3</v>
      </c>
      <c r="L147" s="281" t="s">
        <v>200</v>
      </c>
      <c r="M147" s="282" t="s">
        <v>15</v>
      </c>
      <c r="N147" s="148">
        <v>78</v>
      </c>
      <c r="O147" s="148">
        <v>235699</v>
      </c>
      <c r="P147" s="338">
        <f t="shared" si="5"/>
        <v>0.0212412770032344</v>
      </c>
    </row>
    <row r="148" spans="1:16" ht="19.5" customHeight="1">
      <c r="A148" s="247"/>
      <c r="B148" s="285" t="s">
        <v>352</v>
      </c>
      <c r="C148" s="339">
        <v>4</v>
      </c>
      <c r="D148" s="287" t="s">
        <v>353</v>
      </c>
      <c r="E148" s="340" t="s">
        <v>15</v>
      </c>
      <c r="F148" s="288">
        <v>98</v>
      </c>
      <c r="G148" s="288">
        <v>563087</v>
      </c>
      <c r="H148" s="338">
        <f t="shared" si="4"/>
        <v>0.05271361797057505</v>
      </c>
      <c r="J148" s="341" t="s">
        <v>205</v>
      </c>
      <c r="K148" s="342">
        <v>3</v>
      </c>
      <c r="L148" s="281" t="s">
        <v>206</v>
      </c>
      <c r="M148" s="282" t="s">
        <v>15</v>
      </c>
      <c r="N148" s="148">
        <v>89</v>
      </c>
      <c r="O148" s="148">
        <v>216485</v>
      </c>
      <c r="P148" s="338">
        <f t="shared" si="5"/>
        <v>0.01950970454709269</v>
      </c>
    </row>
    <row r="149" spans="1:16" ht="19.5" customHeight="1">
      <c r="A149" s="247"/>
      <c r="B149" s="285" t="s">
        <v>354</v>
      </c>
      <c r="C149" s="339">
        <v>3</v>
      </c>
      <c r="D149" s="287" t="s">
        <v>355</v>
      </c>
      <c r="E149" s="340" t="s">
        <v>15</v>
      </c>
      <c r="F149" s="288">
        <v>1147</v>
      </c>
      <c r="G149" s="288">
        <v>634997</v>
      </c>
      <c r="H149" s="338">
        <f t="shared" si="4"/>
        <v>0.05944550179716677</v>
      </c>
      <c r="J149" s="341" t="s">
        <v>207</v>
      </c>
      <c r="K149" s="342">
        <v>3</v>
      </c>
      <c r="L149" s="281" t="s">
        <v>208</v>
      </c>
      <c r="M149" s="282" t="s">
        <v>15</v>
      </c>
      <c r="N149" s="148">
        <v>19</v>
      </c>
      <c r="O149" s="148">
        <v>12154</v>
      </c>
      <c r="P149" s="338">
        <f t="shared" si="5"/>
        <v>0.0010953227663134375</v>
      </c>
    </row>
    <row r="150" spans="1:16" ht="19.5" customHeight="1">
      <c r="A150" s="247"/>
      <c r="B150" s="285" t="s">
        <v>356</v>
      </c>
      <c r="C150" s="339">
        <v>4</v>
      </c>
      <c r="D150" s="287" t="s">
        <v>357</v>
      </c>
      <c r="E150" s="340" t="s">
        <v>15</v>
      </c>
      <c r="F150" s="288">
        <v>63</v>
      </c>
      <c r="G150" s="288">
        <v>105288</v>
      </c>
      <c r="H150" s="338">
        <f t="shared" si="4"/>
        <v>0.009856578839301753</v>
      </c>
      <c r="J150" s="341" t="s">
        <v>968</v>
      </c>
      <c r="K150" s="342">
        <v>3</v>
      </c>
      <c r="L150" s="281" t="s">
        <v>967</v>
      </c>
      <c r="M150" s="282" t="s">
        <v>15</v>
      </c>
      <c r="N150" s="148">
        <v>678</v>
      </c>
      <c r="O150" s="148">
        <v>4445917</v>
      </c>
      <c r="P150" s="338">
        <f t="shared" si="5"/>
        <v>0.40066760796774226</v>
      </c>
    </row>
    <row r="151" spans="1:16" ht="19.5" customHeight="1">
      <c r="A151" s="247"/>
      <c r="B151" s="285" t="s">
        <v>358</v>
      </c>
      <c r="C151" s="339">
        <v>5</v>
      </c>
      <c r="D151" s="287" t="s">
        <v>359</v>
      </c>
      <c r="E151" s="340" t="s">
        <v>15</v>
      </c>
      <c r="F151" s="288">
        <v>18</v>
      </c>
      <c r="G151" s="288">
        <v>48218</v>
      </c>
      <c r="H151" s="338">
        <f t="shared" si="4"/>
        <v>0.0045139476338562036</v>
      </c>
      <c r="J151" s="334" t="s">
        <v>209</v>
      </c>
      <c r="K151" s="335">
        <v>2</v>
      </c>
      <c r="L151" s="275" t="s">
        <v>210</v>
      </c>
      <c r="M151" s="276" t="s">
        <v>15</v>
      </c>
      <c r="N151" s="128">
        <v>683</v>
      </c>
      <c r="O151" s="128">
        <v>7455255</v>
      </c>
      <c r="P151" s="333">
        <f t="shared" si="5"/>
        <v>0.6718702098216296</v>
      </c>
    </row>
    <row r="152" spans="1:16" ht="19.5" customHeight="1">
      <c r="A152" s="247"/>
      <c r="B152" s="285" t="s">
        <v>360</v>
      </c>
      <c r="C152" s="339">
        <v>4</v>
      </c>
      <c r="D152" s="287" t="s">
        <v>361</v>
      </c>
      <c r="E152" s="340" t="s">
        <v>15</v>
      </c>
      <c r="F152" s="288">
        <v>413</v>
      </c>
      <c r="G152" s="288">
        <v>227253</v>
      </c>
      <c r="H152" s="338">
        <f t="shared" si="4"/>
        <v>0.021274381800089674</v>
      </c>
      <c r="J152" s="341" t="s">
        <v>966</v>
      </c>
      <c r="K152" s="342">
        <v>3</v>
      </c>
      <c r="L152" s="281" t="s">
        <v>965</v>
      </c>
      <c r="M152" s="282" t="s">
        <v>15</v>
      </c>
      <c r="N152" s="148">
        <v>4</v>
      </c>
      <c r="O152" s="148">
        <v>13793</v>
      </c>
      <c r="P152" s="338">
        <f t="shared" si="5"/>
        <v>0.0012430300243344778</v>
      </c>
    </row>
    <row r="153" spans="1:16" ht="19.5" customHeight="1">
      <c r="A153" s="247"/>
      <c r="B153" s="285" t="s">
        <v>362</v>
      </c>
      <c r="C153" s="339">
        <v>5</v>
      </c>
      <c r="D153" s="287" t="s">
        <v>363</v>
      </c>
      <c r="E153" s="340" t="s">
        <v>15</v>
      </c>
      <c r="F153" s="288">
        <v>1</v>
      </c>
      <c r="G153" s="288">
        <v>337</v>
      </c>
      <c r="H153" s="338">
        <f t="shared" si="4"/>
        <v>3.154839173357544E-05</v>
      </c>
      <c r="J153" s="341" t="s">
        <v>964</v>
      </c>
      <c r="K153" s="342">
        <v>3</v>
      </c>
      <c r="L153" s="281" t="s">
        <v>963</v>
      </c>
      <c r="M153" s="282" t="s">
        <v>15</v>
      </c>
      <c r="N153" s="148">
        <v>8</v>
      </c>
      <c r="O153" s="148">
        <v>4617</v>
      </c>
      <c r="P153" s="338">
        <f t="shared" si="5"/>
        <v>0.0004160856682630526</v>
      </c>
    </row>
    <row r="154" spans="1:16" ht="19.5" customHeight="1">
      <c r="A154" s="247"/>
      <c r="B154" s="285" t="s">
        <v>364</v>
      </c>
      <c r="C154" s="339">
        <v>4</v>
      </c>
      <c r="D154" s="287" t="s">
        <v>365</v>
      </c>
      <c r="E154" s="340" t="s">
        <v>15</v>
      </c>
      <c r="F154" s="288">
        <v>572</v>
      </c>
      <c r="G154" s="288">
        <v>256940</v>
      </c>
      <c r="H154" s="338">
        <f t="shared" si="4"/>
        <v>0.024053542350222175</v>
      </c>
      <c r="J154" s="341" t="s">
        <v>1308</v>
      </c>
      <c r="K154" s="342">
        <v>3</v>
      </c>
      <c r="L154" s="281" t="s">
        <v>1309</v>
      </c>
      <c r="M154" s="282" t="s">
        <v>15</v>
      </c>
      <c r="N154" s="148">
        <v>0</v>
      </c>
      <c r="O154" s="148">
        <v>244</v>
      </c>
      <c r="P154" s="338">
        <f t="shared" si="5"/>
        <v>2.1989366050722295E-05</v>
      </c>
    </row>
    <row r="155" spans="1:16" ht="19.5" customHeight="1">
      <c r="A155" s="247"/>
      <c r="B155" s="285" t="s">
        <v>366</v>
      </c>
      <c r="C155" s="339">
        <v>5</v>
      </c>
      <c r="D155" s="287" t="s">
        <v>367</v>
      </c>
      <c r="E155" s="340" t="s">
        <v>15</v>
      </c>
      <c r="F155" s="288">
        <v>60</v>
      </c>
      <c r="G155" s="288">
        <v>36426</v>
      </c>
      <c r="H155" s="338">
        <f t="shared" si="4"/>
        <v>0.0034100347693982757</v>
      </c>
      <c r="J155" s="341" t="s">
        <v>960</v>
      </c>
      <c r="K155" s="342">
        <v>3</v>
      </c>
      <c r="L155" s="281" t="s">
        <v>959</v>
      </c>
      <c r="M155" s="282" t="s">
        <v>15</v>
      </c>
      <c r="N155" s="148">
        <v>109</v>
      </c>
      <c r="O155" s="148">
        <v>134754</v>
      </c>
      <c r="P155" s="338">
        <f t="shared" si="5"/>
        <v>0.012144078003274722</v>
      </c>
    </row>
    <row r="156" spans="1:16" ht="19.5" customHeight="1">
      <c r="A156" s="247"/>
      <c r="B156" s="285" t="s">
        <v>368</v>
      </c>
      <c r="C156" s="339">
        <v>4</v>
      </c>
      <c r="D156" s="287" t="s">
        <v>369</v>
      </c>
      <c r="E156" s="340" t="s">
        <v>15</v>
      </c>
      <c r="F156" s="288">
        <v>99</v>
      </c>
      <c r="G156" s="288">
        <v>45516</v>
      </c>
      <c r="H156" s="338">
        <f t="shared" si="4"/>
        <v>0.004260998807553174</v>
      </c>
      <c r="J156" s="341" t="s">
        <v>958</v>
      </c>
      <c r="K156" s="342">
        <v>3</v>
      </c>
      <c r="L156" s="281" t="s">
        <v>957</v>
      </c>
      <c r="M156" s="282" t="s">
        <v>15</v>
      </c>
      <c r="N156" s="148">
        <v>91</v>
      </c>
      <c r="O156" s="148">
        <v>1273747</v>
      </c>
      <c r="P156" s="338">
        <f t="shared" si="5"/>
        <v>0.11479052884839906</v>
      </c>
    </row>
    <row r="157" spans="1:16" ht="19.5" customHeight="1">
      <c r="A157" s="247"/>
      <c r="B157" s="285" t="s">
        <v>370</v>
      </c>
      <c r="C157" s="339">
        <v>5</v>
      </c>
      <c r="D157" s="287" t="s">
        <v>371</v>
      </c>
      <c r="E157" s="340" t="s">
        <v>15</v>
      </c>
      <c r="F157" s="288">
        <v>61</v>
      </c>
      <c r="G157" s="288">
        <v>27087</v>
      </c>
      <c r="H157" s="338">
        <f t="shared" si="4"/>
        <v>0.002535760495214712</v>
      </c>
      <c r="J157" s="329" t="s">
        <v>211</v>
      </c>
      <c r="K157" s="330">
        <v>1</v>
      </c>
      <c r="L157" s="264" t="s">
        <v>212</v>
      </c>
      <c r="M157" s="265"/>
      <c r="N157" s="138">
        <v>0</v>
      </c>
      <c r="O157" s="138">
        <v>85846805</v>
      </c>
      <c r="P157" s="328">
        <f t="shared" si="5"/>
        <v>7.736544341926136</v>
      </c>
    </row>
    <row r="158" spans="1:16" ht="19.5" customHeight="1">
      <c r="A158" s="247"/>
      <c r="B158" s="285" t="s">
        <v>376</v>
      </c>
      <c r="C158" s="339">
        <v>3</v>
      </c>
      <c r="D158" s="287" t="s">
        <v>377</v>
      </c>
      <c r="E158" s="340" t="s">
        <v>15</v>
      </c>
      <c r="F158" s="288">
        <v>211</v>
      </c>
      <c r="G158" s="288">
        <v>799453</v>
      </c>
      <c r="H158" s="338">
        <f t="shared" si="4"/>
        <v>0.07484111696315159</v>
      </c>
      <c r="J158" s="334" t="s">
        <v>213</v>
      </c>
      <c r="K158" s="335">
        <v>2</v>
      </c>
      <c r="L158" s="275" t="s">
        <v>214</v>
      </c>
      <c r="M158" s="276" t="s">
        <v>32</v>
      </c>
      <c r="N158" s="128">
        <v>80639</v>
      </c>
      <c r="O158" s="128">
        <v>444917</v>
      </c>
      <c r="P158" s="333">
        <f t="shared" si="5"/>
        <v>0.04009607694749676</v>
      </c>
    </row>
    <row r="159" spans="1:16" ht="19.5" customHeight="1">
      <c r="A159" s="247"/>
      <c r="B159" s="285" t="s">
        <v>378</v>
      </c>
      <c r="C159" s="339">
        <v>4</v>
      </c>
      <c r="D159" s="287" t="s">
        <v>379</v>
      </c>
      <c r="E159" s="340" t="s">
        <v>15</v>
      </c>
      <c r="F159" s="288">
        <v>104</v>
      </c>
      <c r="G159" s="288">
        <v>200183</v>
      </c>
      <c r="H159" s="338">
        <f t="shared" si="4"/>
        <v>0.0187402127667725</v>
      </c>
      <c r="J159" s="341" t="s">
        <v>956</v>
      </c>
      <c r="K159" s="342">
        <v>3</v>
      </c>
      <c r="L159" s="281" t="s">
        <v>955</v>
      </c>
      <c r="M159" s="282" t="s">
        <v>32</v>
      </c>
      <c r="N159" s="148">
        <v>765</v>
      </c>
      <c r="O159" s="148">
        <v>5289</v>
      </c>
      <c r="P159" s="338">
        <f t="shared" si="5"/>
        <v>0.00047664654525520574</v>
      </c>
    </row>
    <row r="160" spans="1:16" ht="19.5" customHeight="1">
      <c r="A160" s="247"/>
      <c r="B160" s="268" t="s">
        <v>380</v>
      </c>
      <c r="C160" s="331">
        <v>2</v>
      </c>
      <c r="D160" s="270" t="s">
        <v>381</v>
      </c>
      <c r="E160" s="332" t="s">
        <v>15</v>
      </c>
      <c r="F160" s="271">
        <v>1006</v>
      </c>
      <c r="G160" s="271">
        <v>5586295</v>
      </c>
      <c r="H160" s="333">
        <f t="shared" si="4"/>
        <v>0.5229632729949965</v>
      </c>
      <c r="J160" s="334" t="s">
        <v>215</v>
      </c>
      <c r="K160" s="335">
        <v>2</v>
      </c>
      <c r="L160" s="275" t="s">
        <v>216</v>
      </c>
      <c r="M160" s="276" t="s">
        <v>15</v>
      </c>
      <c r="N160" s="128">
        <v>822</v>
      </c>
      <c r="O160" s="128">
        <v>2929018</v>
      </c>
      <c r="P160" s="333">
        <f t="shared" si="5"/>
        <v>0.2639641351276824</v>
      </c>
    </row>
    <row r="161" spans="1:16" ht="19.5" customHeight="1">
      <c r="A161" s="247"/>
      <c r="B161" s="285" t="s">
        <v>382</v>
      </c>
      <c r="C161" s="339">
        <v>3</v>
      </c>
      <c r="D161" s="287" t="s">
        <v>383</v>
      </c>
      <c r="E161" s="340" t="s">
        <v>15</v>
      </c>
      <c r="F161" s="288">
        <v>591</v>
      </c>
      <c r="G161" s="288">
        <v>1324321</v>
      </c>
      <c r="H161" s="338">
        <f t="shared" si="4"/>
        <v>0.12397684774184083</v>
      </c>
      <c r="J161" s="341" t="s">
        <v>217</v>
      </c>
      <c r="K161" s="342">
        <v>3</v>
      </c>
      <c r="L161" s="281" t="s">
        <v>218</v>
      </c>
      <c r="M161" s="282" t="s">
        <v>15</v>
      </c>
      <c r="N161" s="148">
        <v>155</v>
      </c>
      <c r="O161" s="148">
        <v>507537</v>
      </c>
      <c r="P161" s="338">
        <f t="shared" si="5"/>
        <v>0.045739413431497705</v>
      </c>
    </row>
    <row r="162" spans="1:16" ht="19.5" customHeight="1">
      <c r="A162" s="247"/>
      <c r="B162" s="285" t="s">
        <v>384</v>
      </c>
      <c r="C162" s="339">
        <v>4</v>
      </c>
      <c r="D162" s="287" t="s">
        <v>385</v>
      </c>
      <c r="E162" s="340" t="s">
        <v>15</v>
      </c>
      <c r="F162" s="288">
        <v>115</v>
      </c>
      <c r="G162" s="288">
        <v>158136</v>
      </c>
      <c r="H162" s="338">
        <f t="shared" si="4"/>
        <v>0.014803965801723102</v>
      </c>
      <c r="J162" s="334" t="s">
        <v>227</v>
      </c>
      <c r="K162" s="335">
        <v>2</v>
      </c>
      <c r="L162" s="275" t="s">
        <v>228</v>
      </c>
      <c r="M162" s="276"/>
      <c r="N162" s="128">
        <v>0</v>
      </c>
      <c r="O162" s="128">
        <v>415006</v>
      </c>
      <c r="P162" s="333">
        <f t="shared" si="5"/>
        <v>0.037400487078877276</v>
      </c>
    </row>
    <row r="163" spans="1:16" ht="19.5" customHeight="1">
      <c r="A163" s="247"/>
      <c r="B163" s="285" t="s">
        <v>386</v>
      </c>
      <c r="C163" s="339">
        <v>4</v>
      </c>
      <c r="D163" s="287" t="s">
        <v>387</v>
      </c>
      <c r="E163" s="340" t="s">
        <v>15</v>
      </c>
      <c r="F163" s="288">
        <v>0</v>
      </c>
      <c r="G163" s="288">
        <v>2988</v>
      </c>
      <c r="H163" s="338">
        <f t="shared" si="4"/>
        <v>0.00027972283234398637</v>
      </c>
      <c r="J163" s="341" t="s">
        <v>229</v>
      </c>
      <c r="K163" s="342">
        <v>3</v>
      </c>
      <c r="L163" s="281" t="s">
        <v>954</v>
      </c>
      <c r="M163" s="282"/>
      <c r="N163" s="148">
        <v>0</v>
      </c>
      <c r="O163" s="148">
        <v>9674</v>
      </c>
      <c r="P163" s="338">
        <f t="shared" si="5"/>
        <v>0.0008718242916995388</v>
      </c>
    </row>
    <row r="164" spans="1:16" ht="19.5" customHeight="1">
      <c r="A164" s="247"/>
      <c r="B164" s="285" t="s">
        <v>388</v>
      </c>
      <c r="C164" s="339">
        <v>4</v>
      </c>
      <c r="D164" s="287" t="s">
        <v>389</v>
      </c>
      <c r="E164" s="340" t="s">
        <v>15</v>
      </c>
      <c r="F164" s="288">
        <v>283</v>
      </c>
      <c r="G164" s="288">
        <v>455721</v>
      </c>
      <c r="H164" s="338">
        <f t="shared" si="4"/>
        <v>0.04266250631815054</v>
      </c>
      <c r="J164" s="341" t="s">
        <v>231</v>
      </c>
      <c r="K164" s="342">
        <v>4</v>
      </c>
      <c r="L164" s="281" t="s">
        <v>953</v>
      </c>
      <c r="M164" s="282"/>
      <c r="N164" s="148">
        <v>0</v>
      </c>
      <c r="O164" s="148">
        <v>9674</v>
      </c>
      <c r="P164" s="338">
        <f t="shared" si="5"/>
        <v>0.0008718242916995388</v>
      </c>
    </row>
    <row r="165" spans="1:16" ht="19.5" customHeight="1">
      <c r="A165" s="247"/>
      <c r="B165" s="285" t="s">
        <v>390</v>
      </c>
      <c r="C165" s="339">
        <v>4</v>
      </c>
      <c r="D165" s="287" t="s">
        <v>391</v>
      </c>
      <c r="E165" s="340" t="s">
        <v>15</v>
      </c>
      <c r="F165" s="288">
        <v>2</v>
      </c>
      <c r="G165" s="288">
        <v>13628</v>
      </c>
      <c r="H165" s="338">
        <f t="shared" si="4"/>
        <v>0.0012757907493921841</v>
      </c>
      <c r="J165" s="341" t="s">
        <v>236</v>
      </c>
      <c r="K165" s="342">
        <v>3</v>
      </c>
      <c r="L165" s="281" t="s">
        <v>952</v>
      </c>
      <c r="M165" s="282" t="s">
        <v>15</v>
      </c>
      <c r="N165" s="148">
        <v>8</v>
      </c>
      <c r="O165" s="148">
        <v>4859</v>
      </c>
      <c r="P165" s="338">
        <f t="shared" si="5"/>
        <v>0.0004378947936084411</v>
      </c>
    </row>
    <row r="166" spans="1:16" ht="19.5" customHeight="1">
      <c r="A166" s="247"/>
      <c r="B166" s="285" t="s">
        <v>392</v>
      </c>
      <c r="C166" s="339">
        <v>3</v>
      </c>
      <c r="D166" s="287" t="s">
        <v>393</v>
      </c>
      <c r="E166" s="340" t="s">
        <v>15</v>
      </c>
      <c r="F166" s="288">
        <v>328</v>
      </c>
      <c r="G166" s="288">
        <v>366037</v>
      </c>
      <c r="H166" s="338">
        <f t="shared" si="4"/>
        <v>0.034266702269978494</v>
      </c>
      <c r="J166" s="341" t="s">
        <v>238</v>
      </c>
      <c r="K166" s="342">
        <v>4</v>
      </c>
      <c r="L166" s="281" t="s">
        <v>951</v>
      </c>
      <c r="M166" s="282" t="s">
        <v>15</v>
      </c>
      <c r="N166" s="148">
        <v>8</v>
      </c>
      <c r="O166" s="148">
        <v>4263</v>
      </c>
      <c r="P166" s="338">
        <f t="shared" si="5"/>
        <v>0.00038418306341897186</v>
      </c>
    </row>
    <row r="167" spans="1:16" ht="19.5" customHeight="1">
      <c r="A167" s="247"/>
      <c r="B167" s="285" t="s">
        <v>394</v>
      </c>
      <c r="C167" s="339">
        <v>4</v>
      </c>
      <c r="D167" s="287" t="s">
        <v>395</v>
      </c>
      <c r="E167" s="340" t="s">
        <v>15</v>
      </c>
      <c r="F167" s="288">
        <v>10</v>
      </c>
      <c r="G167" s="288">
        <v>5049</v>
      </c>
      <c r="H167" s="338">
        <f t="shared" si="4"/>
        <v>0.00047266418356920587</v>
      </c>
      <c r="J167" s="341" t="s">
        <v>950</v>
      </c>
      <c r="K167" s="342">
        <v>3</v>
      </c>
      <c r="L167" s="281" t="s">
        <v>949</v>
      </c>
      <c r="M167" s="282" t="s">
        <v>32</v>
      </c>
      <c r="N167" s="148">
        <v>24623</v>
      </c>
      <c r="O167" s="148">
        <v>27619</v>
      </c>
      <c r="P167" s="338">
        <f t="shared" si="5"/>
        <v>0.002489034020306963</v>
      </c>
    </row>
    <row r="168" spans="1:16" ht="19.5" customHeight="1">
      <c r="A168" s="247"/>
      <c r="B168" s="285" t="s">
        <v>396</v>
      </c>
      <c r="C168" s="339">
        <v>4</v>
      </c>
      <c r="D168" s="287" t="s">
        <v>397</v>
      </c>
      <c r="E168" s="340" t="s">
        <v>15</v>
      </c>
      <c r="F168" s="288">
        <v>95</v>
      </c>
      <c r="G168" s="288">
        <v>80540</v>
      </c>
      <c r="H168" s="338">
        <f t="shared" si="4"/>
        <v>0.007539784778107316</v>
      </c>
      <c r="J168" s="334" t="s">
        <v>261</v>
      </c>
      <c r="K168" s="335">
        <v>2</v>
      </c>
      <c r="L168" s="275" t="s">
        <v>241</v>
      </c>
      <c r="M168" s="276" t="s">
        <v>15</v>
      </c>
      <c r="N168" s="128">
        <v>231</v>
      </c>
      <c r="O168" s="128">
        <v>535991</v>
      </c>
      <c r="P168" s="333">
        <f t="shared" si="5"/>
        <v>0.048303697946281525</v>
      </c>
    </row>
    <row r="169" spans="1:16" ht="19.5" customHeight="1">
      <c r="A169" s="247"/>
      <c r="B169" s="285" t="s">
        <v>398</v>
      </c>
      <c r="C169" s="339">
        <v>3</v>
      </c>
      <c r="D169" s="287" t="s">
        <v>399</v>
      </c>
      <c r="E169" s="340" t="s">
        <v>15</v>
      </c>
      <c r="F169" s="288">
        <v>0</v>
      </c>
      <c r="G169" s="288">
        <v>5222</v>
      </c>
      <c r="H169" s="338">
        <f t="shared" si="4"/>
        <v>0.0004888596487618128</v>
      </c>
      <c r="J169" s="341" t="s">
        <v>263</v>
      </c>
      <c r="K169" s="342">
        <v>3</v>
      </c>
      <c r="L169" s="281" t="s">
        <v>243</v>
      </c>
      <c r="M169" s="282" t="s">
        <v>15</v>
      </c>
      <c r="N169" s="148">
        <v>134</v>
      </c>
      <c r="O169" s="148">
        <v>254197</v>
      </c>
      <c r="P169" s="338">
        <f t="shared" si="5"/>
        <v>0.02290832328686662</v>
      </c>
    </row>
    <row r="170" spans="1:16" ht="19.5" customHeight="1">
      <c r="A170" s="247"/>
      <c r="B170" s="285" t="s">
        <v>402</v>
      </c>
      <c r="C170" s="339">
        <v>3</v>
      </c>
      <c r="D170" s="287" t="s">
        <v>403</v>
      </c>
      <c r="E170" s="340" t="s">
        <v>15</v>
      </c>
      <c r="F170" s="288">
        <v>42</v>
      </c>
      <c r="G170" s="288">
        <v>712851</v>
      </c>
      <c r="H170" s="338">
        <f t="shared" si="4"/>
        <v>0.06673383559546286</v>
      </c>
      <c r="J170" s="334" t="s">
        <v>305</v>
      </c>
      <c r="K170" s="335">
        <v>2</v>
      </c>
      <c r="L170" s="275" t="s">
        <v>262</v>
      </c>
      <c r="M170" s="276"/>
      <c r="N170" s="128">
        <v>0</v>
      </c>
      <c r="O170" s="128">
        <v>9738644</v>
      </c>
      <c r="P170" s="333">
        <f t="shared" si="5"/>
        <v>0.8776500317773375</v>
      </c>
    </row>
    <row r="171" spans="1:16" ht="19.5" customHeight="1">
      <c r="A171" s="247"/>
      <c r="B171" s="285" t="s">
        <v>404</v>
      </c>
      <c r="C171" s="339">
        <v>3</v>
      </c>
      <c r="D171" s="287" t="s">
        <v>405</v>
      </c>
      <c r="E171" s="340" t="s">
        <v>335</v>
      </c>
      <c r="F171" s="288">
        <v>696092</v>
      </c>
      <c r="G171" s="288">
        <v>2258305</v>
      </c>
      <c r="H171" s="338">
        <f t="shared" si="4"/>
        <v>0.21141213885427917</v>
      </c>
      <c r="J171" s="341" t="s">
        <v>307</v>
      </c>
      <c r="K171" s="342">
        <v>3</v>
      </c>
      <c r="L171" s="281" t="s">
        <v>948</v>
      </c>
      <c r="M171" s="282" t="s">
        <v>32</v>
      </c>
      <c r="N171" s="148">
        <v>518643</v>
      </c>
      <c r="O171" s="148">
        <v>813383</v>
      </c>
      <c r="P171" s="338">
        <f t="shared" si="5"/>
        <v>0.07330236281325678</v>
      </c>
    </row>
    <row r="172" spans="1:16" ht="19.5" customHeight="1">
      <c r="A172" s="247"/>
      <c r="B172" s="268" t="s">
        <v>406</v>
      </c>
      <c r="C172" s="331">
        <v>2</v>
      </c>
      <c r="D172" s="270" t="s">
        <v>407</v>
      </c>
      <c r="E172" s="332"/>
      <c r="F172" s="271">
        <v>0</v>
      </c>
      <c r="G172" s="271">
        <v>32523546</v>
      </c>
      <c r="H172" s="333">
        <f t="shared" si="4"/>
        <v>3.0447049548159066</v>
      </c>
      <c r="J172" s="341" t="s">
        <v>947</v>
      </c>
      <c r="K172" s="342">
        <v>4</v>
      </c>
      <c r="L172" s="281" t="s">
        <v>946</v>
      </c>
      <c r="M172" s="282" t="s">
        <v>32</v>
      </c>
      <c r="N172" s="148">
        <v>5041</v>
      </c>
      <c r="O172" s="148">
        <v>33868</v>
      </c>
      <c r="P172" s="338">
        <f t="shared" si="5"/>
        <v>0.003052196104122388</v>
      </c>
    </row>
    <row r="173" spans="1:16" ht="19.5" customHeight="1">
      <c r="A173" s="247"/>
      <c r="B173" s="285" t="s">
        <v>408</v>
      </c>
      <c r="C173" s="339">
        <v>3</v>
      </c>
      <c r="D173" s="287" t="s">
        <v>409</v>
      </c>
      <c r="E173" s="340" t="s">
        <v>15</v>
      </c>
      <c r="F173" s="288">
        <v>17</v>
      </c>
      <c r="G173" s="288">
        <v>44478</v>
      </c>
      <c r="H173" s="338">
        <f t="shared" si="4"/>
        <v>0.0041638260163975324</v>
      </c>
      <c r="J173" s="341" t="s">
        <v>945</v>
      </c>
      <c r="K173" s="342">
        <v>4</v>
      </c>
      <c r="L173" s="281" t="s">
        <v>268</v>
      </c>
      <c r="M173" s="282" t="s">
        <v>32</v>
      </c>
      <c r="N173" s="148">
        <v>20077</v>
      </c>
      <c r="O173" s="148">
        <v>27203</v>
      </c>
      <c r="P173" s="338">
        <f t="shared" si="5"/>
        <v>0.002451543953597535</v>
      </c>
    </row>
    <row r="174" spans="1:16" ht="19.5" customHeight="1">
      <c r="A174" s="247"/>
      <c r="B174" s="285" t="s">
        <v>410</v>
      </c>
      <c r="C174" s="339">
        <v>4</v>
      </c>
      <c r="D174" s="287" t="s">
        <v>411</v>
      </c>
      <c r="E174" s="340" t="s">
        <v>15</v>
      </c>
      <c r="F174" s="288">
        <v>5</v>
      </c>
      <c r="G174" s="288">
        <v>15020</v>
      </c>
      <c r="H174" s="338">
        <f t="shared" si="4"/>
        <v>0.001406103394178941</v>
      </c>
      <c r="J174" s="341" t="s">
        <v>944</v>
      </c>
      <c r="K174" s="342">
        <v>4</v>
      </c>
      <c r="L174" s="281" t="s">
        <v>943</v>
      </c>
      <c r="M174" s="282" t="s">
        <v>32</v>
      </c>
      <c r="N174" s="148">
        <v>407519</v>
      </c>
      <c r="O174" s="148">
        <v>488696</v>
      </c>
      <c r="P174" s="338">
        <f t="shared" si="5"/>
        <v>0.044041455866900746</v>
      </c>
    </row>
    <row r="175" spans="1:16" ht="19.5" customHeight="1">
      <c r="A175" s="247"/>
      <c r="B175" s="285" t="s">
        <v>412</v>
      </c>
      <c r="C175" s="339">
        <v>3</v>
      </c>
      <c r="D175" s="287" t="s">
        <v>413</v>
      </c>
      <c r="E175" s="340" t="s">
        <v>15</v>
      </c>
      <c r="F175" s="288">
        <v>6</v>
      </c>
      <c r="G175" s="288">
        <v>68087</v>
      </c>
      <c r="H175" s="338">
        <f t="shared" si="4"/>
        <v>0.006373992130456828</v>
      </c>
      <c r="J175" s="341" t="s">
        <v>309</v>
      </c>
      <c r="K175" s="342">
        <v>3</v>
      </c>
      <c r="L175" s="281" t="s">
        <v>942</v>
      </c>
      <c r="M175" s="282" t="s">
        <v>233</v>
      </c>
      <c r="N175" s="148">
        <v>719929</v>
      </c>
      <c r="O175" s="148">
        <v>658183</v>
      </c>
      <c r="P175" s="338">
        <f t="shared" si="5"/>
        <v>0.05931568407935472</v>
      </c>
    </row>
    <row r="176" spans="1:16" ht="19.5" customHeight="1">
      <c r="A176" s="247"/>
      <c r="B176" s="285" t="s">
        <v>414</v>
      </c>
      <c r="C176" s="339">
        <v>4</v>
      </c>
      <c r="D176" s="287" t="s">
        <v>415</v>
      </c>
      <c r="E176" s="340" t="s">
        <v>15</v>
      </c>
      <c r="F176" s="288">
        <v>1</v>
      </c>
      <c r="G176" s="288">
        <v>14252</v>
      </c>
      <c r="H176" s="338">
        <f t="shared" si="4"/>
        <v>0.0013342067625724545</v>
      </c>
      <c r="J176" s="341" t="s">
        <v>941</v>
      </c>
      <c r="K176" s="342">
        <v>4</v>
      </c>
      <c r="L176" s="281" t="s">
        <v>940</v>
      </c>
      <c r="M176" s="282" t="s">
        <v>233</v>
      </c>
      <c r="N176" s="148">
        <v>719929</v>
      </c>
      <c r="O176" s="148">
        <v>658183</v>
      </c>
      <c r="P176" s="338">
        <f t="shared" si="5"/>
        <v>0.05931568407935472</v>
      </c>
    </row>
    <row r="177" spans="1:16" ht="19.5" customHeight="1">
      <c r="A177" s="247"/>
      <c r="B177" s="285" t="s">
        <v>416</v>
      </c>
      <c r="C177" s="339">
        <v>5</v>
      </c>
      <c r="D177" s="287" t="s">
        <v>417</v>
      </c>
      <c r="E177" s="340" t="s">
        <v>15</v>
      </c>
      <c r="F177" s="288">
        <v>1</v>
      </c>
      <c r="G177" s="288">
        <v>3843</v>
      </c>
      <c r="H177" s="338">
        <f t="shared" si="4"/>
        <v>0.0003597640042496451</v>
      </c>
      <c r="J177" s="341" t="s">
        <v>939</v>
      </c>
      <c r="K177" s="342">
        <v>3</v>
      </c>
      <c r="L177" s="281" t="s">
        <v>938</v>
      </c>
      <c r="M177" s="282" t="s">
        <v>233</v>
      </c>
      <c r="N177" s="148">
        <v>2137965</v>
      </c>
      <c r="O177" s="148">
        <v>3637459</v>
      </c>
      <c r="P177" s="338">
        <f t="shared" si="5"/>
        <v>0.3278090878913699</v>
      </c>
    </row>
    <row r="178" spans="1:16" ht="19.5" customHeight="1">
      <c r="A178" s="247"/>
      <c r="B178" s="285" t="s">
        <v>418</v>
      </c>
      <c r="C178" s="339">
        <v>3</v>
      </c>
      <c r="D178" s="287" t="s">
        <v>419</v>
      </c>
      <c r="E178" s="340" t="s">
        <v>15</v>
      </c>
      <c r="F178" s="288">
        <v>37</v>
      </c>
      <c r="G178" s="288">
        <v>443987</v>
      </c>
      <c r="H178" s="338">
        <f t="shared" si="4"/>
        <v>0.0415640231472254</v>
      </c>
      <c r="J178" s="341" t="s">
        <v>937</v>
      </c>
      <c r="K178" s="342">
        <v>4</v>
      </c>
      <c r="L178" s="281" t="s">
        <v>936</v>
      </c>
      <c r="M178" s="282" t="s">
        <v>233</v>
      </c>
      <c r="N178" s="148">
        <v>2096588</v>
      </c>
      <c r="O178" s="148">
        <v>3537522</v>
      </c>
      <c r="P178" s="338">
        <f t="shared" si="5"/>
        <v>0.3188027302068985</v>
      </c>
    </row>
    <row r="179" spans="1:16" ht="19.5" customHeight="1">
      <c r="A179" s="247"/>
      <c r="B179" s="285" t="s">
        <v>420</v>
      </c>
      <c r="C179" s="339">
        <v>4</v>
      </c>
      <c r="D179" s="287" t="s">
        <v>421</v>
      </c>
      <c r="E179" s="340" t="s">
        <v>15</v>
      </c>
      <c r="F179" s="288">
        <v>21</v>
      </c>
      <c r="G179" s="288">
        <v>162924</v>
      </c>
      <c r="H179" s="338">
        <f t="shared" si="4"/>
        <v>0.015252196364394791</v>
      </c>
      <c r="J179" s="341" t="s">
        <v>311</v>
      </c>
      <c r="K179" s="342">
        <v>3</v>
      </c>
      <c r="L179" s="281" t="s">
        <v>935</v>
      </c>
      <c r="M179" s="282" t="s">
        <v>233</v>
      </c>
      <c r="N179" s="148">
        <v>37215</v>
      </c>
      <c r="O179" s="148">
        <v>82729</v>
      </c>
      <c r="P179" s="338">
        <f t="shared" si="5"/>
        <v>0.0074555666557795264</v>
      </c>
    </row>
    <row r="180" spans="1:16" ht="19.5" customHeight="1">
      <c r="A180" s="247"/>
      <c r="B180" s="285" t="s">
        <v>422</v>
      </c>
      <c r="C180" s="339">
        <v>4</v>
      </c>
      <c r="D180" s="287" t="s">
        <v>423</v>
      </c>
      <c r="E180" s="340" t="s">
        <v>15</v>
      </c>
      <c r="F180" s="288">
        <v>4</v>
      </c>
      <c r="G180" s="288">
        <v>269963</v>
      </c>
      <c r="H180" s="338">
        <f t="shared" si="4"/>
        <v>0.025272695779143105</v>
      </c>
      <c r="J180" s="341" t="s">
        <v>327</v>
      </c>
      <c r="K180" s="342">
        <v>3</v>
      </c>
      <c r="L180" s="281" t="s">
        <v>934</v>
      </c>
      <c r="M180" s="282" t="s">
        <v>32</v>
      </c>
      <c r="N180" s="148">
        <v>324131</v>
      </c>
      <c r="O180" s="148">
        <v>872857</v>
      </c>
      <c r="P180" s="338">
        <f t="shared" si="5"/>
        <v>0.07866218066776766</v>
      </c>
    </row>
    <row r="181" spans="1:16" ht="19.5" customHeight="1">
      <c r="A181" s="247"/>
      <c r="B181" s="285" t="s">
        <v>424</v>
      </c>
      <c r="C181" s="339">
        <v>3</v>
      </c>
      <c r="D181" s="287" t="s">
        <v>425</v>
      </c>
      <c r="E181" s="340" t="s">
        <v>15</v>
      </c>
      <c r="F181" s="288">
        <v>687</v>
      </c>
      <c r="G181" s="288">
        <v>2739346</v>
      </c>
      <c r="H181" s="338">
        <f t="shared" si="4"/>
        <v>0.256444987245706</v>
      </c>
      <c r="J181" s="341" t="s">
        <v>333</v>
      </c>
      <c r="K181" s="342">
        <v>3</v>
      </c>
      <c r="L181" s="281" t="s">
        <v>933</v>
      </c>
      <c r="M181" s="282" t="s">
        <v>32</v>
      </c>
      <c r="N181" s="148">
        <v>44352</v>
      </c>
      <c r="O181" s="148">
        <v>216373</v>
      </c>
      <c r="P181" s="338">
        <f t="shared" si="5"/>
        <v>0.019499611067593993</v>
      </c>
    </row>
    <row r="182" spans="1:16" ht="19.5" customHeight="1">
      <c r="A182" s="247"/>
      <c r="B182" s="285" t="s">
        <v>426</v>
      </c>
      <c r="C182" s="339">
        <v>4</v>
      </c>
      <c r="D182" s="287" t="s">
        <v>427</v>
      </c>
      <c r="E182" s="340" t="s">
        <v>15</v>
      </c>
      <c r="F182" s="288">
        <v>0</v>
      </c>
      <c r="G182" s="288">
        <v>866</v>
      </c>
      <c r="H182" s="338">
        <f t="shared" si="4"/>
        <v>8.107094136877249E-05</v>
      </c>
      <c r="J182" s="341" t="s">
        <v>932</v>
      </c>
      <c r="K182" s="342">
        <v>3</v>
      </c>
      <c r="L182" s="281" t="s">
        <v>931</v>
      </c>
      <c r="M182" s="282" t="s">
        <v>15</v>
      </c>
      <c r="N182" s="148">
        <v>66</v>
      </c>
      <c r="O182" s="148">
        <v>168892</v>
      </c>
      <c r="P182" s="338">
        <f t="shared" si="5"/>
        <v>0.015220606602617169</v>
      </c>
    </row>
    <row r="183" spans="1:16" ht="19.5" customHeight="1">
      <c r="A183" s="247"/>
      <c r="B183" s="285" t="s">
        <v>430</v>
      </c>
      <c r="C183" s="339">
        <v>4</v>
      </c>
      <c r="D183" s="287" t="s">
        <v>431</v>
      </c>
      <c r="E183" s="340" t="s">
        <v>15</v>
      </c>
      <c r="F183" s="288">
        <v>554</v>
      </c>
      <c r="G183" s="288">
        <v>2269357</v>
      </c>
      <c r="H183" s="338">
        <f t="shared" si="4"/>
        <v>0.21244677631849124</v>
      </c>
      <c r="J183" s="341" t="s">
        <v>930</v>
      </c>
      <c r="K183" s="342">
        <v>3</v>
      </c>
      <c r="L183" s="281" t="s">
        <v>929</v>
      </c>
      <c r="M183" s="282" t="s">
        <v>32</v>
      </c>
      <c r="N183" s="148">
        <v>92331</v>
      </c>
      <c r="O183" s="148">
        <v>310166</v>
      </c>
      <c r="P183" s="338">
        <f t="shared" si="5"/>
        <v>0.027952269305280046</v>
      </c>
    </row>
    <row r="184" spans="1:16" ht="19.5" customHeight="1">
      <c r="A184" s="247"/>
      <c r="B184" s="285" t="s">
        <v>432</v>
      </c>
      <c r="C184" s="339">
        <v>4</v>
      </c>
      <c r="D184" s="287" t="s">
        <v>433</v>
      </c>
      <c r="E184" s="340" t="s">
        <v>15</v>
      </c>
      <c r="F184" s="288">
        <v>15</v>
      </c>
      <c r="G184" s="288">
        <v>50456</v>
      </c>
      <c r="H184" s="338">
        <f t="shared" si="4"/>
        <v>0.0047234589118969805</v>
      </c>
      <c r="J184" s="334" t="s">
        <v>336</v>
      </c>
      <c r="K184" s="335">
        <v>2</v>
      </c>
      <c r="L184" s="275" t="s">
        <v>306</v>
      </c>
      <c r="M184" s="276"/>
      <c r="N184" s="128">
        <v>0</v>
      </c>
      <c r="O184" s="128">
        <v>11043589</v>
      </c>
      <c r="P184" s="333">
        <f t="shared" si="5"/>
        <v>0.9952521353882384</v>
      </c>
    </row>
    <row r="185" spans="1:16" ht="19.5" customHeight="1">
      <c r="A185" s="247"/>
      <c r="B185" s="285" t="s">
        <v>434</v>
      </c>
      <c r="C185" s="339">
        <v>3</v>
      </c>
      <c r="D185" s="287" t="s">
        <v>435</v>
      </c>
      <c r="E185" s="340" t="s">
        <v>32</v>
      </c>
      <c r="F185" s="288">
        <v>1569136</v>
      </c>
      <c r="G185" s="288">
        <v>20001468</v>
      </c>
      <c r="H185" s="338">
        <f t="shared" si="4"/>
        <v>1.8724455421678745</v>
      </c>
      <c r="J185" s="341" t="s">
        <v>338</v>
      </c>
      <c r="K185" s="342">
        <v>3</v>
      </c>
      <c r="L185" s="281" t="s">
        <v>312</v>
      </c>
      <c r="M185" s="282"/>
      <c r="N185" s="148">
        <v>0</v>
      </c>
      <c r="O185" s="148">
        <v>4404400</v>
      </c>
      <c r="P185" s="338">
        <f t="shared" si="5"/>
        <v>0.3969260812860708</v>
      </c>
    </row>
    <row r="186" spans="1:16" ht="19.5" customHeight="1">
      <c r="A186" s="247"/>
      <c r="B186" s="285" t="s">
        <v>436</v>
      </c>
      <c r="C186" s="339">
        <v>4</v>
      </c>
      <c r="D186" s="287" t="s">
        <v>437</v>
      </c>
      <c r="E186" s="340" t="s">
        <v>32</v>
      </c>
      <c r="F186" s="288">
        <v>3387</v>
      </c>
      <c r="G186" s="288">
        <v>64730</v>
      </c>
      <c r="H186" s="338">
        <f t="shared" si="4"/>
        <v>0.0060597252133956616</v>
      </c>
      <c r="J186" s="341" t="s">
        <v>342</v>
      </c>
      <c r="K186" s="342">
        <v>3</v>
      </c>
      <c r="L186" s="281" t="s">
        <v>928</v>
      </c>
      <c r="M186" s="282" t="s">
        <v>335</v>
      </c>
      <c r="N186" s="148">
        <v>160</v>
      </c>
      <c r="O186" s="148">
        <v>142414</v>
      </c>
      <c r="P186" s="338">
        <f t="shared" si="5"/>
        <v>0.012834399904703135</v>
      </c>
    </row>
    <row r="187" spans="1:16" ht="19.5" customHeight="1">
      <c r="A187" s="247"/>
      <c r="B187" s="285" t="s">
        <v>438</v>
      </c>
      <c r="C187" s="339">
        <v>3</v>
      </c>
      <c r="D187" s="287" t="s">
        <v>439</v>
      </c>
      <c r="E187" s="340"/>
      <c r="F187" s="288">
        <v>0</v>
      </c>
      <c r="G187" s="288">
        <v>3193435</v>
      </c>
      <c r="H187" s="338">
        <f t="shared" si="4"/>
        <v>0.2989547132216928</v>
      </c>
      <c r="J187" s="341" t="s">
        <v>346</v>
      </c>
      <c r="K187" s="342">
        <v>3</v>
      </c>
      <c r="L187" s="281" t="s">
        <v>927</v>
      </c>
      <c r="M187" s="282" t="s">
        <v>32</v>
      </c>
      <c r="N187" s="148">
        <v>5018</v>
      </c>
      <c r="O187" s="148">
        <v>91829</v>
      </c>
      <c r="P187" s="338">
        <f t="shared" si="5"/>
        <v>0.008275661865048268</v>
      </c>
    </row>
    <row r="188" spans="1:16" ht="19.5" customHeight="1">
      <c r="A188" s="247"/>
      <c r="B188" s="285" t="s">
        <v>440</v>
      </c>
      <c r="C188" s="339">
        <v>4</v>
      </c>
      <c r="D188" s="287" t="s">
        <v>441</v>
      </c>
      <c r="E188" s="340" t="s">
        <v>32</v>
      </c>
      <c r="F188" s="288">
        <v>15291</v>
      </c>
      <c r="G188" s="288">
        <v>214559</v>
      </c>
      <c r="H188" s="338">
        <f t="shared" si="4"/>
        <v>0.020086027839656417</v>
      </c>
      <c r="J188" s="334" t="s">
        <v>380</v>
      </c>
      <c r="K188" s="335">
        <v>2</v>
      </c>
      <c r="L188" s="275" t="s">
        <v>337</v>
      </c>
      <c r="M188" s="276" t="s">
        <v>15</v>
      </c>
      <c r="N188" s="128">
        <v>1457</v>
      </c>
      <c r="O188" s="128">
        <v>3160081</v>
      </c>
      <c r="P188" s="333">
        <f t="shared" si="5"/>
        <v>0.2847876141759531</v>
      </c>
    </row>
    <row r="189" spans="1:16" ht="19.5" customHeight="1">
      <c r="A189" s="247"/>
      <c r="B189" s="285" t="s">
        <v>442</v>
      </c>
      <c r="C189" s="339">
        <v>3</v>
      </c>
      <c r="D189" s="287" t="s">
        <v>443</v>
      </c>
      <c r="E189" s="340" t="s">
        <v>32</v>
      </c>
      <c r="F189" s="288">
        <v>18862</v>
      </c>
      <c r="G189" s="288">
        <v>59829</v>
      </c>
      <c r="H189" s="338">
        <f t="shared" si="4"/>
        <v>0.0056009161098756225</v>
      </c>
      <c r="J189" s="341" t="s">
        <v>392</v>
      </c>
      <c r="K189" s="342">
        <v>3</v>
      </c>
      <c r="L189" s="281" t="s">
        <v>926</v>
      </c>
      <c r="M189" s="282" t="s">
        <v>15</v>
      </c>
      <c r="N189" s="148">
        <v>3</v>
      </c>
      <c r="O189" s="148">
        <v>1618</v>
      </c>
      <c r="P189" s="338">
        <f t="shared" si="5"/>
        <v>0.00014581473061503554</v>
      </c>
    </row>
    <row r="190" spans="1:16" ht="19.5" customHeight="1">
      <c r="A190" s="247"/>
      <c r="B190" s="285" t="s">
        <v>444</v>
      </c>
      <c r="C190" s="339">
        <v>4</v>
      </c>
      <c r="D190" s="287" t="s">
        <v>445</v>
      </c>
      <c r="E190" s="340" t="s">
        <v>32</v>
      </c>
      <c r="F190" s="288">
        <v>16479</v>
      </c>
      <c r="G190" s="288">
        <v>35448</v>
      </c>
      <c r="H190" s="338">
        <f t="shared" si="4"/>
        <v>0.0033184789025868904</v>
      </c>
      <c r="J190" s="341" t="s">
        <v>398</v>
      </c>
      <c r="K190" s="342">
        <v>3</v>
      </c>
      <c r="L190" s="281" t="s">
        <v>347</v>
      </c>
      <c r="M190" s="282" t="s">
        <v>15</v>
      </c>
      <c r="N190" s="148">
        <v>200</v>
      </c>
      <c r="O190" s="148">
        <v>367117</v>
      </c>
      <c r="P190" s="338">
        <f t="shared" si="5"/>
        <v>0.03308471351001236</v>
      </c>
    </row>
    <row r="191" spans="1:16" ht="19.5" customHeight="1">
      <c r="A191" s="247"/>
      <c r="B191" s="285" t="s">
        <v>446</v>
      </c>
      <c r="C191" s="339">
        <v>3</v>
      </c>
      <c r="D191" s="287" t="s">
        <v>447</v>
      </c>
      <c r="E191" s="340" t="s">
        <v>15</v>
      </c>
      <c r="F191" s="288">
        <v>105</v>
      </c>
      <c r="G191" s="288">
        <v>730897</v>
      </c>
      <c r="H191" s="338">
        <f t="shared" si="4"/>
        <v>0.06842321920740382</v>
      </c>
      <c r="J191" s="341" t="s">
        <v>402</v>
      </c>
      <c r="K191" s="342">
        <v>3</v>
      </c>
      <c r="L191" s="281" t="s">
        <v>355</v>
      </c>
      <c r="M191" s="282" t="s">
        <v>15</v>
      </c>
      <c r="N191" s="148">
        <v>1084</v>
      </c>
      <c r="O191" s="148">
        <v>1036087</v>
      </c>
      <c r="P191" s="338">
        <f t="shared" si="5"/>
        <v>0.09337252583358488</v>
      </c>
    </row>
    <row r="192" spans="1:16" ht="19.5" customHeight="1">
      <c r="A192" s="247"/>
      <c r="B192" s="285" t="s">
        <v>448</v>
      </c>
      <c r="C192" s="339">
        <v>3</v>
      </c>
      <c r="D192" s="287" t="s">
        <v>449</v>
      </c>
      <c r="E192" s="340" t="s">
        <v>15</v>
      </c>
      <c r="F192" s="288">
        <v>28</v>
      </c>
      <c r="G192" s="288">
        <v>250744</v>
      </c>
      <c r="H192" s="338">
        <f t="shared" si="4"/>
        <v>0.023473501296271928</v>
      </c>
      <c r="J192" s="341" t="s">
        <v>404</v>
      </c>
      <c r="K192" s="342">
        <v>3</v>
      </c>
      <c r="L192" s="281" t="s">
        <v>377</v>
      </c>
      <c r="M192" s="282" t="s">
        <v>15</v>
      </c>
      <c r="N192" s="148">
        <v>152</v>
      </c>
      <c r="O192" s="148">
        <v>1714895</v>
      </c>
      <c r="P192" s="338">
        <f t="shared" si="5"/>
        <v>0.1545469421866943</v>
      </c>
    </row>
    <row r="193" spans="1:16" ht="19.5" customHeight="1">
      <c r="A193" s="247"/>
      <c r="B193" s="285" t="s">
        <v>450</v>
      </c>
      <c r="C193" s="339">
        <v>3</v>
      </c>
      <c r="D193" s="287" t="s">
        <v>451</v>
      </c>
      <c r="E193" s="340" t="s">
        <v>32</v>
      </c>
      <c r="F193" s="288">
        <v>1746</v>
      </c>
      <c r="G193" s="288">
        <v>42050</v>
      </c>
      <c r="H193" s="338">
        <f t="shared" si="4"/>
        <v>0.003936527811266609</v>
      </c>
      <c r="J193" s="334" t="s">
        <v>406</v>
      </c>
      <c r="K193" s="335">
        <v>2</v>
      </c>
      <c r="L193" s="275" t="s">
        <v>381</v>
      </c>
      <c r="M193" s="276" t="s">
        <v>15</v>
      </c>
      <c r="N193" s="128">
        <v>2539</v>
      </c>
      <c r="O193" s="128">
        <v>18375410</v>
      </c>
      <c r="P193" s="333">
        <f t="shared" si="5"/>
        <v>1.6559984295987824</v>
      </c>
    </row>
    <row r="194" spans="1:16" ht="19.5" customHeight="1">
      <c r="A194" s="247"/>
      <c r="B194" s="256" t="s">
        <v>452</v>
      </c>
      <c r="C194" s="326">
        <v>1</v>
      </c>
      <c r="D194" s="258" t="s">
        <v>453</v>
      </c>
      <c r="E194" s="327"/>
      <c r="F194" s="259">
        <v>0</v>
      </c>
      <c r="G194" s="259">
        <v>709700981</v>
      </c>
      <c r="H194" s="328">
        <f t="shared" si="4"/>
        <v>66.43894528869667</v>
      </c>
      <c r="J194" s="341" t="s">
        <v>408</v>
      </c>
      <c r="K194" s="342">
        <v>3</v>
      </c>
      <c r="L194" s="281" t="s">
        <v>925</v>
      </c>
      <c r="M194" s="282" t="s">
        <v>32</v>
      </c>
      <c r="N194" s="148">
        <v>3004</v>
      </c>
      <c r="O194" s="148">
        <v>279931</v>
      </c>
      <c r="P194" s="338">
        <f t="shared" si="5"/>
        <v>0.025227480442396488</v>
      </c>
    </row>
    <row r="195" spans="1:16" ht="19.5" customHeight="1">
      <c r="A195" s="247"/>
      <c r="B195" s="268" t="s">
        <v>454</v>
      </c>
      <c r="C195" s="331">
        <v>2</v>
      </c>
      <c r="D195" s="270" t="s">
        <v>455</v>
      </c>
      <c r="E195" s="332"/>
      <c r="F195" s="271">
        <v>0</v>
      </c>
      <c r="G195" s="271">
        <v>248147889</v>
      </c>
      <c r="H195" s="333">
        <f t="shared" si="4"/>
        <v>23.230465311667047</v>
      </c>
      <c r="J195" s="341" t="s">
        <v>410</v>
      </c>
      <c r="K195" s="342">
        <v>4</v>
      </c>
      <c r="L195" s="281" t="s">
        <v>924</v>
      </c>
      <c r="M195" s="282" t="s">
        <v>32</v>
      </c>
      <c r="N195" s="148">
        <v>77</v>
      </c>
      <c r="O195" s="148">
        <v>116258</v>
      </c>
      <c r="P195" s="338">
        <f t="shared" si="5"/>
        <v>0.010477211960347838</v>
      </c>
    </row>
    <row r="196" spans="1:16" ht="19.5" customHeight="1">
      <c r="A196" s="247"/>
      <c r="B196" s="285" t="s">
        <v>456</v>
      </c>
      <c r="C196" s="339">
        <v>3</v>
      </c>
      <c r="D196" s="287" t="s">
        <v>457</v>
      </c>
      <c r="E196" s="340" t="s">
        <v>32</v>
      </c>
      <c r="F196" s="288">
        <v>2309865</v>
      </c>
      <c r="G196" s="288">
        <v>41523504</v>
      </c>
      <c r="H196" s="338">
        <f t="shared" si="4"/>
        <v>3.887239674607379</v>
      </c>
      <c r="J196" s="341" t="s">
        <v>923</v>
      </c>
      <c r="K196" s="342">
        <v>5</v>
      </c>
      <c r="L196" s="281" t="s">
        <v>922</v>
      </c>
      <c r="M196" s="282" t="s">
        <v>335</v>
      </c>
      <c r="N196" s="148">
        <v>6317</v>
      </c>
      <c r="O196" s="148">
        <v>18573</v>
      </c>
      <c r="P196" s="338">
        <f t="shared" si="5"/>
        <v>0.0016738053100822342</v>
      </c>
    </row>
    <row r="197" spans="1:16" ht="19.5" customHeight="1">
      <c r="A197" s="247"/>
      <c r="B197" s="285" t="s">
        <v>458</v>
      </c>
      <c r="C197" s="339">
        <v>4</v>
      </c>
      <c r="D197" s="287" t="s">
        <v>459</v>
      </c>
      <c r="E197" s="340" t="s">
        <v>32</v>
      </c>
      <c r="F197" s="288">
        <v>25</v>
      </c>
      <c r="G197" s="288">
        <v>571</v>
      </c>
      <c r="H197" s="338">
        <f t="shared" si="4"/>
        <v>5.345439667617678E-05</v>
      </c>
      <c r="J197" s="341" t="s">
        <v>921</v>
      </c>
      <c r="K197" s="342">
        <v>5</v>
      </c>
      <c r="L197" s="281" t="s">
        <v>920</v>
      </c>
      <c r="M197" s="282" t="s">
        <v>32</v>
      </c>
      <c r="N197" s="148">
        <v>56</v>
      </c>
      <c r="O197" s="148">
        <v>46341</v>
      </c>
      <c r="P197" s="338">
        <f t="shared" si="5"/>
        <v>0.004176267262936565</v>
      </c>
    </row>
    <row r="198" spans="1:16" ht="19.5" customHeight="1">
      <c r="A198" s="247"/>
      <c r="B198" s="285" t="s">
        <v>460</v>
      </c>
      <c r="C198" s="339">
        <v>4</v>
      </c>
      <c r="D198" s="287" t="s">
        <v>461</v>
      </c>
      <c r="E198" s="340" t="s">
        <v>32</v>
      </c>
      <c r="F198" s="288">
        <v>1624052</v>
      </c>
      <c r="G198" s="288">
        <v>37700328</v>
      </c>
      <c r="H198" s="338">
        <f t="shared" si="4"/>
        <v>3.5293315021610763</v>
      </c>
      <c r="J198" s="341" t="s">
        <v>919</v>
      </c>
      <c r="K198" s="342">
        <v>5</v>
      </c>
      <c r="L198" s="281" t="s">
        <v>918</v>
      </c>
      <c r="M198" s="282" t="s">
        <v>335</v>
      </c>
      <c r="N198" s="148">
        <v>217</v>
      </c>
      <c r="O198" s="148">
        <v>752</v>
      </c>
      <c r="P198" s="338">
        <f t="shared" si="5"/>
        <v>6.777050520550477E-05</v>
      </c>
    </row>
    <row r="199" spans="1:16" ht="19.5" customHeight="1">
      <c r="A199" s="247"/>
      <c r="B199" s="285" t="s">
        <v>462</v>
      </c>
      <c r="C199" s="339">
        <v>5</v>
      </c>
      <c r="D199" s="287" t="s">
        <v>463</v>
      </c>
      <c r="E199" s="340" t="s">
        <v>32</v>
      </c>
      <c r="F199" s="288">
        <v>1058704</v>
      </c>
      <c r="G199" s="288">
        <v>4488034</v>
      </c>
      <c r="H199" s="338">
        <f t="shared" si="4"/>
        <v>0.42014912387420034</v>
      </c>
      <c r="J199" s="341" t="s">
        <v>917</v>
      </c>
      <c r="K199" s="342">
        <v>4</v>
      </c>
      <c r="L199" s="281" t="s">
        <v>916</v>
      </c>
      <c r="M199" s="282" t="s">
        <v>32</v>
      </c>
      <c r="N199" s="148">
        <v>2927</v>
      </c>
      <c r="O199" s="148">
        <v>163673</v>
      </c>
      <c r="P199" s="338">
        <f t="shared" si="5"/>
        <v>0.014750268482048646</v>
      </c>
    </row>
    <row r="200" spans="1:16" ht="19.5" customHeight="1">
      <c r="A200" s="247"/>
      <c r="B200" s="285" t="s">
        <v>464</v>
      </c>
      <c r="C200" s="339">
        <v>5</v>
      </c>
      <c r="D200" s="287" t="s">
        <v>465</v>
      </c>
      <c r="E200" s="340" t="s">
        <v>32</v>
      </c>
      <c r="F200" s="288">
        <v>565348</v>
      </c>
      <c r="G200" s="288">
        <v>33212294</v>
      </c>
      <c r="H200" s="338">
        <f t="shared" si="4"/>
        <v>3.1091823782868757</v>
      </c>
      <c r="J200" s="341" t="s">
        <v>915</v>
      </c>
      <c r="K200" s="342">
        <v>5</v>
      </c>
      <c r="L200" s="281" t="s">
        <v>914</v>
      </c>
      <c r="M200" s="282" t="s">
        <v>32</v>
      </c>
      <c r="N200" s="148">
        <v>2927</v>
      </c>
      <c r="O200" s="148">
        <v>163673</v>
      </c>
      <c r="P200" s="338">
        <f t="shared" si="5"/>
        <v>0.014750268482048646</v>
      </c>
    </row>
    <row r="201" spans="1:16" ht="19.5" customHeight="1">
      <c r="A201" s="247"/>
      <c r="B201" s="285" t="s">
        <v>466</v>
      </c>
      <c r="C201" s="339">
        <v>4</v>
      </c>
      <c r="D201" s="287" t="s">
        <v>467</v>
      </c>
      <c r="E201" s="340" t="s">
        <v>32</v>
      </c>
      <c r="F201" s="288">
        <v>154318</v>
      </c>
      <c r="G201" s="288">
        <v>606117</v>
      </c>
      <c r="H201" s="338">
        <f aca="true" t="shared" si="6" ref="H201:H264">G201/1068200252*100</f>
        <v>0.05674188887946452</v>
      </c>
      <c r="J201" s="341" t="s">
        <v>412</v>
      </c>
      <c r="K201" s="342">
        <v>3</v>
      </c>
      <c r="L201" s="281" t="s">
        <v>383</v>
      </c>
      <c r="M201" s="282" t="s">
        <v>15</v>
      </c>
      <c r="N201" s="148">
        <v>83</v>
      </c>
      <c r="O201" s="148">
        <v>427812</v>
      </c>
      <c r="P201" s="338">
        <f aca="true" t="shared" si="7" ref="P201:P264">O201/1109627260*100</f>
        <v>0.03855456831512954</v>
      </c>
    </row>
    <row r="202" spans="1:16" ht="19.5" customHeight="1">
      <c r="A202" s="247"/>
      <c r="B202" s="285" t="s">
        <v>468</v>
      </c>
      <c r="C202" s="339">
        <v>3</v>
      </c>
      <c r="D202" s="287" t="s">
        <v>469</v>
      </c>
      <c r="E202" s="340"/>
      <c r="F202" s="288">
        <v>0</v>
      </c>
      <c r="G202" s="288">
        <v>25134</v>
      </c>
      <c r="H202" s="338">
        <f t="shared" si="6"/>
        <v>0.0023529296078091547</v>
      </c>
      <c r="J202" s="341" t="s">
        <v>913</v>
      </c>
      <c r="K202" s="342">
        <v>3</v>
      </c>
      <c r="L202" s="281" t="s">
        <v>912</v>
      </c>
      <c r="M202" s="282" t="s">
        <v>15</v>
      </c>
      <c r="N202" s="148">
        <v>150</v>
      </c>
      <c r="O202" s="148">
        <v>742519</v>
      </c>
      <c r="P202" s="338">
        <f t="shared" si="7"/>
        <v>0.06691607414186995</v>
      </c>
    </row>
    <row r="203" spans="1:16" ht="19.5" customHeight="1">
      <c r="A203" s="247"/>
      <c r="B203" s="285" t="s">
        <v>472</v>
      </c>
      <c r="C203" s="339">
        <v>3</v>
      </c>
      <c r="D203" s="287" t="s">
        <v>473</v>
      </c>
      <c r="E203" s="340"/>
      <c r="F203" s="288">
        <v>0</v>
      </c>
      <c r="G203" s="288">
        <v>20110121</v>
      </c>
      <c r="H203" s="338">
        <f t="shared" si="6"/>
        <v>1.8826171368474833</v>
      </c>
      <c r="J203" s="341" t="s">
        <v>418</v>
      </c>
      <c r="K203" s="342">
        <v>3</v>
      </c>
      <c r="L203" s="281" t="s">
        <v>393</v>
      </c>
      <c r="M203" s="282" t="s">
        <v>15</v>
      </c>
      <c r="N203" s="148">
        <v>1602</v>
      </c>
      <c r="O203" s="148">
        <v>3813123</v>
      </c>
      <c r="P203" s="338">
        <f t="shared" si="7"/>
        <v>0.34363998952224734</v>
      </c>
    </row>
    <row r="204" spans="1:16" ht="19.5" customHeight="1">
      <c r="A204" s="247"/>
      <c r="B204" s="285" t="s">
        <v>474</v>
      </c>
      <c r="C204" s="339">
        <v>4</v>
      </c>
      <c r="D204" s="287" t="s">
        <v>811</v>
      </c>
      <c r="E204" s="340" t="s">
        <v>12</v>
      </c>
      <c r="F204" s="288">
        <v>1</v>
      </c>
      <c r="G204" s="288">
        <v>1118</v>
      </c>
      <c r="H204" s="338">
        <f t="shared" si="6"/>
        <v>0.00010466202361465085</v>
      </c>
      <c r="J204" s="341" t="s">
        <v>434</v>
      </c>
      <c r="K204" s="342">
        <v>3</v>
      </c>
      <c r="L204" s="281" t="s">
        <v>399</v>
      </c>
      <c r="M204" s="282" t="s">
        <v>15</v>
      </c>
      <c r="N204" s="148">
        <v>1</v>
      </c>
      <c r="O204" s="148">
        <v>1735</v>
      </c>
      <c r="P204" s="338">
        <f t="shared" si="7"/>
        <v>0.0001563588118770622</v>
      </c>
    </row>
    <row r="205" spans="1:16" ht="19.5" customHeight="1">
      <c r="A205" s="247"/>
      <c r="B205" s="285" t="s">
        <v>475</v>
      </c>
      <c r="C205" s="339">
        <v>4</v>
      </c>
      <c r="D205" s="287" t="s">
        <v>476</v>
      </c>
      <c r="E205" s="340" t="s">
        <v>12</v>
      </c>
      <c r="F205" s="288">
        <v>293145</v>
      </c>
      <c r="G205" s="288">
        <v>7034587</v>
      </c>
      <c r="H205" s="338">
        <f t="shared" si="6"/>
        <v>0.6585457162015349</v>
      </c>
      <c r="J205" s="341" t="s">
        <v>442</v>
      </c>
      <c r="K205" s="342">
        <v>3</v>
      </c>
      <c r="L205" s="281" t="s">
        <v>909</v>
      </c>
      <c r="M205" s="282" t="s">
        <v>15</v>
      </c>
      <c r="N205" s="148">
        <v>0</v>
      </c>
      <c r="O205" s="148">
        <v>50117</v>
      </c>
      <c r="P205" s="338">
        <f t="shared" si="7"/>
        <v>0.004516561714606759</v>
      </c>
    </row>
    <row r="206" spans="1:16" ht="19.5" customHeight="1">
      <c r="A206" s="247"/>
      <c r="B206" s="285" t="s">
        <v>477</v>
      </c>
      <c r="C206" s="339">
        <v>5</v>
      </c>
      <c r="D206" s="287" t="s">
        <v>478</v>
      </c>
      <c r="E206" s="340" t="s">
        <v>12</v>
      </c>
      <c r="F206" s="288">
        <v>30</v>
      </c>
      <c r="G206" s="288">
        <v>23071</v>
      </c>
      <c r="H206" s="338">
        <f t="shared" si="6"/>
        <v>0.0021598010257724595</v>
      </c>
      <c r="J206" s="334" t="s">
        <v>908</v>
      </c>
      <c r="K206" s="335">
        <v>2</v>
      </c>
      <c r="L206" s="275" t="s">
        <v>407</v>
      </c>
      <c r="M206" s="276"/>
      <c r="N206" s="128">
        <v>0</v>
      </c>
      <c r="O206" s="128">
        <v>39204149</v>
      </c>
      <c r="P206" s="333">
        <f t="shared" si="7"/>
        <v>3.533091733885485</v>
      </c>
    </row>
    <row r="207" spans="1:16" ht="19.5" customHeight="1">
      <c r="A207" s="247"/>
      <c r="B207" s="285" t="s">
        <v>479</v>
      </c>
      <c r="C207" s="339">
        <v>5</v>
      </c>
      <c r="D207" s="287" t="s">
        <v>480</v>
      </c>
      <c r="E207" s="340" t="s">
        <v>12</v>
      </c>
      <c r="F207" s="288">
        <v>27687</v>
      </c>
      <c r="G207" s="288">
        <v>636410</v>
      </c>
      <c r="H207" s="338">
        <f t="shared" si="6"/>
        <v>0.05957778036547402</v>
      </c>
      <c r="J207" s="341" t="s">
        <v>907</v>
      </c>
      <c r="K207" s="342">
        <v>3</v>
      </c>
      <c r="L207" s="281" t="s">
        <v>906</v>
      </c>
      <c r="M207" s="282" t="s">
        <v>15</v>
      </c>
      <c r="N207" s="148">
        <v>29</v>
      </c>
      <c r="O207" s="148">
        <v>50421</v>
      </c>
      <c r="P207" s="338">
        <f t="shared" si="7"/>
        <v>0.004543958301817495</v>
      </c>
    </row>
    <row r="208" spans="1:16" ht="19.5" customHeight="1">
      <c r="A208" s="247"/>
      <c r="B208" s="285" t="s">
        <v>481</v>
      </c>
      <c r="C208" s="339">
        <v>4</v>
      </c>
      <c r="D208" s="287" t="s">
        <v>482</v>
      </c>
      <c r="E208" s="340" t="s">
        <v>32</v>
      </c>
      <c r="F208" s="288">
        <v>630045</v>
      </c>
      <c r="G208" s="288">
        <v>12252259</v>
      </c>
      <c r="H208" s="338">
        <f t="shared" si="6"/>
        <v>1.1470001974873154</v>
      </c>
      <c r="J208" s="341" t="s">
        <v>905</v>
      </c>
      <c r="K208" s="342">
        <v>3</v>
      </c>
      <c r="L208" s="281" t="s">
        <v>904</v>
      </c>
      <c r="M208" s="282" t="s">
        <v>15</v>
      </c>
      <c r="N208" s="148">
        <v>224</v>
      </c>
      <c r="O208" s="148">
        <v>7305307</v>
      </c>
      <c r="P208" s="338">
        <f t="shared" si="7"/>
        <v>0.6583568431799341</v>
      </c>
    </row>
    <row r="209" spans="1:16" ht="19.5" customHeight="1">
      <c r="A209" s="247"/>
      <c r="B209" s="285" t="s">
        <v>483</v>
      </c>
      <c r="C209" s="339">
        <v>3</v>
      </c>
      <c r="D209" s="287" t="s">
        <v>484</v>
      </c>
      <c r="E209" s="340"/>
      <c r="F209" s="288">
        <v>0</v>
      </c>
      <c r="G209" s="288">
        <v>21648795</v>
      </c>
      <c r="H209" s="338">
        <f t="shared" si="6"/>
        <v>2.0266607276553983</v>
      </c>
      <c r="J209" s="341" t="s">
        <v>903</v>
      </c>
      <c r="K209" s="342">
        <v>3</v>
      </c>
      <c r="L209" s="281" t="s">
        <v>435</v>
      </c>
      <c r="M209" s="282" t="s">
        <v>32</v>
      </c>
      <c r="N209" s="148">
        <v>585910</v>
      </c>
      <c r="O209" s="148">
        <v>14442207</v>
      </c>
      <c r="P209" s="338">
        <f t="shared" si="7"/>
        <v>1.3015367881282947</v>
      </c>
    </row>
    <row r="210" spans="1:16" ht="19.5" customHeight="1">
      <c r="A210" s="247"/>
      <c r="B210" s="285" t="s">
        <v>485</v>
      </c>
      <c r="C210" s="339">
        <v>4</v>
      </c>
      <c r="D210" s="287" t="s">
        <v>486</v>
      </c>
      <c r="E210" s="340" t="s">
        <v>12</v>
      </c>
      <c r="F210" s="288">
        <v>3106</v>
      </c>
      <c r="G210" s="288">
        <v>3893479</v>
      </c>
      <c r="H210" s="338">
        <f t="shared" si="6"/>
        <v>0.36448961631587407</v>
      </c>
      <c r="J210" s="341" t="s">
        <v>902</v>
      </c>
      <c r="K210" s="342">
        <v>3</v>
      </c>
      <c r="L210" s="281" t="s">
        <v>439</v>
      </c>
      <c r="M210" s="282"/>
      <c r="N210" s="148">
        <v>0</v>
      </c>
      <c r="O210" s="148">
        <v>470305</v>
      </c>
      <c r="P210" s="338">
        <f t="shared" si="7"/>
        <v>0.042384052461003886</v>
      </c>
    </row>
    <row r="211" spans="1:16" ht="19.5" customHeight="1">
      <c r="A211" s="247"/>
      <c r="B211" s="285" t="s">
        <v>487</v>
      </c>
      <c r="C211" s="339">
        <v>5</v>
      </c>
      <c r="D211" s="287" t="s">
        <v>488</v>
      </c>
      <c r="E211" s="340" t="s">
        <v>12</v>
      </c>
      <c r="F211" s="288">
        <v>14</v>
      </c>
      <c r="G211" s="288">
        <v>320541</v>
      </c>
      <c r="H211" s="338">
        <f t="shared" si="6"/>
        <v>0.03000757577054007</v>
      </c>
      <c r="J211" s="341" t="s">
        <v>901</v>
      </c>
      <c r="K211" s="342">
        <v>3</v>
      </c>
      <c r="L211" s="281" t="s">
        <v>443</v>
      </c>
      <c r="M211" s="282" t="s">
        <v>32</v>
      </c>
      <c r="N211" s="148">
        <v>45950</v>
      </c>
      <c r="O211" s="148">
        <v>176076</v>
      </c>
      <c r="P211" s="338">
        <f t="shared" si="7"/>
        <v>0.01586803121617614</v>
      </c>
    </row>
    <row r="212" spans="1:16" ht="19.5" customHeight="1">
      <c r="A212" s="247"/>
      <c r="B212" s="285" t="s">
        <v>489</v>
      </c>
      <c r="C212" s="339">
        <v>5</v>
      </c>
      <c r="D212" s="287" t="s">
        <v>490</v>
      </c>
      <c r="E212" s="340" t="s">
        <v>12</v>
      </c>
      <c r="F212" s="288">
        <v>1556</v>
      </c>
      <c r="G212" s="288">
        <v>499320</v>
      </c>
      <c r="H212" s="338">
        <f t="shared" si="6"/>
        <v>0.046744044392904714</v>
      </c>
      <c r="J212" s="329" t="s">
        <v>452</v>
      </c>
      <c r="K212" s="330">
        <v>1</v>
      </c>
      <c r="L212" s="264" t="s">
        <v>453</v>
      </c>
      <c r="M212" s="265"/>
      <c r="N212" s="138">
        <v>0</v>
      </c>
      <c r="O212" s="138">
        <v>613398845</v>
      </c>
      <c r="P212" s="328">
        <f t="shared" si="7"/>
        <v>55.27972023686585</v>
      </c>
    </row>
    <row r="213" spans="1:16" ht="19.5" customHeight="1">
      <c r="A213" s="247"/>
      <c r="B213" s="285" t="s">
        <v>491</v>
      </c>
      <c r="C213" s="339">
        <v>4</v>
      </c>
      <c r="D213" s="287" t="s">
        <v>492</v>
      </c>
      <c r="E213" s="340" t="s">
        <v>15</v>
      </c>
      <c r="F213" s="288">
        <v>2</v>
      </c>
      <c r="G213" s="288">
        <v>35757</v>
      </c>
      <c r="H213" s="338">
        <f t="shared" si="6"/>
        <v>0.003347406062959813</v>
      </c>
      <c r="J213" s="334" t="s">
        <v>454</v>
      </c>
      <c r="K213" s="335">
        <v>2</v>
      </c>
      <c r="L213" s="275" t="s">
        <v>455</v>
      </c>
      <c r="M213" s="276"/>
      <c r="N213" s="128">
        <v>0</v>
      </c>
      <c r="O213" s="128">
        <v>249707581</v>
      </c>
      <c r="P213" s="333">
        <f t="shared" si="7"/>
        <v>22.50373526331716</v>
      </c>
    </row>
    <row r="214" spans="1:16" ht="19.5" customHeight="1">
      <c r="A214" s="247"/>
      <c r="B214" s="285" t="s">
        <v>493</v>
      </c>
      <c r="C214" s="339">
        <v>3</v>
      </c>
      <c r="D214" s="287" t="s">
        <v>494</v>
      </c>
      <c r="E214" s="340"/>
      <c r="F214" s="288">
        <v>0</v>
      </c>
      <c r="G214" s="288">
        <v>2180309</v>
      </c>
      <c r="H214" s="338">
        <f t="shared" si="6"/>
        <v>0.20411051166836833</v>
      </c>
      <c r="J214" s="341" t="s">
        <v>456</v>
      </c>
      <c r="K214" s="342">
        <v>3</v>
      </c>
      <c r="L214" s="281" t="s">
        <v>457</v>
      </c>
      <c r="M214" s="282" t="s">
        <v>15</v>
      </c>
      <c r="N214" s="148">
        <v>2261</v>
      </c>
      <c r="O214" s="148">
        <v>122203140</v>
      </c>
      <c r="P214" s="338">
        <f t="shared" si="7"/>
        <v>11.0129900738019</v>
      </c>
    </row>
    <row r="215" spans="1:16" ht="19.5" customHeight="1">
      <c r="A215" s="247"/>
      <c r="B215" s="295" t="s">
        <v>823</v>
      </c>
      <c r="C215" s="343">
        <v>4</v>
      </c>
      <c r="D215" s="297" t="s">
        <v>824</v>
      </c>
      <c r="E215" s="344" t="s">
        <v>12</v>
      </c>
      <c r="F215" s="288">
        <v>54</v>
      </c>
      <c r="G215" s="288">
        <v>1207</v>
      </c>
      <c r="H215" s="338">
        <f t="shared" si="6"/>
        <v>0.00011299379472529838</v>
      </c>
      <c r="J215" s="341" t="s">
        <v>458</v>
      </c>
      <c r="K215" s="342">
        <v>4</v>
      </c>
      <c r="L215" s="281" t="s">
        <v>459</v>
      </c>
      <c r="M215" s="282" t="s">
        <v>32</v>
      </c>
      <c r="N215" s="148">
        <v>278</v>
      </c>
      <c r="O215" s="148">
        <v>1865</v>
      </c>
      <c r="P215" s="338">
        <f t="shared" si="7"/>
        <v>0.00016807445772375852</v>
      </c>
    </row>
    <row r="216" spans="1:16" ht="19.5" customHeight="1">
      <c r="A216" s="247"/>
      <c r="B216" s="295" t="s">
        <v>504</v>
      </c>
      <c r="C216" s="343">
        <v>4</v>
      </c>
      <c r="D216" s="297" t="s">
        <v>505</v>
      </c>
      <c r="E216" s="344" t="s">
        <v>12</v>
      </c>
      <c r="F216" s="288">
        <v>9</v>
      </c>
      <c r="G216" s="288">
        <v>56835</v>
      </c>
      <c r="H216" s="338">
        <f t="shared" si="6"/>
        <v>0.00532063158509721</v>
      </c>
      <c r="J216" s="341" t="s">
        <v>466</v>
      </c>
      <c r="K216" s="342">
        <v>4</v>
      </c>
      <c r="L216" s="281" t="s">
        <v>899</v>
      </c>
      <c r="M216" s="282" t="s">
        <v>32</v>
      </c>
      <c r="N216" s="148">
        <v>687380</v>
      </c>
      <c r="O216" s="148">
        <v>99771317</v>
      </c>
      <c r="P216" s="338">
        <f t="shared" si="7"/>
        <v>8.991426274080542</v>
      </c>
    </row>
    <row r="217" spans="1:16" ht="19.5" customHeight="1">
      <c r="A217" s="247"/>
      <c r="B217" s="285" t="s">
        <v>506</v>
      </c>
      <c r="C217" s="339">
        <v>4</v>
      </c>
      <c r="D217" s="287" t="s">
        <v>507</v>
      </c>
      <c r="E217" s="340" t="s">
        <v>12</v>
      </c>
      <c r="F217" s="288">
        <v>19</v>
      </c>
      <c r="G217" s="288">
        <v>8574</v>
      </c>
      <c r="H217" s="338">
        <f t="shared" si="6"/>
        <v>0.0008026584887942902</v>
      </c>
      <c r="J217" s="341" t="s">
        <v>898</v>
      </c>
      <c r="K217" s="342">
        <v>4</v>
      </c>
      <c r="L217" s="281" t="s">
        <v>897</v>
      </c>
      <c r="M217" s="282" t="s">
        <v>32</v>
      </c>
      <c r="N217" s="148">
        <v>1204006</v>
      </c>
      <c r="O217" s="148">
        <v>8649322</v>
      </c>
      <c r="P217" s="338">
        <f t="shared" si="7"/>
        <v>0.7794799489695305</v>
      </c>
    </row>
    <row r="218" spans="1:16" ht="19.5" customHeight="1">
      <c r="A218" s="247"/>
      <c r="B218" s="285" t="s">
        <v>508</v>
      </c>
      <c r="C218" s="339">
        <v>3</v>
      </c>
      <c r="D218" s="287" t="s">
        <v>509</v>
      </c>
      <c r="E218" s="340"/>
      <c r="F218" s="288">
        <v>0</v>
      </c>
      <c r="G218" s="288">
        <v>766745</v>
      </c>
      <c r="H218" s="338">
        <f t="shared" si="6"/>
        <v>0.07177914427228575</v>
      </c>
      <c r="J218" s="341" t="s">
        <v>896</v>
      </c>
      <c r="K218" s="342">
        <v>4</v>
      </c>
      <c r="L218" s="281" t="s">
        <v>895</v>
      </c>
      <c r="M218" s="282" t="s">
        <v>32</v>
      </c>
      <c r="N218" s="148">
        <v>108819</v>
      </c>
      <c r="O218" s="148">
        <v>5881289</v>
      </c>
      <c r="P218" s="338">
        <f t="shared" si="7"/>
        <v>0.5300238388159282</v>
      </c>
    </row>
    <row r="219" spans="1:16" ht="19.5" customHeight="1">
      <c r="A219" s="247"/>
      <c r="B219" s="285" t="s">
        <v>512</v>
      </c>
      <c r="C219" s="339">
        <v>4</v>
      </c>
      <c r="D219" s="287" t="s">
        <v>513</v>
      </c>
      <c r="E219" s="340" t="s">
        <v>12</v>
      </c>
      <c r="F219" s="288">
        <v>130</v>
      </c>
      <c r="G219" s="288">
        <v>142143</v>
      </c>
      <c r="H219" s="338">
        <f t="shared" si="6"/>
        <v>0.013306774617761466</v>
      </c>
      <c r="J219" s="341" t="s">
        <v>468</v>
      </c>
      <c r="K219" s="342">
        <v>3</v>
      </c>
      <c r="L219" s="281" t="s">
        <v>469</v>
      </c>
      <c r="M219" s="282"/>
      <c r="N219" s="148">
        <v>0</v>
      </c>
      <c r="O219" s="148">
        <v>130921</v>
      </c>
      <c r="P219" s="338">
        <f t="shared" si="7"/>
        <v>0.011798646691502514</v>
      </c>
    </row>
    <row r="220" spans="1:16" ht="19.5" customHeight="1">
      <c r="A220" s="247"/>
      <c r="B220" s="285" t="s">
        <v>514</v>
      </c>
      <c r="C220" s="339">
        <v>4</v>
      </c>
      <c r="D220" s="287" t="s">
        <v>515</v>
      </c>
      <c r="E220" s="340" t="s">
        <v>15</v>
      </c>
      <c r="F220" s="288">
        <v>8</v>
      </c>
      <c r="G220" s="288">
        <v>624602</v>
      </c>
      <c r="H220" s="338">
        <f t="shared" si="6"/>
        <v>0.05847236965452429</v>
      </c>
      <c r="J220" s="341" t="s">
        <v>470</v>
      </c>
      <c r="K220" s="342">
        <v>4</v>
      </c>
      <c r="L220" s="281" t="s">
        <v>471</v>
      </c>
      <c r="M220" s="282" t="s">
        <v>12</v>
      </c>
      <c r="N220" s="148">
        <v>2</v>
      </c>
      <c r="O220" s="148">
        <v>3086</v>
      </c>
      <c r="P220" s="338">
        <f t="shared" si="7"/>
        <v>0.0002781114083300369</v>
      </c>
    </row>
    <row r="221" spans="1:16" ht="19.5" customHeight="1">
      <c r="A221" s="247"/>
      <c r="B221" s="285" t="s">
        <v>516</v>
      </c>
      <c r="C221" s="339">
        <v>3</v>
      </c>
      <c r="D221" s="287" t="s">
        <v>517</v>
      </c>
      <c r="E221" s="340" t="s">
        <v>15</v>
      </c>
      <c r="F221" s="288">
        <v>16</v>
      </c>
      <c r="G221" s="288">
        <v>246011</v>
      </c>
      <c r="H221" s="338">
        <f t="shared" si="6"/>
        <v>0.02303041958091581</v>
      </c>
      <c r="J221" s="341" t="s">
        <v>472</v>
      </c>
      <c r="K221" s="342">
        <v>3</v>
      </c>
      <c r="L221" s="281" t="s">
        <v>473</v>
      </c>
      <c r="M221" s="282"/>
      <c r="N221" s="148">
        <v>0</v>
      </c>
      <c r="O221" s="148">
        <v>29806943</v>
      </c>
      <c r="P221" s="338">
        <f t="shared" si="7"/>
        <v>2.6862122150820267</v>
      </c>
    </row>
    <row r="222" spans="1:16" ht="19.5" customHeight="1">
      <c r="A222" s="247"/>
      <c r="B222" s="285" t="s">
        <v>518</v>
      </c>
      <c r="C222" s="339">
        <v>3</v>
      </c>
      <c r="D222" s="287" t="s">
        <v>519</v>
      </c>
      <c r="E222" s="340" t="s">
        <v>810</v>
      </c>
      <c r="F222" s="288">
        <v>0</v>
      </c>
      <c r="G222" s="288">
        <v>211450</v>
      </c>
      <c r="H222" s="338">
        <f t="shared" si="6"/>
        <v>0.019794977543218177</v>
      </c>
      <c r="J222" s="341" t="s">
        <v>475</v>
      </c>
      <c r="K222" s="342">
        <v>4</v>
      </c>
      <c r="L222" s="281" t="s">
        <v>894</v>
      </c>
      <c r="M222" s="282" t="s">
        <v>12</v>
      </c>
      <c r="N222" s="148">
        <v>2288827</v>
      </c>
      <c r="O222" s="148">
        <v>19444091</v>
      </c>
      <c r="P222" s="338">
        <f t="shared" si="7"/>
        <v>1.752308338207192</v>
      </c>
    </row>
    <row r="223" spans="1:16" ht="19.5" customHeight="1">
      <c r="A223" s="247"/>
      <c r="B223" s="285" t="s">
        <v>520</v>
      </c>
      <c r="C223" s="339">
        <v>3</v>
      </c>
      <c r="D223" s="287" t="s">
        <v>521</v>
      </c>
      <c r="E223" s="340" t="s">
        <v>15</v>
      </c>
      <c r="F223" s="288">
        <v>6</v>
      </c>
      <c r="G223" s="288">
        <v>168471</v>
      </c>
      <c r="H223" s="338">
        <f t="shared" si="6"/>
        <v>0.01577148102002133</v>
      </c>
      <c r="J223" s="341" t="s">
        <v>481</v>
      </c>
      <c r="K223" s="342">
        <v>4</v>
      </c>
      <c r="L223" s="281" t="s">
        <v>482</v>
      </c>
      <c r="M223" s="282" t="s">
        <v>32</v>
      </c>
      <c r="N223" s="148">
        <v>430647</v>
      </c>
      <c r="O223" s="148">
        <v>9826453</v>
      </c>
      <c r="P223" s="338">
        <f t="shared" si="7"/>
        <v>0.885563409824665</v>
      </c>
    </row>
    <row r="224" spans="1:16" ht="19.5" customHeight="1">
      <c r="A224" s="247"/>
      <c r="B224" s="285" t="s">
        <v>522</v>
      </c>
      <c r="C224" s="339">
        <v>3</v>
      </c>
      <c r="D224" s="287" t="s">
        <v>523</v>
      </c>
      <c r="E224" s="340"/>
      <c r="F224" s="288">
        <v>0</v>
      </c>
      <c r="G224" s="288">
        <v>1055243</v>
      </c>
      <c r="H224" s="338">
        <f t="shared" si="6"/>
        <v>0.09878700159677552</v>
      </c>
      <c r="J224" s="341" t="s">
        <v>483</v>
      </c>
      <c r="K224" s="342">
        <v>3</v>
      </c>
      <c r="L224" s="281" t="s">
        <v>484</v>
      </c>
      <c r="M224" s="282"/>
      <c r="N224" s="148">
        <v>0</v>
      </c>
      <c r="O224" s="148">
        <v>3498353</v>
      </c>
      <c r="P224" s="338">
        <f t="shared" si="7"/>
        <v>0.3152728061132889</v>
      </c>
    </row>
    <row r="225" spans="1:16" ht="19.5" customHeight="1">
      <c r="A225" s="247"/>
      <c r="B225" s="285" t="s">
        <v>528</v>
      </c>
      <c r="C225" s="339">
        <v>3</v>
      </c>
      <c r="D225" s="287" t="s">
        <v>529</v>
      </c>
      <c r="E225" s="340"/>
      <c r="F225" s="288">
        <v>0</v>
      </c>
      <c r="G225" s="288">
        <v>2661195</v>
      </c>
      <c r="H225" s="338">
        <f t="shared" si="6"/>
        <v>0.2491288496719059</v>
      </c>
      <c r="J225" s="341" t="s">
        <v>485</v>
      </c>
      <c r="K225" s="342">
        <v>4</v>
      </c>
      <c r="L225" s="281" t="s">
        <v>486</v>
      </c>
      <c r="M225" s="282" t="s">
        <v>12</v>
      </c>
      <c r="N225" s="148">
        <v>134</v>
      </c>
      <c r="O225" s="148">
        <v>415427</v>
      </c>
      <c r="P225" s="338">
        <f t="shared" si="7"/>
        <v>0.03743842774735004</v>
      </c>
    </row>
    <row r="226" spans="1:16" ht="19.5" customHeight="1">
      <c r="A226" s="247"/>
      <c r="B226" s="285" t="s">
        <v>530</v>
      </c>
      <c r="C226" s="339">
        <v>4</v>
      </c>
      <c r="D226" s="287" t="s">
        <v>531</v>
      </c>
      <c r="E226" s="340" t="s">
        <v>15</v>
      </c>
      <c r="F226" s="288">
        <v>15</v>
      </c>
      <c r="G226" s="288">
        <v>171081</v>
      </c>
      <c r="H226" s="338">
        <f t="shared" si="6"/>
        <v>0.016015817228996497</v>
      </c>
      <c r="J226" s="341" t="s">
        <v>487</v>
      </c>
      <c r="K226" s="342">
        <v>5</v>
      </c>
      <c r="L226" s="281" t="s">
        <v>488</v>
      </c>
      <c r="M226" s="282" t="s">
        <v>12</v>
      </c>
      <c r="N226" s="148">
        <v>28</v>
      </c>
      <c r="O226" s="148">
        <v>31518</v>
      </c>
      <c r="P226" s="338">
        <f t="shared" si="7"/>
        <v>0.0028404132753551857</v>
      </c>
    </row>
    <row r="227" spans="1:16" ht="19.5" customHeight="1">
      <c r="A227" s="247"/>
      <c r="B227" s="285" t="s">
        <v>532</v>
      </c>
      <c r="C227" s="339">
        <v>4</v>
      </c>
      <c r="D227" s="287" t="s">
        <v>533</v>
      </c>
      <c r="E227" s="340" t="s">
        <v>12</v>
      </c>
      <c r="F227" s="288">
        <v>254</v>
      </c>
      <c r="G227" s="288">
        <v>65723</v>
      </c>
      <c r="H227" s="338">
        <f t="shared" si="6"/>
        <v>0.006152685311293111</v>
      </c>
      <c r="J227" s="341" t="s">
        <v>892</v>
      </c>
      <c r="K227" s="342">
        <v>5</v>
      </c>
      <c r="L227" s="281" t="s">
        <v>891</v>
      </c>
      <c r="M227" s="282" t="s">
        <v>12</v>
      </c>
      <c r="N227" s="148">
        <v>14</v>
      </c>
      <c r="O227" s="148">
        <v>25430</v>
      </c>
      <c r="P227" s="338">
        <f t="shared" si="7"/>
        <v>0.002291760568319131</v>
      </c>
    </row>
    <row r="228" spans="1:16" ht="19.5" customHeight="1">
      <c r="A228" s="247"/>
      <c r="B228" s="285" t="s">
        <v>534</v>
      </c>
      <c r="C228" s="339">
        <v>4</v>
      </c>
      <c r="D228" s="287" t="s">
        <v>535</v>
      </c>
      <c r="E228" s="340"/>
      <c r="F228" s="288">
        <v>0</v>
      </c>
      <c r="G228" s="288">
        <v>503863</v>
      </c>
      <c r="H228" s="338">
        <f t="shared" si="6"/>
        <v>0.04716933918117069</v>
      </c>
      <c r="J228" s="341" t="s">
        <v>890</v>
      </c>
      <c r="K228" s="342">
        <v>5</v>
      </c>
      <c r="L228" s="281" t="s">
        <v>490</v>
      </c>
      <c r="M228" s="282" t="s">
        <v>12</v>
      </c>
      <c r="N228" s="148">
        <v>16</v>
      </c>
      <c r="O228" s="148">
        <v>9330</v>
      </c>
      <c r="P228" s="338">
        <f t="shared" si="7"/>
        <v>0.000840822890382127</v>
      </c>
    </row>
    <row r="229" spans="1:16" ht="19.5" customHeight="1">
      <c r="A229" s="247"/>
      <c r="B229" s="285" t="s">
        <v>536</v>
      </c>
      <c r="C229" s="339">
        <v>3</v>
      </c>
      <c r="D229" s="287" t="s">
        <v>537</v>
      </c>
      <c r="E229" s="340"/>
      <c r="F229" s="288">
        <v>0</v>
      </c>
      <c r="G229" s="288">
        <v>13239447</v>
      </c>
      <c r="H229" s="338">
        <f t="shared" si="6"/>
        <v>1.2394162026466176</v>
      </c>
      <c r="J229" s="341" t="s">
        <v>491</v>
      </c>
      <c r="K229" s="342">
        <v>4</v>
      </c>
      <c r="L229" s="281" t="s">
        <v>889</v>
      </c>
      <c r="M229" s="282" t="s">
        <v>12</v>
      </c>
      <c r="N229" s="148">
        <v>1</v>
      </c>
      <c r="O229" s="148">
        <v>6467</v>
      </c>
      <c r="P229" s="338">
        <f t="shared" si="7"/>
        <v>0.0005828083206968077</v>
      </c>
    </row>
    <row r="230" spans="1:16" ht="19.5" customHeight="1">
      <c r="A230" s="247"/>
      <c r="B230" s="285" t="s">
        <v>538</v>
      </c>
      <c r="C230" s="339">
        <v>4</v>
      </c>
      <c r="D230" s="287" t="s">
        <v>539</v>
      </c>
      <c r="E230" s="340" t="s">
        <v>15</v>
      </c>
      <c r="F230" s="288">
        <v>1400</v>
      </c>
      <c r="G230" s="288">
        <v>4221324</v>
      </c>
      <c r="H230" s="338">
        <f t="shared" si="6"/>
        <v>0.3951809590099217</v>
      </c>
      <c r="J230" s="341" t="s">
        <v>888</v>
      </c>
      <c r="K230" s="342">
        <v>4</v>
      </c>
      <c r="L230" s="281" t="s">
        <v>492</v>
      </c>
      <c r="M230" s="282" t="s">
        <v>32</v>
      </c>
      <c r="N230" s="148">
        <v>246</v>
      </c>
      <c r="O230" s="148">
        <v>5196</v>
      </c>
      <c r="P230" s="338">
        <f t="shared" si="7"/>
        <v>0.0004682653524571846</v>
      </c>
    </row>
    <row r="231" spans="1:16" ht="19.5" customHeight="1">
      <c r="A231" s="247"/>
      <c r="B231" s="285" t="s">
        <v>540</v>
      </c>
      <c r="C231" s="339">
        <v>4</v>
      </c>
      <c r="D231" s="287" t="s">
        <v>541</v>
      </c>
      <c r="E231" s="340" t="s">
        <v>12</v>
      </c>
      <c r="F231" s="288">
        <v>26091</v>
      </c>
      <c r="G231" s="288">
        <v>2729521</v>
      </c>
      <c r="H231" s="338">
        <f t="shared" si="6"/>
        <v>0.255525215884334</v>
      </c>
      <c r="J231" s="341" t="s">
        <v>493</v>
      </c>
      <c r="K231" s="342">
        <v>3</v>
      </c>
      <c r="L231" s="281" t="s">
        <v>494</v>
      </c>
      <c r="M231" s="282"/>
      <c r="N231" s="148">
        <v>0</v>
      </c>
      <c r="O231" s="148">
        <v>1433896</v>
      </c>
      <c r="P231" s="338">
        <f t="shared" si="7"/>
        <v>0.12922321320764957</v>
      </c>
    </row>
    <row r="232" spans="1:16" ht="19.5" customHeight="1">
      <c r="A232" s="247"/>
      <c r="B232" s="285" t="s">
        <v>542</v>
      </c>
      <c r="C232" s="339">
        <v>3</v>
      </c>
      <c r="D232" s="287" t="s">
        <v>543</v>
      </c>
      <c r="E232" s="340"/>
      <c r="F232" s="288">
        <v>0</v>
      </c>
      <c r="G232" s="288">
        <v>6651039</v>
      </c>
      <c r="H232" s="338">
        <f t="shared" si="6"/>
        <v>0.622639714561685</v>
      </c>
      <c r="J232" s="341" t="s">
        <v>495</v>
      </c>
      <c r="K232" s="342">
        <v>4</v>
      </c>
      <c r="L232" s="281" t="s">
        <v>887</v>
      </c>
      <c r="M232" s="282" t="s">
        <v>12</v>
      </c>
      <c r="N232" s="148">
        <v>255</v>
      </c>
      <c r="O232" s="148">
        <v>4403</v>
      </c>
      <c r="P232" s="338">
        <f t="shared" si="7"/>
        <v>0.00039679991279233714</v>
      </c>
    </row>
    <row r="233" spans="1:16" ht="19.5" customHeight="1">
      <c r="A233" s="247"/>
      <c r="B233" s="285" t="s">
        <v>544</v>
      </c>
      <c r="C233" s="339">
        <v>4</v>
      </c>
      <c r="D233" s="287" t="s">
        <v>545</v>
      </c>
      <c r="E233" s="340" t="s">
        <v>12</v>
      </c>
      <c r="F233" s="288">
        <v>2</v>
      </c>
      <c r="G233" s="288">
        <v>1354</v>
      </c>
      <c r="H233" s="338">
        <f t="shared" si="6"/>
        <v>0.00012675525936872744</v>
      </c>
      <c r="J233" s="341" t="s">
        <v>886</v>
      </c>
      <c r="K233" s="342">
        <v>3</v>
      </c>
      <c r="L233" s="281" t="s">
        <v>517</v>
      </c>
      <c r="M233" s="282" t="s">
        <v>15</v>
      </c>
      <c r="N233" s="148">
        <v>20</v>
      </c>
      <c r="O233" s="148">
        <v>239728</v>
      </c>
      <c r="P233" s="338">
        <f t="shared" si="7"/>
        <v>0.021604371904129317</v>
      </c>
    </row>
    <row r="234" spans="1:16" ht="19.5" customHeight="1">
      <c r="A234" s="247"/>
      <c r="B234" s="285" t="s">
        <v>546</v>
      </c>
      <c r="C234" s="339">
        <v>4</v>
      </c>
      <c r="D234" s="287" t="s">
        <v>547</v>
      </c>
      <c r="E234" s="340" t="s">
        <v>12</v>
      </c>
      <c r="F234" s="288">
        <v>2349</v>
      </c>
      <c r="G234" s="288">
        <v>1611833</v>
      </c>
      <c r="H234" s="338">
        <f t="shared" si="6"/>
        <v>0.1508924002762733</v>
      </c>
      <c r="J234" s="341" t="s">
        <v>508</v>
      </c>
      <c r="K234" s="342">
        <v>3</v>
      </c>
      <c r="L234" s="281" t="s">
        <v>519</v>
      </c>
      <c r="M234" s="282"/>
      <c r="N234" s="148">
        <v>0</v>
      </c>
      <c r="O234" s="148">
        <v>244677</v>
      </c>
      <c r="P234" s="338">
        <f t="shared" si="7"/>
        <v>0.022050377529477784</v>
      </c>
    </row>
    <row r="235" spans="1:16" ht="19.5" customHeight="1">
      <c r="A235" s="247"/>
      <c r="B235" s="285" t="s">
        <v>548</v>
      </c>
      <c r="C235" s="339">
        <v>3</v>
      </c>
      <c r="D235" s="287" t="s">
        <v>549</v>
      </c>
      <c r="E235" s="340" t="s">
        <v>15</v>
      </c>
      <c r="F235" s="288">
        <v>658</v>
      </c>
      <c r="G235" s="288">
        <v>3592450</v>
      </c>
      <c r="H235" s="338">
        <f t="shared" si="6"/>
        <v>0.3363086643420863</v>
      </c>
      <c r="J235" s="341" t="s">
        <v>510</v>
      </c>
      <c r="K235" s="342">
        <v>4</v>
      </c>
      <c r="L235" s="281" t="s">
        <v>885</v>
      </c>
      <c r="M235" s="282"/>
      <c r="N235" s="148">
        <v>0</v>
      </c>
      <c r="O235" s="148">
        <v>42957</v>
      </c>
      <c r="P235" s="338">
        <f t="shared" si="7"/>
        <v>0.0038712999895117936</v>
      </c>
    </row>
    <row r="236" spans="1:16" ht="19.5" customHeight="1">
      <c r="A236" s="247"/>
      <c r="B236" s="285" t="s">
        <v>550</v>
      </c>
      <c r="C236" s="339">
        <v>4</v>
      </c>
      <c r="D236" s="287" t="s">
        <v>551</v>
      </c>
      <c r="E236" s="340" t="s">
        <v>15</v>
      </c>
      <c r="F236" s="288">
        <v>235</v>
      </c>
      <c r="G236" s="288">
        <v>1578214</v>
      </c>
      <c r="H236" s="338">
        <f t="shared" si="6"/>
        <v>0.1477451439507805</v>
      </c>
      <c r="J236" s="341" t="s">
        <v>518</v>
      </c>
      <c r="K236" s="342">
        <v>3</v>
      </c>
      <c r="L236" s="281" t="s">
        <v>884</v>
      </c>
      <c r="M236" s="282" t="s">
        <v>15</v>
      </c>
      <c r="N236" s="148">
        <v>7</v>
      </c>
      <c r="O236" s="148">
        <v>86783</v>
      </c>
      <c r="P236" s="338">
        <f t="shared" si="7"/>
        <v>0.007820914565491117</v>
      </c>
    </row>
    <row r="237" spans="1:16" ht="19.5" customHeight="1">
      <c r="A237" s="247"/>
      <c r="B237" s="285" t="s">
        <v>552</v>
      </c>
      <c r="C237" s="339">
        <v>4</v>
      </c>
      <c r="D237" s="287" t="s">
        <v>553</v>
      </c>
      <c r="E237" s="340" t="s">
        <v>15</v>
      </c>
      <c r="F237" s="288">
        <v>245</v>
      </c>
      <c r="G237" s="288">
        <v>1044799</v>
      </c>
      <c r="H237" s="338">
        <f t="shared" si="6"/>
        <v>0.09780928229925188</v>
      </c>
      <c r="J237" s="341" t="s">
        <v>520</v>
      </c>
      <c r="K237" s="342">
        <v>3</v>
      </c>
      <c r="L237" s="281" t="s">
        <v>523</v>
      </c>
      <c r="M237" s="282" t="s">
        <v>15</v>
      </c>
      <c r="N237" s="148">
        <v>128</v>
      </c>
      <c r="O237" s="148">
        <v>331564</v>
      </c>
      <c r="P237" s="338">
        <f t="shared" si="7"/>
        <v>0.029880664611646256</v>
      </c>
    </row>
    <row r="238" spans="1:16" ht="19.5" customHeight="1">
      <c r="A238" s="247"/>
      <c r="B238" s="285" t="s">
        <v>554</v>
      </c>
      <c r="C238" s="339">
        <v>3</v>
      </c>
      <c r="D238" s="287" t="s">
        <v>555</v>
      </c>
      <c r="E238" s="340" t="s">
        <v>32</v>
      </c>
      <c r="F238" s="288">
        <v>713019</v>
      </c>
      <c r="G238" s="288">
        <v>18605502</v>
      </c>
      <c r="H238" s="338">
        <f t="shared" si="6"/>
        <v>1.7417616186819622</v>
      </c>
      <c r="J238" s="341" t="s">
        <v>522</v>
      </c>
      <c r="K238" s="342">
        <v>3</v>
      </c>
      <c r="L238" s="281" t="s">
        <v>529</v>
      </c>
      <c r="M238" s="282"/>
      <c r="N238" s="148">
        <v>0</v>
      </c>
      <c r="O238" s="148">
        <v>5356909</v>
      </c>
      <c r="P238" s="338">
        <f t="shared" si="7"/>
        <v>0.4827665282844619</v>
      </c>
    </row>
    <row r="239" spans="1:16" ht="19.5" customHeight="1">
      <c r="A239" s="247"/>
      <c r="B239" s="285" t="s">
        <v>556</v>
      </c>
      <c r="C239" s="339">
        <v>4</v>
      </c>
      <c r="D239" s="287" t="s">
        <v>557</v>
      </c>
      <c r="E239" s="340" t="s">
        <v>32</v>
      </c>
      <c r="F239" s="288">
        <v>18688</v>
      </c>
      <c r="G239" s="288">
        <v>386551</v>
      </c>
      <c r="H239" s="338">
        <f t="shared" si="6"/>
        <v>0.03618712870327988</v>
      </c>
      <c r="J239" s="341" t="s">
        <v>524</v>
      </c>
      <c r="K239" s="342">
        <v>4</v>
      </c>
      <c r="L239" s="281" t="s">
        <v>535</v>
      </c>
      <c r="M239" s="282"/>
      <c r="N239" s="148">
        <v>0</v>
      </c>
      <c r="O239" s="148">
        <v>3337403</v>
      </c>
      <c r="P239" s="338">
        <f t="shared" si="7"/>
        <v>0.3007679353515522</v>
      </c>
    </row>
    <row r="240" spans="1:16" ht="19.5" customHeight="1">
      <c r="A240" s="247"/>
      <c r="B240" s="268" t="s">
        <v>558</v>
      </c>
      <c r="C240" s="331">
        <v>2</v>
      </c>
      <c r="D240" s="270" t="s">
        <v>559</v>
      </c>
      <c r="E240" s="332"/>
      <c r="F240" s="271">
        <v>0</v>
      </c>
      <c r="G240" s="271">
        <v>353689024</v>
      </c>
      <c r="H240" s="333">
        <f t="shared" si="6"/>
        <v>33.11074148670019</v>
      </c>
      <c r="J240" s="341" t="s">
        <v>883</v>
      </c>
      <c r="K240" s="342">
        <v>3</v>
      </c>
      <c r="L240" s="281" t="s">
        <v>537</v>
      </c>
      <c r="M240" s="282"/>
      <c r="N240" s="148">
        <v>0</v>
      </c>
      <c r="O240" s="148">
        <v>12491555</v>
      </c>
      <c r="P240" s="338">
        <f t="shared" si="7"/>
        <v>1.1257433419579113</v>
      </c>
    </row>
    <row r="241" spans="1:16" ht="19.5" customHeight="1">
      <c r="A241" s="247"/>
      <c r="B241" s="285" t="s">
        <v>560</v>
      </c>
      <c r="C241" s="339">
        <v>3</v>
      </c>
      <c r="D241" s="287" t="s">
        <v>561</v>
      </c>
      <c r="E241" s="340"/>
      <c r="F241" s="288">
        <v>0</v>
      </c>
      <c r="G241" s="288">
        <v>16524662</v>
      </c>
      <c r="H241" s="338">
        <f t="shared" si="6"/>
        <v>1.5469629378069085</v>
      </c>
      <c r="J241" s="341" t="s">
        <v>882</v>
      </c>
      <c r="K241" s="342">
        <v>4</v>
      </c>
      <c r="L241" s="281" t="s">
        <v>539</v>
      </c>
      <c r="M241" s="282" t="s">
        <v>32</v>
      </c>
      <c r="N241" s="148">
        <v>662271</v>
      </c>
      <c r="O241" s="148">
        <v>8116189</v>
      </c>
      <c r="P241" s="338">
        <f t="shared" si="7"/>
        <v>0.731433814991171</v>
      </c>
    </row>
    <row r="242" spans="1:16" ht="19.5" customHeight="1">
      <c r="A242" s="247"/>
      <c r="B242" s="285" t="s">
        <v>562</v>
      </c>
      <c r="C242" s="339">
        <v>4</v>
      </c>
      <c r="D242" s="287" t="s">
        <v>563</v>
      </c>
      <c r="E242" s="340" t="s">
        <v>12</v>
      </c>
      <c r="F242" s="288">
        <v>278</v>
      </c>
      <c r="G242" s="288">
        <v>19990</v>
      </c>
      <c r="H242" s="338">
        <f t="shared" si="6"/>
        <v>0.0018713719606948756</v>
      </c>
      <c r="J242" s="341" t="s">
        <v>881</v>
      </c>
      <c r="K242" s="342">
        <v>4</v>
      </c>
      <c r="L242" s="281" t="s">
        <v>541</v>
      </c>
      <c r="M242" s="282" t="s">
        <v>12</v>
      </c>
      <c r="N242" s="148">
        <v>13842</v>
      </c>
      <c r="O242" s="148">
        <v>521562</v>
      </c>
      <c r="P242" s="338">
        <f t="shared" si="7"/>
        <v>0.0470033513776509</v>
      </c>
    </row>
    <row r="243" spans="1:16" ht="19.5" customHeight="1">
      <c r="A243" s="247"/>
      <c r="B243" s="285" t="s">
        <v>564</v>
      </c>
      <c r="C243" s="339">
        <v>4</v>
      </c>
      <c r="D243" s="287" t="s">
        <v>565</v>
      </c>
      <c r="E243" s="340" t="s">
        <v>12</v>
      </c>
      <c r="F243" s="288">
        <v>498655</v>
      </c>
      <c r="G243" s="288">
        <v>6610430</v>
      </c>
      <c r="H243" s="338">
        <f t="shared" si="6"/>
        <v>0.6188380865500863</v>
      </c>
      <c r="J243" s="341" t="s">
        <v>880</v>
      </c>
      <c r="K243" s="342">
        <v>4</v>
      </c>
      <c r="L243" s="281" t="s">
        <v>879</v>
      </c>
      <c r="M243" s="282" t="s">
        <v>32</v>
      </c>
      <c r="N243" s="148">
        <v>874</v>
      </c>
      <c r="O243" s="148">
        <v>16070</v>
      </c>
      <c r="P243" s="338">
        <f t="shared" si="7"/>
        <v>0.001448234067356997</v>
      </c>
    </row>
    <row r="244" spans="1:16" ht="19.5" customHeight="1">
      <c r="A244" s="247"/>
      <c r="B244" s="285" t="s">
        <v>566</v>
      </c>
      <c r="C244" s="339">
        <v>4</v>
      </c>
      <c r="D244" s="287" t="s">
        <v>567</v>
      </c>
      <c r="E244" s="340" t="s">
        <v>12</v>
      </c>
      <c r="F244" s="288">
        <v>147931</v>
      </c>
      <c r="G244" s="288">
        <v>189975</v>
      </c>
      <c r="H244" s="338">
        <f t="shared" si="6"/>
        <v>0.01778458670500295</v>
      </c>
      <c r="J244" s="341" t="s">
        <v>528</v>
      </c>
      <c r="K244" s="342">
        <v>3</v>
      </c>
      <c r="L244" s="281" t="s">
        <v>543</v>
      </c>
      <c r="M244" s="282" t="s">
        <v>32</v>
      </c>
      <c r="N244" s="148">
        <v>327723</v>
      </c>
      <c r="O244" s="148">
        <v>2273484</v>
      </c>
      <c r="P244" s="338">
        <f t="shared" si="7"/>
        <v>0.2048871798625423</v>
      </c>
    </row>
    <row r="245" spans="1:16" ht="19.5" customHeight="1">
      <c r="A245" s="247"/>
      <c r="B245" s="285" t="s">
        <v>568</v>
      </c>
      <c r="C245" s="339">
        <v>3</v>
      </c>
      <c r="D245" s="287" t="s">
        <v>569</v>
      </c>
      <c r="E245" s="340"/>
      <c r="F245" s="288">
        <v>0</v>
      </c>
      <c r="G245" s="288">
        <v>64053760</v>
      </c>
      <c r="H245" s="338">
        <f t="shared" si="6"/>
        <v>5.996418731419658</v>
      </c>
      <c r="J245" s="341" t="s">
        <v>530</v>
      </c>
      <c r="K245" s="342">
        <v>4</v>
      </c>
      <c r="L245" s="281" t="s">
        <v>547</v>
      </c>
      <c r="M245" s="282" t="s">
        <v>32</v>
      </c>
      <c r="N245" s="148">
        <v>55276</v>
      </c>
      <c r="O245" s="148">
        <v>991459</v>
      </c>
      <c r="P245" s="338">
        <f t="shared" si="7"/>
        <v>0.0893506347347667</v>
      </c>
    </row>
    <row r="246" spans="1:16" ht="19.5" customHeight="1">
      <c r="A246" s="247"/>
      <c r="B246" s="285" t="s">
        <v>570</v>
      </c>
      <c r="C246" s="339">
        <v>4</v>
      </c>
      <c r="D246" s="287" t="s">
        <v>571</v>
      </c>
      <c r="E246" s="340" t="s">
        <v>12</v>
      </c>
      <c r="F246" s="288">
        <v>205760</v>
      </c>
      <c r="G246" s="288">
        <v>8888785</v>
      </c>
      <c r="H246" s="338">
        <f t="shared" si="6"/>
        <v>0.8321272142894046</v>
      </c>
      <c r="J246" s="341" t="s">
        <v>536</v>
      </c>
      <c r="K246" s="342">
        <v>3</v>
      </c>
      <c r="L246" s="281" t="s">
        <v>878</v>
      </c>
      <c r="M246" s="282" t="s">
        <v>32</v>
      </c>
      <c r="N246" s="148">
        <v>447359</v>
      </c>
      <c r="O246" s="148">
        <v>4706954</v>
      </c>
      <c r="P246" s="338">
        <f t="shared" si="7"/>
        <v>0.42419235446685044</v>
      </c>
    </row>
    <row r="247" spans="1:16" ht="19.5" customHeight="1">
      <c r="A247" s="247"/>
      <c r="B247" s="285" t="s">
        <v>572</v>
      </c>
      <c r="C247" s="339">
        <v>4</v>
      </c>
      <c r="D247" s="287" t="s">
        <v>573</v>
      </c>
      <c r="E247" s="340" t="s">
        <v>32</v>
      </c>
      <c r="F247" s="288">
        <v>1909742</v>
      </c>
      <c r="G247" s="288">
        <v>19568067</v>
      </c>
      <c r="H247" s="338">
        <f t="shared" si="6"/>
        <v>1.8318725317057873</v>
      </c>
      <c r="J247" s="341" t="s">
        <v>542</v>
      </c>
      <c r="K247" s="342">
        <v>3</v>
      </c>
      <c r="L247" s="281" t="s">
        <v>877</v>
      </c>
      <c r="M247" s="282" t="s">
        <v>32</v>
      </c>
      <c r="N247" s="148">
        <v>534383</v>
      </c>
      <c r="O247" s="148">
        <v>11958653</v>
      </c>
      <c r="P247" s="338">
        <f t="shared" si="7"/>
        <v>1.0777180257810177</v>
      </c>
    </row>
    <row r="248" spans="1:16" ht="19.5" customHeight="1">
      <c r="A248" s="247"/>
      <c r="B248" s="285" t="s">
        <v>574</v>
      </c>
      <c r="C248" s="339">
        <v>3</v>
      </c>
      <c r="D248" s="287" t="s">
        <v>575</v>
      </c>
      <c r="E248" s="340" t="s">
        <v>32</v>
      </c>
      <c r="F248" s="288">
        <v>490980</v>
      </c>
      <c r="G248" s="288">
        <v>4010842</v>
      </c>
      <c r="H248" s="338">
        <f t="shared" si="6"/>
        <v>0.37547660117945747</v>
      </c>
      <c r="J248" s="341" t="s">
        <v>554</v>
      </c>
      <c r="K248" s="342">
        <v>3</v>
      </c>
      <c r="L248" s="281" t="s">
        <v>555</v>
      </c>
      <c r="M248" s="282" t="s">
        <v>32</v>
      </c>
      <c r="N248" s="148">
        <v>251671</v>
      </c>
      <c r="O248" s="148">
        <v>15389489</v>
      </c>
      <c r="P248" s="338">
        <f t="shared" si="7"/>
        <v>1.386906176043296</v>
      </c>
    </row>
    <row r="249" spans="1:16" ht="19.5" customHeight="1">
      <c r="A249" s="247"/>
      <c r="B249" s="285" t="s">
        <v>576</v>
      </c>
      <c r="C249" s="339">
        <v>4</v>
      </c>
      <c r="D249" s="287" t="s">
        <v>577</v>
      </c>
      <c r="E249" s="340" t="s">
        <v>32</v>
      </c>
      <c r="F249" s="288">
        <v>105653</v>
      </c>
      <c r="G249" s="288">
        <v>566620</v>
      </c>
      <c r="H249" s="338">
        <f t="shared" si="6"/>
        <v>0.05304436119904604</v>
      </c>
      <c r="J249" s="341" t="s">
        <v>556</v>
      </c>
      <c r="K249" s="342">
        <v>4</v>
      </c>
      <c r="L249" s="281" t="s">
        <v>557</v>
      </c>
      <c r="M249" s="282" t="s">
        <v>32</v>
      </c>
      <c r="N249" s="148">
        <v>21862</v>
      </c>
      <c r="O249" s="148">
        <v>1404110</v>
      </c>
      <c r="P249" s="338">
        <f t="shared" si="7"/>
        <v>0.12653888838311345</v>
      </c>
    </row>
    <row r="250" spans="1:16" ht="19.5" customHeight="1">
      <c r="A250" s="247"/>
      <c r="B250" s="285" t="s">
        <v>578</v>
      </c>
      <c r="C250" s="339">
        <v>4</v>
      </c>
      <c r="D250" s="287" t="s">
        <v>579</v>
      </c>
      <c r="E250" s="340" t="s">
        <v>32</v>
      </c>
      <c r="F250" s="288">
        <v>67099</v>
      </c>
      <c r="G250" s="288">
        <v>702450</v>
      </c>
      <c r="H250" s="338">
        <f t="shared" si="6"/>
        <v>0.06576014176038596</v>
      </c>
      <c r="J250" s="334" t="s">
        <v>558</v>
      </c>
      <c r="K250" s="335">
        <v>2</v>
      </c>
      <c r="L250" s="275" t="s">
        <v>559</v>
      </c>
      <c r="M250" s="276"/>
      <c r="N250" s="128">
        <v>0</v>
      </c>
      <c r="O250" s="128">
        <v>281091104</v>
      </c>
      <c r="P250" s="333">
        <f t="shared" si="7"/>
        <v>25.332029424006762</v>
      </c>
    </row>
    <row r="251" spans="1:16" ht="19.5" customHeight="1">
      <c r="A251" s="247"/>
      <c r="B251" s="285" t="s">
        <v>580</v>
      </c>
      <c r="C251" s="339">
        <v>3</v>
      </c>
      <c r="D251" s="287" t="s">
        <v>581</v>
      </c>
      <c r="E251" s="340" t="s">
        <v>32</v>
      </c>
      <c r="F251" s="288">
        <v>86317</v>
      </c>
      <c r="G251" s="288">
        <v>73043</v>
      </c>
      <c r="H251" s="338">
        <f t="shared" si="6"/>
        <v>0.006837950081292435</v>
      </c>
      <c r="J251" s="341" t="s">
        <v>560</v>
      </c>
      <c r="K251" s="342">
        <v>3</v>
      </c>
      <c r="L251" s="281" t="s">
        <v>561</v>
      </c>
      <c r="M251" s="282"/>
      <c r="N251" s="148">
        <v>0</v>
      </c>
      <c r="O251" s="148">
        <v>14884190</v>
      </c>
      <c r="P251" s="338">
        <f t="shared" si="7"/>
        <v>1.3413684519610665</v>
      </c>
    </row>
    <row r="252" spans="1:16" ht="19.5" customHeight="1">
      <c r="A252" s="247"/>
      <c r="B252" s="285" t="s">
        <v>582</v>
      </c>
      <c r="C252" s="339">
        <v>3</v>
      </c>
      <c r="D252" s="287" t="s">
        <v>583</v>
      </c>
      <c r="E252" s="340" t="s">
        <v>12</v>
      </c>
      <c r="F252" s="288">
        <v>246446</v>
      </c>
      <c r="G252" s="288">
        <v>2658838</v>
      </c>
      <c r="H252" s="338">
        <f t="shared" si="6"/>
        <v>0.24890819816058232</v>
      </c>
      <c r="J252" s="341" t="s">
        <v>562</v>
      </c>
      <c r="K252" s="342">
        <v>4</v>
      </c>
      <c r="L252" s="281" t="s">
        <v>876</v>
      </c>
      <c r="M252" s="282" t="s">
        <v>12</v>
      </c>
      <c r="N252" s="148">
        <v>3955449</v>
      </c>
      <c r="O252" s="148">
        <v>3766867</v>
      </c>
      <c r="P252" s="338">
        <f t="shared" si="7"/>
        <v>0.33947138248928743</v>
      </c>
    </row>
    <row r="253" spans="1:16" ht="19.5" customHeight="1">
      <c r="A253" s="247"/>
      <c r="B253" s="285" t="s">
        <v>584</v>
      </c>
      <c r="C253" s="339">
        <v>4</v>
      </c>
      <c r="D253" s="287" t="s">
        <v>585</v>
      </c>
      <c r="E253" s="340" t="s">
        <v>12</v>
      </c>
      <c r="F253" s="288">
        <v>20533</v>
      </c>
      <c r="G253" s="288">
        <v>498470</v>
      </c>
      <c r="H253" s="338">
        <f t="shared" si="6"/>
        <v>0.04666447129802774</v>
      </c>
      <c r="J253" s="341" t="s">
        <v>568</v>
      </c>
      <c r="K253" s="342">
        <v>3</v>
      </c>
      <c r="L253" s="281" t="s">
        <v>569</v>
      </c>
      <c r="M253" s="282" t="s">
        <v>32</v>
      </c>
      <c r="N253" s="148">
        <v>1791417</v>
      </c>
      <c r="O253" s="148">
        <v>24099731</v>
      </c>
      <c r="P253" s="338">
        <f t="shared" si="7"/>
        <v>2.171876256897294</v>
      </c>
    </row>
    <row r="254" spans="1:16" ht="19.5" customHeight="1">
      <c r="A254" s="247"/>
      <c r="B254" s="285" t="s">
        <v>586</v>
      </c>
      <c r="C254" s="339">
        <v>4</v>
      </c>
      <c r="D254" s="287" t="s">
        <v>587</v>
      </c>
      <c r="E254" s="340" t="s">
        <v>12</v>
      </c>
      <c r="F254" s="288">
        <v>225913</v>
      </c>
      <c r="G254" s="288">
        <v>2160368</v>
      </c>
      <c r="H254" s="338">
        <f t="shared" si="6"/>
        <v>0.2022437268625546</v>
      </c>
      <c r="J254" s="341" t="s">
        <v>572</v>
      </c>
      <c r="K254" s="342">
        <v>4</v>
      </c>
      <c r="L254" s="281" t="s">
        <v>573</v>
      </c>
      <c r="M254" s="282" t="s">
        <v>32</v>
      </c>
      <c r="N254" s="148">
        <v>899005</v>
      </c>
      <c r="O254" s="148">
        <v>10584929</v>
      </c>
      <c r="P254" s="338">
        <f t="shared" si="7"/>
        <v>0.9539175344340406</v>
      </c>
    </row>
    <row r="255" spans="1:16" ht="19.5" customHeight="1">
      <c r="A255" s="247"/>
      <c r="B255" s="285" t="s">
        <v>588</v>
      </c>
      <c r="C255" s="339">
        <v>3</v>
      </c>
      <c r="D255" s="287" t="s">
        <v>589</v>
      </c>
      <c r="E255" s="340" t="s">
        <v>12</v>
      </c>
      <c r="F255" s="288">
        <v>1027337</v>
      </c>
      <c r="G255" s="288">
        <v>193120</v>
      </c>
      <c r="H255" s="338">
        <f t="shared" si="6"/>
        <v>0.018079007156047742</v>
      </c>
      <c r="J255" s="341" t="s">
        <v>875</v>
      </c>
      <c r="K255" s="342">
        <v>3</v>
      </c>
      <c r="L255" s="281" t="s">
        <v>575</v>
      </c>
      <c r="M255" s="282" t="s">
        <v>32</v>
      </c>
      <c r="N255" s="148">
        <v>2527139</v>
      </c>
      <c r="O255" s="148">
        <v>14673536</v>
      </c>
      <c r="P255" s="338">
        <f t="shared" si="7"/>
        <v>1.3223842391903746</v>
      </c>
    </row>
    <row r="256" spans="1:16" ht="19.5" customHeight="1">
      <c r="A256" s="247"/>
      <c r="B256" s="285" t="s">
        <v>590</v>
      </c>
      <c r="C256" s="339">
        <v>4</v>
      </c>
      <c r="D256" s="287" t="s">
        <v>591</v>
      </c>
      <c r="E256" s="340" t="s">
        <v>12</v>
      </c>
      <c r="F256" s="288">
        <v>264</v>
      </c>
      <c r="G256" s="288">
        <v>34070</v>
      </c>
      <c r="H256" s="338">
        <f t="shared" si="6"/>
        <v>0.0031894768734804604</v>
      </c>
      <c r="J256" s="341" t="s">
        <v>574</v>
      </c>
      <c r="K256" s="342">
        <v>3</v>
      </c>
      <c r="L256" s="281" t="s">
        <v>874</v>
      </c>
      <c r="M256" s="282"/>
      <c r="N256" s="148">
        <v>0</v>
      </c>
      <c r="O256" s="148">
        <v>24629546</v>
      </c>
      <c r="P256" s="338">
        <f t="shared" si="7"/>
        <v>2.2196233715455045</v>
      </c>
    </row>
    <row r="257" spans="1:16" ht="19.5" customHeight="1">
      <c r="A257" s="247"/>
      <c r="B257" s="285" t="s">
        <v>592</v>
      </c>
      <c r="C257" s="339">
        <v>4</v>
      </c>
      <c r="D257" s="287" t="s">
        <v>593</v>
      </c>
      <c r="E257" s="340" t="s">
        <v>12</v>
      </c>
      <c r="F257" s="288">
        <v>1027035</v>
      </c>
      <c r="G257" s="288">
        <v>148599</v>
      </c>
      <c r="H257" s="338">
        <f t="shared" si="6"/>
        <v>0.013911155677203493</v>
      </c>
      <c r="J257" s="341" t="s">
        <v>576</v>
      </c>
      <c r="K257" s="342">
        <v>4</v>
      </c>
      <c r="L257" s="281" t="s">
        <v>591</v>
      </c>
      <c r="M257" s="282" t="s">
        <v>12</v>
      </c>
      <c r="N257" s="148">
        <v>39162</v>
      </c>
      <c r="O257" s="148">
        <v>518652</v>
      </c>
      <c r="P257" s="338">
        <f t="shared" si="7"/>
        <v>0.04674110115139025</v>
      </c>
    </row>
    <row r="258" spans="1:16" ht="19.5" customHeight="1">
      <c r="A258" s="247"/>
      <c r="B258" s="285" t="s">
        <v>594</v>
      </c>
      <c r="C258" s="339">
        <v>3</v>
      </c>
      <c r="D258" s="287" t="s">
        <v>595</v>
      </c>
      <c r="E258" s="340" t="s">
        <v>32</v>
      </c>
      <c r="F258" s="288">
        <v>265147</v>
      </c>
      <c r="G258" s="288">
        <v>7574139</v>
      </c>
      <c r="H258" s="338">
        <f t="shared" si="6"/>
        <v>0.7090560955980753</v>
      </c>
      <c r="J258" s="341" t="s">
        <v>873</v>
      </c>
      <c r="K258" s="342">
        <v>4</v>
      </c>
      <c r="L258" s="281" t="s">
        <v>587</v>
      </c>
      <c r="M258" s="282" t="s">
        <v>12</v>
      </c>
      <c r="N258" s="148">
        <v>1143744</v>
      </c>
      <c r="O258" s="148">
        <v>8091697</v>
      </c>
      <c r="P258" s="338">
        <f t="shared" si="7"/>
        <v>0.7292265873136534</v>
      </c>
    </row>
    <row r="259" spans="1:16" ht="19.5" customHeight="1">
      <c r="A259" s="247"/>
      <c r="B259" s="285" t="s">
        <v>596</v>
      </c>
      <c r="C259" s="339">
        <v>3</v>
      </c>
      <c r="D259" s="287" t="s">
        <v>597</v>
      </c>
      <c r="E259" s="340"/>
      <c r="F259" s="288">
        <v>0</v>
      </c>
      <c r="G259" s="288">
        <v>7649962</v>
      </c>
      <c r="H259" s="338">
        <f t="shared" si="6"/>
        <v>0.7161542965073182</v>
      </c>
      <c r="J259" s="341" t="s">
        <v>872</v>
      </c>
      <c r="K259" s="342">
        <v>4</v>
      </c>
      <c r="L259" s="281" t="s">
        <v>593</v>
      </c>
      <c r="M259" s="282" t="s">
        <v>12</v>
      </c>
      <c r="N259" s="148">
        <v>9711182</v>
      </c>
      <c r="O259" s="148">
        <v>3161864</v>
      </c>
      <c r="P259" s="338">
        <f t="shared" si="7"/>
        <v>0.2849482987647582</v>
      </c>
    </row>
    <row r="260" spans="1:16" ht="19.5" customHeight="1">
      <c r="A260" s="247"/>
      <c r="B260" s="285" t="s">
        <v>598</v>
      </c>
      <c r="C260" s="339">
        <v>3</v>
      </c>
      <c r="D260" s="287" t="s">
        <v>599</v>
      </c>
      <c r="E260" s="340"/>
      <c r="F260" s="288">
        <v>0</v>
      </c>
      <c r="G260" s="288">
        <v>16098488</v>
      </c>
      <c r="H260" s="338">
        <f t="shared" si="6"/>
        <v>1.507066485882087</v>
      </c>
      <c r="J260" s="341" t="s">
        <v>871</v>
      </c>
      <c r="K260" s="342">
        <v>4</v>
      </c>
      <c r="L260" s="281" t="s">
        <v>870</v>
      </c>
      <c r="M260" s="282" t="s">
        <v>32</v>
      </c>
      <c r="N260" s="148">
        <v>20279</v>
      </c>
      <c r="O260" s="148">
        <v>297905</v>
      </c>
      <c r="P260" s="338">
        <f t="shared" si="7"/>
        <v>0.02684730366123125</v>
      </c>
    </row>
    <row r="261" spans="1:16" ht="19.5" customHeight="1">
      <c r="A261" s="247"/>
      <c r="B261" s="285" t="s">
        <v>600</v>
      </c>
      <c r="C261" s="339">
        <v>4</v>
      </c>
      <c r="D261" s="287" t="s">
        <v>601</v>
      </c>
      <c r="E261" s="340" t="s">
        <v>15</v>
      </c>
      <c r="F261" s="288">
        <v>1</v>
      </c>
      <c r="G261" s="288">
        <v>76566</v>
      </c>
      <c r="H261" s="338">
        <f t="shared" si="6"/>
        <v>0.007167757155706044</v>
      </c>
      <c r="J261" s="341" t="s">
        <v>580</v>
      </c>
      <c r="K261" s="342">
        <v>3</v>
      </c>
      <c r="L261" s="281" t="s">
        <v>597</v>
      </c>
      <c r="M261" s="282"/>
      <c r="N261" s="148">
        <v>0</v>
      </c>
      <c r="O261" s="148">
        <v>33820673</v>
      </c>
      <c r="P261" s="338">
        <f t="shared" si="7"/>
        <v>3.047930978191722</v>
      </c>
    </row>
    <row r="262" spans="1:16" ht="19.5" customHeight="1">
      <c r="A262" s="247"/>
      <c r="B262" s="285" t="s">
        <v>602</v>
      </c>
      <c r="C262" s="339">
        <v>4</v>
      </c>
      <c r="D262" s="287" t="s">
        <v>603</v>
      </c>
      <c r="E262" s="340" t="s">
        <v>12</v>
      </c>
      <c r="F262" s="288">
        <v>78</v>
      </c>
      <c r="G262" s="288">
        <v>1797</v>
      </c>
      <c r="H262" s="338">
        <f t="shared" si="6"/>
        <v>0.00016822688411048979</v>
      </c>
      <c r="J262" s="341" t="s">
        <v>869</v>
      </c>
      <c r="K262" s="342">
        <v>4</v>
      </c>
      <c r="L262" s="281" t="s">
        <v>868</v>
      </c>
      <c r="M262" s="282" t="s">
        <v>12</v>
      </c>
      <c r="N262" s="148">
        <v>88108</v>
      </c>
      <c r="O262" s="148">
        <v>8055873</v>
      </c>
      <c r="P262" s="338">
        <f t="shared" si="7"/>
        <v>0.7259981157997146</v>
      </c>
    </row>
    <row r="263" spans="1:16" ht="19.5" customHeight="1">
      <c r="A263" s="247"/>
      <c r="B263" s="285" t="s">
        <v>604</v>
      </c>
      <c r="C263" s="339">
        <v>4</v>
      </c>
      <c r="D263" s="287" t="s">
        <v>605</v>
      </c>
      <c r="E263" s="340" t="s">
        <v>12</v>
      </c>
      <c r="F263" s="288">
        <v>972</v>
      </c>
      <c r="G263" s="288">
        <v>3808</v>
      </c>
      <c r="H263" s="338">
        <f t="shared" si="6"/>
        <v>0.0003564874650488287</v>
      </c>
      <c r="J263" s="341" t="s">
        <v>582</v>
      </c>
      <c r="K263" s="342">
        <v>3</v>
      </c>
      <c r="L263" s="281" t="s">
        <v>599</v>
      </c>
      <c r="M263" s="282"/>
      <c r="N263" s="148">
        <v>0</v>
      </c>
      <c r="O263" s="148">
        <v>1818898</v>
      </c>
      <c r="P263" s="338">
        <f t="shared" si="7"/>
        <v>0.16391972922510933</v>
      </c>
    </row>
    <row r="264" spans="1:16" ht="19.5" customHeight="1">
      <c r="A264" s="247"/>
      <c r="B264" s="285" t="s">
        <v>606</v>
      </c>
      <c r="C264" s="339">
        <v>4</v>
      </c>
      <c r="D264" s="287" t="s">
        <v>607</v>
      </c>
      <c r="E264" s="340" t="s">
        <v>12</v>
      </c>
      <c r="F264" s="288">
        <v>36</v>
      </c>
      <c r="G264" s="288">
        <v>10149</v>
      </c>
      <c r="H264" s="338">
        <f t="shared" si="6"/>
        <v>0.00095010275283103</v>
      </c>
      <c r="J264" s="341" t="s">
        <v>584</v>
      </c>
      <c r="K264" s="342">
        <v>4</v>
      </c>
      <c r="L264" s="281" t="s">
        <v>601</v>
      </c>
      <c r="M264" s="282" t="s">
        <v>32</v>
      </c>
      <c r="N264" s="148">
        <v>10216</v>
      </c>
      <c r="O264" s="148">
        <v>12369</v>
      </c>
      <c r="P264" s="338">
        <f t="shared" si="7"/>
        <v>0.0011146986421368197</v>
      </c>
    </row>
    <row r="265" spans="1:16" ht="19.5" customHeight="1">
      <c r="A265" s="247"/>
      <c r="B265" s="285" t="s">
        <v>608</v>
      </c>
      <c r="C265" s="339">
        <v>3</v>
      </c>
      <c r="D265" s="287" t="s">
        <v>609</v>
      </c>
      <c r="E265" s="340"/>
      <c r="F265" s="288">
        <v>0</v>
      </c>
      <c r="G265" s="288">
        <v>1151123</v>
      </c>
      <c r="H265" s="338">
        <f aca="true" t="shared" si="8" ref="H265:H328">G265/1068200252*100</f>
        <v>0.10776284669889781</v>
      </c>
      <c r="J265" s="341" t="s">
        <v>586</v>
      </c>
      <c r="K265" s="342">
        <v>4</v>
      </c>
      <c r="L265" s="281" t="s">
        <v>603</v>
      </c>
      <c r="M265" s="282" t="s">
        <v>32</v>
      </c>
      <c r="N265" s="148">
        <v>10942</v>
      </c>
      <c r="O265" s="148">
        <v>32436</v>
      </c>
      <c r="P265" s="338">
        <f aca="true" t="shared" si="9" ref="P265:P323">O265/1109627260*100</f>
        <v>0.0029231437591033947</v>
      </c>
    </row>
    <row r="266" spans="1:16" ht="19.5" customHeight="1">
      <c r="A266" s="247"/>
      <c r="B266" s="285" t="s">
        <v>610</v>
      </c>
      <c r="C266" s="339">
        <v>3</v>
      </c>
      <c r="D266" s="287" t="s">
        <v>611</v>
      </c>
      <c r="E266" s="340"/>
      <c r="F266" s="288">
        <v>0</v>
      </c>
      <c r="G266" s="288">
        <v>663283</v>
      </c>
      <c r="H266" s="338">
        <f t="shared" si="8"/>
        <v>0.06209350716386089</v>
      </c>
      <c r="J266" s="341" t="s">
        <v>867</v>
      </c>
      <c r="K266" s="342">
        <v>4</v>
      </c>
      <c r="L266" s="281" t="s">
        <v>605</v>
      </c>
      <c r="M266" s="282" t="s">
        <v>32</v>
      </c>
      <c r="N266" s="148">
        <v>4405</v>
      </c>
      <c r="O266" s="148">
        <v>13842</v>
      </c>
      <c r="P266" s="338">
        <f t="shared" si="9"/>
        <v>0.0012474459216151555</v>
      </c>
    </row>
    <row r="267" spans="1:16" ht="19.5" customHeight="1">
      <c r="A267" s="247"/>
      <c r="B267" s="285" t="s">
        <v>612</v>
      </c>
      <c r="C267" s="339">
        <v>3</v>
      </c>
      <c r="D267" s="287" t="s">
        <v>613</v>
      </c>
      <c r="E267" s="340"/>
      <c r="F267" s="288">
        <v>0</v>
      </c>
      <c r="G267" s="288">
        <v>76742392</v>
      </c>
      <c r="H267" s="338">
        <f t="shared" si="8"/>
        <v>7.184270164354914</v>
      </c>
      <c r="J267" s="341" t="s">
        <v>866</v>
      </c>
      <c r="K267" s="342">
        <v>4</v>
      </c>
      <c r="L267" s="281" t="s">
        <v>607</v>
      </c>
      <c r="M267" s="282" t="s">
        <v>32</v>
      </c>
      <c r="N267" s="148">
        <v>16</v>
      </c>
      <c r="O267" s="148">
        <v>647</v>
      </c>
      <c r="P267" s="338">
        <f t="shared" si="9"/>
        <v>5.8307868175480836E-05</v>
      </c>
    </row>
    <row r="268" spans="1:16" ht="19.5" customHeight="1">
      <c r="A268" s="247"/>
      <c r="B268" s="285" t="s">
        <v>614</v>
      </c>
      <c r="C268" s="339">
        <v>4</v>
      </c>
      <c r="D268" s="287" t="s">
        <v>615</v>
      </c>
      <c r="E268" s="340" t="s">
        <v>12</v>
      </c>
      <c r="F268" s="288">
        <v>16007</v>
      </c>
      <c r="G268" s="288">
        <v>385492</v>
      </c>
      <c r="H268" s="338">
        <f t="shared" si="8"/>
        <v>0.03608798998860375</v>
      </c>
      <c r="J268" s="341" t="s">
        <v>588</v>
      </c>
      <c r="K268" s="342">
        <v>3</v>
      </c>
      <c r="L268" s="281" t="s">
        <v>613</v>
      </c>
      <c r="M268" s="282"/>
      <c r="N268" s="148">
        <v>0</v>
      </c>
      <c r="O268" s="148">
        <v>101195803</v>
      </c>
      <c r="P268" s="338">
        <f t="shared" si="9"/>
        <v>9.119801454769595</v>
      </c>
    </row>
    <row r="269" spans="1:16" ht="19.5" customHeight="1">
      <c r="A269" s="247"/>
      <c r="B269" s="285" t="s">
        <v>616</v>
      </c>
      <c r="C269" s="339">
        <v>4</v>
      </c>
      <c r="D269" s="287" t="s">
        <v>617</v>
      </c>
      <c r="E269" s="340" t="s">
        <v>12</v>
      </c>
      <c r="F269" s="288">
        <v>2077766079</v>
      </c>
      <c r="G269" s="288">
        <v>10277625</v>
      </c>
      <c r="H269" s="338">
        <f t="shared" si="8"/>
        <v>0.9621440343940305</v>
      </c>
      <c r="J269" s="341" t="s">
        <v>590</v>
      </c>
      <c r="K269" s="342">
        <v>4</v>
      </c>
      <c r="L269" s="281" t="s">
        <v>865</v>
      </c>
      <c r="M269" s="282" t="s">
        <v>12</v>
      </c>
      <c r="N269" s="148">
        <v>27203663</v>
      </c>
      <c r="O269" s="148">
        <v>970452</v>
      </c>
      <c r="P269" s="338">
        <f t="shared" si="9"/>
        <v>0.08745747648629325</v>
      </c>
    </row>
    <row r="270" spans="1:16" ht="19.5" customHeight="1">
      <c r="A270" s="247"/>
      <c r="B270" s="285" t="s">
        <v>618</v>
      </c>
      <c r="C270" s="339">
        <v>4</v>
      </c>
      <c r="D270" s="287" t="s">
        <v>619</v>
      </c>
      <c r="E270" s="340" t="s">
        <v>12</v>
      </c>
      <c r="F270" s="288">
        <v>1236079984</v>
      </c>
      <c r="G270" s="288">
        <v>15739234</v>
      </c>
      <c r="H270" s="338">
        <f t="shared" si="8"/>
        <v>1.4734347769092269</v>
      </c>
      <c r="J270" s="341" t="s">
        <v>864</v>
      </c>
      <c r="K270" s="342">
        <v>4</v>
      </c>
      <c r="L270" s="281" t="s">
        <v>619</v>
      </c>
      <c r="M270" s="282" t="s">
        <v>12</v>
      </c>
      <c r="N270" s="148">
        <v>611468209</v>
      </c>
      <c r="O270" s="148">
        <v>87272790</v>
      </c>
      <c r="P270" s="338">
        <f t="shared" si="9"/>
        <v>7.865054613023837</v>
      </c>
    </row>
    <row r="271" spans="1:16" ht="19.5" customHeight="1">
      <c r="A271" s="247"/>
      <c r="B271" s="285" t="s">
        <v>620</v>
      </c>
      <c r="C271" s="339">
        <v>3</v>
      </c>
      <c r="D271" s="287" t="s">
        <v>621</v>
      </c>
      <c r="E271" s="340"/>
      <c r="F271" s="288">
        <v>0</v>
      </c>
      <c r="G271" s="288">
        <v>33762326</v>
      </c>
      <c r="H271" s="338">
        <f t="shared" si="8"/>
        <v>3.160673847135546</v>
      </c>
      <c r="J271" s="341" t="s">
        <v>594</v>
      </c>
      <c r="K271" s="342">
        <v>3</v>
      </c>
      <c r="L271" s="281" t="s">
        <v>623</v>
      </c>
      <c r="M271" s="282"/>
      <c r="N271" s="148">
        <v>0</v>
      </c>
      <c r="O271" s="148">
        <v>31045313</v>
      </c>
      <c r="P271" s="338">
        <f t="shared" si="9"/>
        <v>2.7978145562141292</v>
      </c>
    </row>
    <row r="272" spans="1:16" ht="19.5" customHeight="1">
      <c r="A272" s="247"/>
      <c r="B272" s="285" t="s">
        <v>622</v>
      </c>
      <c r="C272" s="339">
        <v>3</v>
      </c>
      <c r="D272" s="287" t="s">
        <v>623</v>
      </c>
      <c r="E272" s="340"/>
      <c r="F272" s="288">
        <v>0</v>
      </c>
      <c r="G272" s="288">
        <v>87499540</v>
      </c>
      <c r="H272" s="338">
        <f t="shared" si="8"/>
        <v>8.191304938954461</v>
      </c>
      <c r="J272" s="341" t="s">
        <v>596</v>
      </c>
      <c r="K272" s="342">
        <v>3</v>
      </c>
      <c r="L272" s="281" t="s">
        <v>863</v>
      </c>
      <c r="M272" s="282" t="s">
        <v>32</v>
      </c>
      <c r="N272" s="148">
        <v>53650</v>
      </c>
      <c r="O272" s="148">
        <v>574284</v>
      </c>
      <c r="P272" s="338">
        <f t="shared" si="9"/>
        <v>0.05175467661095493</v>
      </c>
    </row>
    <row r="273" spans="1:16" ht="19.5" customHeight="1">
      <c r="A273" s="247"/>
      <c r="B273" s="285" t="s">
        <v>624</v>
      </c>
      <c r="C273" s="339">
        <v>4</v>
      </c>
      <c r="D273" s="287" t="s">
        <v>625</v>
      </c>
      <c r="E273" s="340" t="s">
        <v>12</v>
      </c>
      <c r="F273" s="288">
        <v>1123709</v>
      </c>
      <c r="G273" s="288">
        <v>5538077</v>
      </c>
      <c r="H273" s="338">
        <f t="shared" si="8"/>
        <v>0.5184493253611403</v>
      </c>
      <c r="J273" s="334" t="s">
        <v>633</v>
      </c>
      <c r="K273" s="335">
        <v>2</v>
      </c>
      <c r="L273" s="275" t="s">
        <v>634</v>
      </c>
      <c r="M273" s="276"/>
      <c r="N273" s="128">
        <v>0</v>
      </c>
      <c r="O273" s="128">
        <v>82600160</v>
      </c>
      <c r="P273" s="333">
        <f t="shared" si="9"/>
        <v>7.443955549541926</v>
      </c>
    </row>
    <row r="274" spans="1:16" ht="19.5" customHeight="1">
      <c r="A274" s="247"/>
      <c r="B274" s="285" t="s">
        <v>626</v>
      </c>
      <c r="C274" s="339">
        <v>3</v>
      </c>
      <c r="D274" s="287" t="s">
        <v>627</v>
      </c>
      <c r="E274" s="340" t="s">
        <v>628</v>
      </c>
      <c r="F274" s="288">
        <v>1632057</v>
      </c>
      <c r="G274" s="288">
        <v>3700453</v>
      </c>
      <c r="H274" s="338">
        <f t="shared" si="8"/>
        <v>0.3464194090079657</v>
      </c>
      <c r="J274" s="341" t="s">
        <v>635</v>
      </c>
      <c r="K274" s="342">
        <v>3</v>
      </c>
      <c r="L274" s="281" t="s">
        <v>642</v>
      </c>
      <c r="M274" s="282" t="s">
        <v>12</v>
      </c>
      <c r="N274" s="148">
        <v>110</v>
      </c>
      <c r="O274" s="148">
        <v>904792</v>
      </c>
      <c r="P274" s="338">
        <f t="shared" si="9"/>
        <v>0.08154017413018494</v>
      </c>
    </row>
    <row r="275" spans="1:16" ht="19.5" customHeight="1">
      <c r="A275" s="247"/>
      <c r="B275" s="285" t="s">
        <v>629</v>
      </c>
      <c r="C275" s="339">
        <v>3</v>
      </c>
      <c r="D275" s="287" t="s">
        <v>630</v>
      </c>
      <c r="E275" s="340" t="s">
        <v>15</v>
      </c>
      <c r="F275" s="288">
        <v>21</v>
      </c>
      <c r="G275" s="288">
        <v>318590</v>
      </c>
      <c r="H275" s="338">
        <f t="shared" si="8"/>
        <v>0.02982493211394599</v>
      </c>
      <c r="J275" s="341" t="s">
        <v>637</v>
      </c>
      <c r="K275" s="342">
        <v>4</v>
      </c>
      <c r="L275" s="281" t="s">
        <v>644</v>
      </c>
      <c r="M275" s="282" t="s">
        <v>12</v>
      </c>
      <c r="N275" s="148">
        <v>107</v>
      </c>
      <c r="O275" s="148">
        <v>896905</v>
      </c>
      <c r="P275" s="338">
        <f t="shared" si="9"/>
        <v>0.08082939490870114</v>
      </c>
    </row>
    <row r="276" spans="1:16" ht="19.5" customHeight="1">
      <c r="A276" s="247"/>
      <c r="B276" s="285" t="s">
        <v>631</v>
      </c>
      <c r="C276" s="339">
        <v>4</v>
      </c>
      <c r="D276" s="287" t="s">
        <v>632</v>
      </c>
      <c r="E276" s="340" t="s">
        <v>15</v>
      </c>
      <c r="F276" s="288">
        <v>0</v>
      </c>
      <c r="G276" s="288">
        <v>947</v>
      </c>
      <c r="H276" s="338">
        <f t="shared" si="8"/>
        <v>8.865378923351911E-05</v>
      </c>
      <c r="J276" s="341" t="s">
        <v>639</v>
      </c>
      <c r="K276" s="342">
        <v>4</v>
      </c>
      <c r="L276" s="281" t="s">
        <v>648</v>
      </c>
      <c r="M276" s="282" t="s">
        <v>12</v>
      </c>
      <c r="N276" s="148">
        <v>3</v>
      </c>
      <c r="O276" s="148">
        <v>7887</v>
      </c>
      <c r="P276" s="338">
        <f t="shared" si="9"/>
        <v>0.000710779221483798</v>
      </c>
    </row>
    <row r="277" spans="1:16" ht="19.5" customHeight="1">
      <c r="A277" s="247"/>
      <c r="B277" s="268" t="s">
        <v>633</v>
      </c>
      <c r="C277" s="331">
        <v>2</v>
      </c>
      <c r="D277" s="270" t="s">
        <v>634</v>
      </c>
      <c r="E277" s="332"/>
      <c r="F277" s="271">
        <v>0</v>
      </c>
      <c r="G277" s="271">
        <v>107864068</v>
      </c>
      <c r="H277" s="333">
        <f t="shared" si="8"/>
        <v>10.097738490329434</v>
      </c>
      <c r="J277" s="341" t="s">
        <v>641</v>
      </c>
      <c r="K277" s="342">
        <v>3</v>
      </c>
      <c r="L277" s="281" t="s">
        <v>656</v>
      </c>
      <c r="M277" s="282" t="s">
        <v>32</v>
      </c>
      <c r="N277" s="148">
        <v>4187161</v>
      </c>
      <c r="O277" s="148">
        <v>18435706</v>
      </c>
      <c r="P277" s="338">
        <f t="shared" si="9"/>
        <v>1.6614323263831856</v>
      </c>
    </row>
    <row r="278" spans="1:16" ht="19.5" customHeight="1">
      <c r="A278" s="247"/>
      <c r="B278" s="285" t="s">
        <v>635</v>
      </c>
      <c r="C278" s="339">
        <v>3</v>
      </c>
      <c r="D278" s="287" t="s">
        <v>636</v>
      </c>
      <c r="E278" s="340"/>
      <c r="F278" s="288">
        <v>0</v>
      </c>
      <c r="G278" s="288">
        <v>39459</v>
      </c>
      <c r="H278" s="338">
        <f t="shared" si="8"/>
        <v>0.0036939702950004546</v>
      </c>
      <c r="J278" s="341" t="s">
        <v>862</v>
      </c>
      <c r="K278" s="342">
        <v>3</v>
      </c>
      <c r="L278" s="281" t="s">
        <v>658</v>
      </c>
      <c r="M278" s="282" t="s">
        <v>810</v>
      </c>
      <c r="N278" s="148">
        <v>0</v>
      </c>
      <c r="O278" s="148">
        <v>1870463</v>
      </c>
      <c r="P278" s="338">
        <f t="shared" si="9"/>
        <v>0.16856678521037777</v>
      </c>
    </row>
    <row r="279" spans="1:16" ht="19.5" customHeight="1">
      <c r="A279" s="247"/>
      <c r="B279" s="285" t="s">
        <v>637</v>
      </c>
      <c r="C279" s="339">
        <v>4</v>
      </c>
      <c r="D279" s="287" t="s">
        <v>638</v>
      </c>
      <c r="E279" s="340" t="s">
        <v>15</v>
      </c>
      <c r="F279" s="288">
        <v>15</v>
      </c>
      <c r="G279" s="288">
        <v>39459</v>
      </c>
      <c r="H279" s="338">
        <f t="shared" si="8"/>
        <v>0.0036939702950004546</v>
      </c>
      <c r="J279" s="341" t="s">
        <v>861</v>
      </c>
      <c r="K279" s="342">
        <v>4</v>
      </c>
      <c r="L279" s="281" t="s">
        <v>660</v>
      </c>
      <c r="M279" s="282" t="s">
        <v>12</v>
      </c>
      <c r="N279" s="148">
        <v>130</v>
      </c>
      <c r="O279" s="148">
        <v>57117</v>
      </c>
      <c r="P279" s="338">
        <f t="shared" si="9"/>
        <v>0.005147404183275021</v>
      </c>
    </row>
    <row r="280" spans="1:16" ht="19.5" customHeight="1">
      <c r="A280" s="247"/>
      <c r="B280" s="285" t="s">
        <v>641</v>
      </c>
      <c r="C280" s="339">
        <v>3</v>
      </c>
      <c r="D280" s="287" t="s">
        <v>642</v>
      </c>
      <c r="E280" s="340" t="s">
        <v>12</v>
      </c>
      <c r="F280" s="288">
        <v>85</v>
      </c>
      <c r="G280" s="288">
        <v>1376116</v>
      </c>
      <c r="H280" s="338">
        <f t="shared" si="8"/>
        <v>0.12882565768202048</v>
      </c>
      <c r="J280" s="341" t="s">
        <v>655</v>
      </c>
      <c r="K280" s="342">
        <v>3</v>
      </c>
      <c r="L280" s="281" t="s">
        <v>666</v>
      </c>
      <c r="M280" s="282" t="s">
        <v>15</v>
      </c>
      <c r="N280" s="148">
        <v>764</v>
      </c>
      <c r="O280" s="148">
        <v>60756279</v>
      </c>
      <c r="P280" s="338">
        <f t="shared" si="9"/>
        <v>5.475377290208245</v>
      </c>
    </row>
    <row r="281" spans="1:16" ht="19.5" customHeight="1">
      <c r="A281" s="247"/>
      <c r="B281" s="285" t="s">
        <v>643</v>
      </c>
      <c r="C281" s="339">
        <v>4</v>
      </c>
      <c r="D281" s="287" t="s">
        <v>644</v>
      </c>
      <c r="E281" s="340" t="s">
        <v>12</v>
      </c>
      <c r="F281" s="288">
        <v>82</v>
      </c>
      <c r="G281" s="288">
        <v>1341442</v>
      </c>
      <c r="H281" s="338">
        <f t="shared" si="8"/>
        <v>0.12557963710347447</v>
      </c>
      <c r="J281" s="341" t="s">
        <v>657</v>
      </c>
      <c r="K281" s="342">
        <v>3</v>
      </c>
      <c r="L281" s="281" t="s">
        <v>668</v>
      </c>
      <c r="M281" s="282" t="s">
        <v>12</v>
      </c>
      <c r="N281" s="148">
        <v>57</v>
      </c>
      <c r="O281" s="148">
        <v>10617</v>
      </c>
      <c r="P281" s="338">
        <f t="shared" si="9"/>
        <v>0.0009568077842644205</v>
      </c>
    </row>
    <row r="282" spans="1:16" ht="19.5" customHeight="1">
      <c r="A282" s="247"/>
      <c r="B282" s="285" t="s">
        <v>645</v>
      </c>
      <c r="C282" s="339">
        <v>5</v>
      </c>
      <c r="D282" s="287" t="s">
        <v>646</v>
      </c>
      <c r="E282" s="340" t="s">
        <v>12</v>
      </c>
      <c r="F282" s="288">
        <v>4</v>
      </c>
      <c r="G282" s="288">
        <v>16511</v>
      </c>
      <c r="H282" s="338">
        <f t="shared" si="8"/>
        <v>0.0015456839641337214</v>
      </c>
      <c r="J282" s="341" t="s">
        <v>661</v>
      </c>
      <c r="K282" s="342">
        <v>3</v>
      </c>
      <c r="L282" s="281" t="s">
        <v>857</v>
      </c>
      <c r="M282" s="282" t="s">
        <v>12</v>
      </c>
      <c r="N282" s="148">
        <v>261</v>
      </c>
      <c r="O282" s="148">
        <v>44445</v>
      </c>
      <c r="P282" s="338">
        <f t="shared" si="9"/>
        <v>0.004005399074280133</v>
      </c>
    </row>
    <row r="283" spans="1:16" ht="19.5" customHeight="1">
      <c r="A283" s="247"/>
      <c r="B283" s="285" t="s">
        <v>647</v>
      </c>
      <c r="C283" s="339">
        <v>4</v>
      </c>
      <c r="D283" s="287" t="s">
        <v>648</v>
      </c>
      <c r="E283" s="340" t="s">
        <v>12</v>
      </c>
      <c r="F283" s="288">
        <v>3</v>
      </c>
      <c r="G283" s="288">
        <v>34674</v>
      </c>
      <c r="H283" s="338">
        <f t="shared" si="8"/>
        <v>0.003246020578545978</v>
      </c>
      <c r="J283" s="329" t="s">
        <v>674</v>
      </c>
      <c r="K283" s="330">
        <v>1</v>
      </c>
      <c r="L283" s="264" t="s">
        <v>675</v>
      </c>
      <c r="M283" s="265"/>
      <c r="N283" s="138">
        <v>0</v>
      </c>
      <c r="O283" s="138">
        <v>109805339</v>
      </c>
      <c r="P283" s="328">
        <f t="shared" si="9"/>
        <v>9.89569587538792</v>
      </c>
    </row>
    <row r="284" spans="1:16" ht="19.5" customHeight="1">
      <c r="A284" s="247"/>
      <c r="B284" s="285" t="s">
        <v>655</v>
      </c>
      <c r="C284" s="339">
        <v>3</v>
      </c>
      <c r="D284" s="287" t="s">
        <v>656</v>
      </c>
      <c r="E284" s="340" t="s">
        <v>32</v>
      </c>
      <c r="F284" s="288">
        <v>44084989</v>
      </c>
      <c r="G284" s="288">
        <v>88381252</v>
      </c>
      <c r="H284" s="338">
        <f t="shared" si="8"/>
        <v>8.273846765578183</v>
      </c>
      <c r="J284" s="334" t="s">
        <v>676</v>
      </c>
      <c r="K284" s="335">
        <v>2</v>
      </c>
      <c r="L284" s="275" t="s">
        <v>677</v>
      </c>
      <c r="M284" s="276" t="s">
        <v>32</v>
      </c>
      <c r="N284" s="128">
        <v>93124</v>
      </c>
      <c r="O284" s="128">
        <v>1084124</v>
      </c>
      <c r="P284" s="333">
        <f t="shared" si="9"/>
        <v>0.0977016372146445</v>
      </c>
    </row>
    <row r="285" spans="1:16" ht="19.5" customHeight="1">
      <c r="A285" s="247"/>
      <c r="B285" s="285" t="s">
        <v>657</v>
      </c>
      <c r="C285" s="339">
        <v>3</v>
      </c>
      <c r="D285" s="287" t="s">
        <v>658</v>
      </c>
      <c r="E285" s="340"/>
      <c r="F285" s="288">
        <v>0</v>
      </c>
      <c r="G285" s="288">
        <v>1727535</v>
      </c>
      <c r="H285" s="338">
        <f t="shared" si="8"/>
        <v>0.16172388995092654</v>
      </c>
      <c r="J285" s="334" t="s">
        <v>678</v>
      </c>
      <c r="K285" s="335">
        <v>2</v>
      </c>
      <c r="L285" s="275" t="s">
        <v>679</v>
      </c>
      <c r="M285" s="276" t="s">
        <v>32</v>
      </c>
      <c r="N285" s="128">
        <v>690970</v>
      </c>
      <c r="O285" s="128">
        <v>5130986</v>
      </c>
      <c r="P285" s="333">
        <f t="shared" si="9"/>
        <v>0.46240626784889904</v>
      </c>
    </row>
    <row r="286" spans="1:16" ht="19.5" customHeight="1">
      <c r="A286" s="247"/>
      <c r="B286" s="285" t="s">
        <v>659</v>
      </c>
      <c r="C286" s="339">
        <v>4</v>
      </c>
      <c r="D286" s="287" t="s">
        <v>660</v>
      </c>
      <c r="E286" s="340" t="s">
        <v>12</v>
      </c>
      <c r="F286" s="288">
        <v>3</v>
      </c>
      <c r="G286" s="288">
        <v>880</v>
      </c>
      <c r="H286" s="338">
        <f t="shared" si="8"/>
        <v>8.238155704909906E-05</v>
      </c>
      <c r="J286" s="334" t="s">
        <v>682</v>
      </c>
      <c r="K286" s="335">
        <v>2</v>
      </c>
      <c r="L286" s="275" t="s">
        <v>683</v>
      </c>
      <c r="M286" s="276" t="s">
        <v>32</v>
      </c>
      <c r="N286" s="128">
        <v>361153</v>
      </c>
      <c r="O286" s="128">
        <v>4228402</v>
      </c>
      <c r="P286" s="333">
        <f t="shared" si="9"/>
        <v>0.38106507945740264</v>
      </c>
    </row>
    <row r="287" spans="1:16" ht="19.5" customHeight="1">
      <c r="A287" s="247"/>
      <c r="B287" s="285" t="s">
        <v>661</v>
      </c>
      <c r="C287" s="339">
        <v>3</v>
      </c>
      <c r="D287" s="287" t="s">
        <v>662</v>
      </c>
      <c r="E287" s="340"/>
      <c r="F287" s="288">
        <v>0</v>
      </c>
      <c r="G287" s="288">
        <v>66076</v>
      </c>
      <c r="H287" s="338">
        <f t="shared" si="8"/>
        <v>0.006185731549518488</v>
      </c>
      <c r="J287" s="334" t="s">
        <v>684</v>
      </c>
      <c r="K287" s="335">
        <v>2</v>
      </c>
      <c r="L287" s="275" t="s">
        <v>685</v>
      </c>
      <c r="M287" s="276"/>
      <c r="N287" s="128">
        <v>0</v>
      </c>
      <c r="O287" s="128">
        <v>30616101</v>
      </c>
      <c r="P287" s="333">
        <f t="shared" si="9"/>
        <v>2.759133819405266</v>
      </c>
    </row>
    <row r="288" spans="1:16" ht="19.5" customHeight="1">
      <c r="A288" s="247"/>
      <c r="B288" s="285" t="s">
        <v>665</v>
      </c>
      <c r="C288" s="339">
        <v>3</v>
      </c>
      <c r="D288" s="287" t="s">
        <v>666</v>
      </c>
      <c r="E288" s="340"/>
      <c r="F288" s="288">
        <v>0</v>
      </c>
      <c r="G288" s="288">
        <v>16013759</v>
      </c>
      <c r="H288" s="338">
        <f t="shared" si="8"/>
        <v>1.499134546169345</v>
      </c>
      <c r="J288" s="341" t="s">
        <v>686</v>
      </c>
      <c r="K288" s="342">
        <v>3</v>
      </c>
      <c r="L288" s="281" t="s">
        <v>856</v>
      </c>
      <c r="M288" s="282" t="s">
        <v>688</v>
      </c>
      <c r="N288" s="148">
        <v>1064647</v>
      </c>
      <c r="O288" s="148">
        <v>19172376</v>
      </c>
      <c r="P288" s="338">
        <f t="shared" si="9"/>
        <v>1.727821286582307</v>
      </c>
    </row>
    <row r="289" spans="1:16" ht="19.5" customHeight="1">
      <c r="A289" s="247"/>
      <c r="B289" s="285" t="s">
        <v>667</v>
      </c>
      <c r="C289" s="339">
        <v>3</v>
      </c>
      <c r="D289" s="287" t="s">
        <v>668</v>
      </c>
      <c r="E289" s="340" t="s">
        <v>12</v>
      </c>
      <c r="F289" s="288">
        <v>2</v>
      </c>
      <c r="G289" s="288">
        <v>6040</v>
      </c>
      <c r="H289" s="338">
        <f t="shared" si="8"/>
        <v>0.0005654370506551799</v>
      </c>
      <c r="J289" s="341" t="s">
        <v>689</v>
      </c>
      <c r="K289" s="342">
        <v>4</v>
      </c>
      <c r="L289" s="281" t="s">
        <v>855</v>
      </c>
      <c r="M289" s="282" t="s">
        <v>688</v>
      </c>
      <c r="N289" s="148">
        <v>266913</v>
      </c>
      <c r="O289" s="148">
        <v>8189048</v>
      </c>
      <c r="P289" s="338">
        <f t="shared" si="9"/>
        <v>0.7379998937661283</v>
      </c>
    </row>
    <row r="290" spans="1:16" ht="19.5" customHeight="1">
      <c r="A290" s="247"/>
      <c r="B290" s="256" t="s">
        <v>674</v>
      </c>
      <c r="C290" s="326">
        <v>1</v>
      </c>
      <c r="D290" s="258" t="s">
        <v>675</v>
      </c>
      <c r="E290" s="327"/>
      <c r="F290" s="259">
        <v>0</v>
      </c>
      <c r="G290" s="259">
        <v>69099645</v>
      </c>
      <c r="H290" s="328">
        <f t="shared" si="8"/>
        <v>6.468791302999992</v>
      </c>
      <c r="J290" s="341" t="s">
        <v>691</v>
      </c>
      <c r="K290" s="342">
        <v>4</v>
      </c>
      <c r="L290" s="281" t="s">
        <v>854</v>
      </c>
      <c r="M290" s="282" t="s">
        <v>688</v>
      </c>
      <c r="N290" s="148">
        <v>783628</v>
      </c>
      <c r="O290" s="148">
        <v>10855397</v>
      </c>
      <c r="P290" s="338">
        <f t="shared" si="9"/>
        <v>0.9782922059791501</v>
      </c>
    </row>
    <row r="291" spans="1:16" ht="19.5" customHeight="1">
      <c r="A291" s="247"/>
      <c r="B291" s="268" t="s">
        <v>676</v>
      </c>
      <c r="C291" s="331">
        <v>2</v>
      </c>
      <c r="D291" s="270" t="s">
        <v>677</v>
      </c>
      <c r="E291" s="332" t="s">
        <v>15</v>
      </c>
      <c r="F291" s="271">
        <v>9</v>
      </c>
      <c r="G291" s="271">
        <v>283345</v>
      </c>
      <c r="H291" s="333">
        <f t="shared" si="8"/>
        <v>0.026525457138723833</v>
      </c>
      <c r="J291" s="341" t="s">
        <v>693</v>
      </c>
      <c r="K291" s="342">
        <v>4</v>
      </c>
      <c r="L291" s="281" t="s">
        <v>850</v>
      </c>
      <c r="M291" s="282" t="s">
        <v>688</v>
      </c>
      <c r="N291" s="148">
        <v>13300</v>
      </c>
      <c r="O291" s="148">
        <v>125280</v>
      </c>
      <c r="P291" s="338">
        <f t="shared" si="9"/>
        <v>0.011290277782108562</v>
      </c>
    </row>
    <row r="292" spans="1:16" ht="19.5" customHeight="1">
      <c r="A292" s="247"/>
      <c r="B292" s="268" t="s">
        <v>678</v>
      </c>
      <c r="C292" s="331">
        <v>2</v>
      </c>
      <c r="D292" s="270" t="s">
        <v>679</v>
      </c>
      <c r="E292" s="332" t="s">
        <v>15</v>
      </c>
      <c r="F292" s="271">
        <v>1094</v>
      </c>
      <c r="G292" s="271">
        <v>2853113</v>
      </c>
      <c r="H292" s="333">
        <f t="shared" si="8"/>
        <v>0.267095331110257</v>
      </c>
      <c r="J292" s="341" t="s">
        <v>695</v>
      </c>
      <c r="K292" s="342">
        <v>3</v>
      </c>
      <c r="L292" s="281" t="s">
        <v>853</v>
      </c>
      <c r="M292" s="282" t="s">
        <v>32</v>
      </c>
      <c r="N292" s="148">
        <v>104136</v>
      </c>
      <c r="O292" s="148">
        <v>1093625</v>
      </c>
      <c r="P292" s="338">
        <f t="shared" si="9"/>
        <v>0.09855787068533264</v>
      </c>
    </row>
    <row r="293" spans="1:16" ht="19.5" customHeight="1">
      <c r="A293" s="247"/>
      <c r="B293" s="285" t="s">
        <v>680</v>
      </c>
      <c r="C293" s="339">
        <v>3</v>
      </c>
      <c r="D293" s="287" t="s">
        <v>681</v>
      </c>
      <c r="E293" s="340" t="s">
        <v>15</v>
      </c>
      <c r="F293" s="288">
        <v>1093</v>
      </c>
      <c r="G293" s="288">
        <v>2849952</v>
      </c>
      <c r="H293" s="338">
        <f t="shared" si="8"/>
        <v>0.26679941281272046</v>
      </c>
      <c r="J293" s="341" t="s">
        <v>697</v>
      </c>
      <c r="K293" s="342">
        <v>3</v>
      </c>
      <c r="L293" s="281" t="s">
        <v>702</v>
      </c>
      <c r="M293" s="282"/>
      <c r="N293" s="148">
        <v>0</v>
      </c>
      <c r="O293" s="148">
        <v>9813799</v>
      </c>
      <c r="P293" s="338">
        <f t="shared" si="9"/>
        <v>0.8844230268820179</v>
      </c>
    </row>
    <row r="294" spans="1:16" ht="19.5" customHeight="1">
      <c r="A294" s="247"/>
      <c r="B294" s="268" t="s">
        <v>682</v>
      </c>
      <c r="C294" s="331">
        <v>2</v>
      </c>
      <c r="D294" s="270" t="s">
        <v>683</v>
      </c>
      <c r="E294" s="332" t="s">
        <v>32</v>
      </c>
      <c r="F294" s="271">
        <v>2382</v>
      </c>
      <c r="G294" s="271">
        <v>33536</v>
      </c>
      <c r="H294" s="333">
        <f t="shared" si="8"/>
        <v>0.0031394862468165754</v>
      </c>
      <c r="J294" s="341" t="s">
        <v>852</v>
      </c>
      <c r="K294" s="342">
        <v>4</v>
      </c>
      <c r="L294" s="281" t="s">
        <v>706</v>
      </c>
      <c r="M294" s="282" t="s">
        <v>688</v>
      </c>
      <c r="N294" s="148">
        <v>127861</v>
      </c>
      <c r="O294" s="148">
        <v>147559</v>
      </c>
      <c r="P294" s="338">
        <f t="shared" si="9"/>
        <v>0.013298069119174307</v>
      </c>
    </row>
    <row r="295" spans="1:16" ht="19.5" customHeight="1">
      <c r="A295" s="247"/>
      <c r="B295" s="268" t="s">
        <v>684</v>
      </c>
      <c r="C295" s="331">
        <v>2</v>
      </c>
      <c r="D295" s="270" t="s">
        <v>685</v>
      </c>
      <c r="E295" s="332"/>
      <c r="F295" s="271">
        <v>0</v>
      </c>
      <c r="G295" s="271">
        <v>605123</v>
      </c>
      <c r="H295" s="333">
        <f t="shared" si="8"/>
        <v>0.05664883516616133</v>
      </c>
      <c r="J295" s="341" t="s">
        <v>851</v>
      </c>
      <c r="K295" s="342">
        <v>4</v>
      </c>
      <c r="L295" s="281" t="s">
        <v>850</v>
      </c>
      <c r="M295" s="282" t="s">
        <v>688</v>
      </c>
      <c r="N295" s="148">
        <v>407970</v>
      </c>
      <c r="O295" s="148">
        <v>1854820</v>
      </c>
      <c r="P295" s="338">
        <f t="shared" si="9"/>
        <v>0.16715703253360953</v>
      </c>
    </row>
    <row r="296" spans="1:16" ht="19.5" customHeight="1">
      <c r="A296" s="247"/>
      <c r="B296" s="285" t="s">
        <v>686</v>
      </c>
      <c r="C296" s="339">
        <v>3</v>
      </c>
      <c r="D296" s="287" t="s">
        <v>687</v>
      </c>
      <c r="E296" s="340" t="s">
        <v>688</v>
      </c>
      <c r="F296" s="288">
        <v>1525</v>
      </c>
      <c r="G296" s="288">
        <v>178675</v>
      </c>
      <c r="H296" s="338">
        <f t="shared" si="8"/>
        <v>0.01672673262016793</v>
      </c>
      <c r="J296" s="341" t="s">
        <v>849</v>
      </c>
      <c r="K296" s="342">
        <v>4</v>
      </c>
      <c r="L296" s="281" t="s">
        <v>848</v>
      </c>
      <c r="M296" s="282" t="s">
        <v>688</v>
      </c>
      <c r="N296" s="148">
        <v>362798</v>
      </c>
      <c r="O296" s="148">
        <v>4185501</v>
      </c>
      <c r="P296" s="338">
        <f t="shared" si="9"/>
        <v>0.3771988262076402</v>
      </c>
    </row>
    <row r="297" spans="1:16" ht="19.5" customHeight="1">
      <c r="A297" s="247"/>
      <c r="B297" s="285" t="s">
        <v>689</v>
      </c>
      <c r="C297" s="339">
        <v>4</v>
      </c>
      <c r="D297" s="287" t="s">
        <v>690</v>
      </c>
      <c r="E297" s="340" t="s">
        <v>688</v>
      </c>
      <c r="F297" s="288">
        <v>213</v>
      </c>
      <c r="G297" s="288">
        <v>59981</v>
      </c>
      <c r="H297" s="338">
        <f t="shared" si="8"/>
        <v>0.00561514565154774</v>
      </c>
      <c r="J297" s="334" t="s">
        <v>713</v>
      </c>
      <c r="K297" s="335">
        <v>2</v>
      </c>
      <c r="L297" s="275" t="s">
        <v>714</v>
      </c>
      <c r="M297" s="276" t="s">
        <v>32</v>
      </c>
      <c r="N297" s="128">
        <v>251803</v>
      </c>
      <c r="O297" s="128">
        <v>1331366</v>
      </c>
      <c r="P297" s="333">
        <f t="shared" si="9"/>
        <v>0.11998317344871286</v>
      </c>
    </row>
    <row r="298" spans="1:16" ht="19.5" customHeight="1">
      <c r="A298" s="247"/>
      <c r="B298" s="285" t="s">
        <v>691</v>
      </c>
      <c r="C298" s="339">
        <v>4</v>
      </c>
      <c r="D298" s="287" t="s">
        <v>692</v>
      </c>
      <c r="E298" s="340" t="s">
        <v>688</v>
      </c>
      <c r="F298" s="288">
        <v>141</v>
      </c>
      <c r="G298" s="288">
        <v>21513</v>
      </c>
      <c r="H298" s="338">
        <f t="shared" si="8"/>
        <v>0.0020139482236332593</v>
      </c>
      <c r="J298" s="334" t="s">
        <v>715</v>
      </c>
      <c r="K298" s="335">
        <v>2</v>
      </c>
      <c r="L298" s="275" t="s">
        <v>716</v>
      </c>
      <c r="M298" s="276"/>
      <c r="N298" s="128">
        <v>0</v>
      </c>
      <c r="O298" s="128">
        <v>42201486</v>
      </c>
      <c r="P298" s="333">
        <f t="shared" si="9"/>
        <v>3.8032128013870174</v>
      </c>
    </row>
    <row r="299" spans="1:16" ht="19.5" customHeight="1">
      <c r="A299" s="247"/>
      <c r="B299" s="285" t="s">
        <v>693</v>
      </c>
      <c r="C299" s="339">
        <v>4</v>
      </c>
      <c r="D299" s="287" t="s">
        <v>694</v>
      </c>
      <c r="E299" s="340" t="s">
        <v>688</v>
      </c>
      <c r="F299" s="288">
        <v>824</v>
      </c>
      <c r="G299" s="288">
        <v>78974</v>
      </c>
      <c r="H299" s="338">
        <f t="shared" si="8"/>
        <v>0.007393183052722216</v>
      </c>
      <c r="J299" s="341" t="s">
        <v>717</v>
      </c>
      <c r="K299" s="342">
        <v>3</v>
      </c>
      <c r="L299" s="281" t="s">
        <v>718</v>
      </c>
      <c r="M299" s="282"/>
      <c r="N299" s="148">
        <v>0</v>
      </c>
      <c r="O299" s="148">
        <v>37032507</v>
      </c>
      <c r="P299" s="338">
        <f t="shared" si="9"/>
        <v>3.3373825909792445</v>
      </c>
    </row>
    <row r="300" spans="1:16" ht="19.5" customHeight="1">
      <c r="A300" s="247"/>
      <c r="B300" s="285" t="s">
        <v>695</v>
      </c>
      <c r="C300" s="339">
        <v>3</v>
      </c>
      <c r="D300" s="287" t="s">
        <v>696</v>
      </c>
      <c r="E300" s="340" t="s">
        <v>688</v>
      </c>
      <c r="F300" s="288">
        <v>90</v>
      </c>
      <c r="G300" s="288">
        <v>1328</v>
      </c>
      <c r="H300" s="338">
        <f t="shared" si="8"/>
        <v>0.0001243212588195495</v>
      </c>
      <c r="J300" s="341" t="s">
        <v>847</v>
      </c>
      <c r="K300" s="342">
        <v>4</v>
      </c>
      <c r="L300" s="281" t="s">
        <v>736</v>
      </c>
      <c r="M300" s="282"/>
      <c r="N300" s="148">
        <v>0</v>
      </c>
      <c r="O300" s="148">
        <v>9215024</v>
      </c>
      <c r="P300" s="338">
        <f t="shared" si="9"/>
        <v>0.8304612127138981</v>
      </c>
    </row>
    <row r="301" spans="1:16" ht="19.5" customHeight="1">
      <c r="A301" s="247"/>
      <c r="B301" s="285" t="s">
        <v>699</v>
      </c>
      <c r="C301" s="339">
        <v>3</v>
      </c>
      <c r="D301" s="287" t="s">
        <v>700</v>
      </c>
      <c r="E301" s="340" t="s">
        <v>688</v>
      </c>
      <c r="F301" s="288">
        <v>1957</v>
      </c>
      <c r="G301" s="288">
        <v>98233</v>
      </c>
      <c r="H301" s="338">
        <f t="shared" si="8"/>
        <v>0.009196122151822897</v>
      </c>
      <c r="J301" s="341" t="s">
        <v>846</v>
      </c>
      <c r="K301" s="342">
        <v>5</v>
      </c>
      <c r="L301" s="281" t="s">
        <v>845</v>
      </c>
      <c r="M301" s="282" t="s">
        <v>12</v>
      </c>
      <c r="N301" s="148">
        <v>2605594</v>
      </c>
      <c r="O301" s="148">
        <v>1741195</v>
      </c>
      <c r="P301" s="338">
        <f t="shared" si="9"/>
        <v>0.15691710746183363</v>
      </c>
    </row>
    <row r="302" spans="1:16" ht="19.5" customHeight="1">
      <c r="A302" s="247"/>
      <c r="B302" s="285" t="s">
        <v>701</v>
      </c>
      <c r="C302" s="339">
        <v>3</v>
      </c>
      <c r="D302" s="287" t="s">
        <v>702</v>
      </c>
      <c r="E302" s="340"/>
      <c r="F302" s="288">
        <v>0</v>
      </c>
      <c r="G302" s="288">
        <v>273454</v>
      </c>
      <c r="H302" s="338">
        <f t="shared" si="8"/>
        <v>0.025599507160573107</v>
      </c>
      <c r="J302" s="341" t="s">
        <v>721</v>
      </c>
      <c r="K302" s="342">
        <v>4</v>
      </c>
      <c r="L302" s="281" t="s">
        <v>732</v>
      </c>
      <c r="M302" s="282" t="s">
        <v>32</v>
      </c>
      <c r="N302" s="148">
        <v>2107</v>
      </c>
      <c r="O302" s="148">
        <v>22928</v>
      </c>
      <c r="P302" s="338">
        <f t="shared" si="9"/>
        <v>0.0020662794459465604</v>
      </c>
    </row>
    <row r="303" spans="1:16" ht="19.5" customHeight="1">
      <c r="A303" s="247"/>
      <c r="B303" s="285" t="s">
        <v>703</v>
      </c>
      <c r="C303" s="339">
        <v>4</v>
      </c>
      <c r="D303" s="287" t="s">
        <v>704</v>
      </c>
      <c r="E303" s="340" t="s">
        <v>688</v>
      </c>
      <c r="F303" s="288">
        <v>13047</v>
      </c>
      <c r="G303" s="288">
        <v>36668</v>
      </c>
      <c r="H303" s="338">
        <f t="shared" si="8"/>
        <v>0.003432689697586778</v>
      </c>
      <c r="J303" s="341" t="s">
        <v>739</v>
      </c>
      <c r="K303" s="342">
        <v>3</v>
      </c>
      <c r="L303" s="281" t="s">
        <v>740</v>
      </c>
      <c r="M303" s="282"/>
      <c r="N303" s="148">
        <v>0</v>
      </c>
      <c r="O303" s="148">
        <v>5168979</v>
      </c>
      <c r="P303" s="338">
        <f t="shared" si="9"/>
        <v>0.46583021040777245</v>
      </c>
    </row>
    <row r="304" spans="1:16" ht="19.5" customHeight="1">
      <c r="A304" s="247"/>
      <c r="B304" s="285" t="s">
        <v>705</v>
      </c>
      <c r="C304" s="339">
        <v>4</v>
      </c>
      <c r="D304" s="287" t="s">
        <v>706</v>
      </c>
      <c r="E304" s="340" t="s">
        <v>688</v>
      </c>
      <c r="F304" s="288">
        <v>3119</v>
      </c>
      <c r="G304" s="288">
        <v>32623</v>
      </c>
      <c r="H304" s="338">
        <f t="shared" si="8"/>
        <v>0.003054015381378135</v>
      </c>
      <c r="J304" s="341" t="s">
        <v>741</v>
      </c>
      <c r="K304" s="342">
        <v>4</v>
      </c>
      <c r="L304" s="281" t="s">
        <v>844</v>
      </c>
      <c r="M304" s="282"/>
      <c r="N304" s="148">
        <v>0</v>
      </c>
      <c r="O304" s="148">
        <v>4994074</v>
      </c>
      <c r="P304" s="338">
        <f t="shared" si="9"/>
        <v>0.4500677101245692</v>
      </c>
    </row>
    <row r="305" spans="1:16" ht="19.5" customHeight="1">
      <c r="A305" s="247"/>
      <c r="B305" s="285" t="s">
        <v>707</v>
      </c>
      <c r="C305" s="339">
        <v>4</v>
      </c>
      <c r="D305" s="287" t="s">
        <v>708</v>
      </c>
      <c r="E305" s="340" t="s">
        <v>688</v>
      </c>
      <c r="F305" s="288">
        <v>2773</v>
      </c>
      <c r="G305" s="288">
        <v>62067</v>
      </c>
      <c r="H305" s="338">
        <f t="shared" si="8"/>
        <v>0.0058104273879163995</v>
      </c>
      <c r="J305" s="341" t="s">
        <v>843</v>
      </c>
      <c r="K305" s="342">
        <v>5</v>
      </c>
      <c r="L305" s="281" t="s">
        <v>842</v>
      </c>
      <c r="M305" s="282" t="s">
        <v>12</v>
      </c>
      <c r="N305" s="148">
        <v>225276</v>
      </c>
      <c r="O305" s="148">
        <v>4933631</v>
      </c>
      <c r="P305" s="338">
        <f t="shared" si="9"/>
        <v>0.4446205656483241</v>
      </c>
    </row>
    <row r="306" spans="1:16" ht="19.5" customHeight="1">
      <c r="A306" s="247"/>
      <c r="B306" s="285" t="s">
        <v>709</v>
      </c>
      <c r="C306" s="339">
        <v>4</v>
      </c>
      <c r="D306" s="287" t="s">
        <v>710</v>
      </c>
      <c r="E306" s="340" t="s">
        <v>688</v>
      </c>
      <c r="F306" s="288">
        <v>972</v>
      </c>
      <c r="G306" s="288">
        <v>108502</v>
      </c>
      <c r="H306" s="338">
        <f t="shared" si="8"/>
        <v>0.01015745875334244</v>
      </c>
      <c r="J306" s="334" t="s">
        <v>745</v>
      </c>
      <c r="K306" s="335">
        <v>2</v>
      </c>
      <c r="L306" s="275" t="s">
        <v>746</v>
      </c>
      <c r="M306" s="276"/>
      <c r="N306" s="128">
        <v>0</v>
      </c>
      <c r="O306" s="128">
        <v>25212874</v>
      </c>
      <c r="P306" s="333">
        <f t="shared" si="9"/>
        <v>2.272193096625979</v>
      </c>
    </row>
    <row r="307" spans="1:16" ht="19.5" customHeight="1">
      <c r="A307" s="247"/>
      <c r="B307" s="285" t="s">
        <v>711</v>
      </c>
      <c r="C307" s="339">
        <v>3</v>
      </c>
      <c r="D307" s="287" t="s">
        <v>712</v>
      </c>
      <c r="E307" s="340" t="s">
        <v>32</v>
      </c>
      <c r="F307" s="288">
        <v>881</v>
      </c>
      <c r="G307" s="288">
        <v>7966</v>
      </c>
      <c r="H307" s="338">
        <f t="shared" si="8"/>
        <v>0.0007457403221058218</v>
      </c>
      <c r="J307" s="341" t="s">
        <v>747</v>
      </c>
      <c r="K307" s="342">
        <v>3</v>
      </c>
      <c r="L307" s="281" t="s">
        <v>748</v>
      </c>
      <c r="M307" s="282"/>
      <c r="N307" s="148">
        <v>0</v>
      </c>
      <c r="O307" s="148">
        <v>1172484</v>
      </c>
      <c r="P307" s="338">
        <f t="shared" si="9"/>
        <v>0.1056646715762913</v>
      </c>
    </row>
    <row r="308" spans="1:16" ht="19.5" customHeight="1">
      <c r="A308" s="247"/>
      <c r="B308" s="268" t="s">
        <v>713</v>
      </c>
      <c r="C308" s="331">
        <v>2</v>
      </c>
      <c r="D308" s="270" t="s">
        <v>714</v>
      </c>
      <c r="E308" s="332"/>
      <c r="F308" s="271">
        <v>0</v>
      </c>
      <c r="G308" s="271">
        <v>35487</v>
      </c>
      <c r="H308" s="333">
        <f t="shared" si="8"/>
        <v>0.003322129903410658</v>
      </c>
      <c r="J308" s="341" t="s">
        <v>749</v>
      </c>
      <c r="K308" s="342">
        <v>4</v>
      </c>
      <c r="L308" s="281" t="s">
        <v>841</v>
      </c>
      <c r="M308" s="282"/>
      <c r="N308" s="148">
        <v>0</v>
      </c>
      <c r="O308" s="148">
        <v>65186</v>
      </c>
      <c r="P308" s="338">
        <f t="shared" si="9"/>
        <v>0.005874585308944195</v>
      </c>
    </row>
    <row r="309" spans="1:16" ht="19.5" customHeight="1">
      <c r="A309" s="247"/>
      <c r="B309" s="268" t="s">
        <v>715</v>
      </c>
      <c r="C309" s="331">
        <v>2</v>
      </c>
      <c r="D309" s="270" t="s">
        <v>716</v>
      </c>
      <c r="E309" s="332"/>
      <c r="F309" s="271">
        <v>0</v>
      </c>
      <c r="G309" s="271">
        <v>49585614</v>
      </c>
      <c r="H309" s="333">
        <f t="shared" si="8"/>
        <v>4.6419773733586425</v>
      </c>
      <c r="J309" s="341" t="s">
        <v>751</v>
      </c>
      <c r="K309" s="342">
        <v>3</v>
      </c>
      <c r="L309" s="281" t="s">
        <v>752</v>
      </c>
      <c r="M309" s="282"/>
      <c r="N309" s="148">
        <v>0</v>
      </c>
      <c r="O309" s="148">
        <v>6362939</v>
      </c>
      <c r="P309" s="338">
        <f t="shared" si="9"/>
        <v>0.5734303066779379</v>
      </c>
    </row>
    <row r="310" spans="1:16" ht="19.5" customHeight="1">
      <c r="A310" s="247"/>
      <c r="B310" s="285" t="s">
        <v>717</v>
      </c>
      <c r="C310" s="339">
        <v>3</v>
      </c>
      <c r="D310" s="287" t="s">
        <v>718</v>
      </c>
      <c r="E310" s="340"/>
      <c r="F310" s="288">
        <v>0</v>
      </c>
      <c r="G310" s="288">
        <v>49498138</v>
      </c>
      <c r="H310" s="338">
        <f t="shared" si="8"/>
        <v>4.633788272126339</v>
      </c>
      <c r="J310" s="341" t="s">
        <v>753</v>
      </c>
      <c r="K310" s="342">
        <v>3</v>
      </c>
      <c r="L310" s="281" t="s">
        <v>756</v>
      </c>
      <c r="M310" s="282" t="s">
        <v>32</v>
      </c>
      <c r="N310" s="148">
        <v>24490</v>
      </c>
      <c r="O310" s="148">
        <v>85871</v>
      </c>
      <c r="P310" s="338">
        <f t="shared" si="9"/>
        <v>0.007738724803858911</v>
      </c>
    </row>
    <row r="311" spans="1:16" ht="19.5" customHeight="1">
      <c r="A311" s="247"/>
      <c r="B311" s="285" t="s">
        <v>719</v>
      </c>
      <c r="C311" s="339">
        <v>4</v>
      </c>
      <c r="D311" s="287" t="s">
        <v>720</v>
      </c>
      <c r="E311" s="340" t="s">
        <v>32</v>
      </c>
      <c r="F311" s="288">
        <v>16460</v>
      </c>
      <c r="G311" s="288">
        <v>1201595</v>
      </c>
      <c r="H311" s="338">
        <f t="shared" si="8"/>
        <v>0.11248780345728658</v>
      </c>
      <c r="J311" s="341" t="s">
        <v>755</v>
      </c>
      <c r="K311" s="342">
        <v>3</v>
      </c>
      <c r="L311" s="281" t="s">
        <v>760</v>
      </c>
      <c r="M311" s="282" t="s">
        <v>32</v>
      </c>
      <c r="N311" s="148">
        <v>1315679</v>
      </c>
      <c r="O311" s="148">
        <v>9439487</v>
      </c>
      <c r="P311" s="338">
        <f t="shared" si="9"/>
        <v>0.8506898974345675</v>
      </c>
    </row>
    <row r="312" spans="1:16" ht="19.5" customHeight="1">
      <c r="A312" s="247"/>
      <c r="B312" s="285" t="s">
        <v>721</v>
      </c>
      <c r="C312" s="339">
        <v>4</v>
      </c>
      <c r="D312" s="287" t="s">
        <v>722</v>
      </c>
      <c r="E312" s="340"/>
      <c r="F312" s="288">
        <v>0</v>
      </c>
      <c r="G312" s="288">
        <v>2632242</v>
      </c>
      <c r="H312" s="338">
        <f t="shared" si="8"/>
        <v>0.24641840282958483</v>
      </c>
      <c r="J312" s="341" t="s">
        <v>757</v>
      </c>
      <c r="K312" s="342">
        <v>3</v>
      </c>
      <c r="L312" s="281" t="s">
        <v>840</v>
      </c>
      <c r="M312" s="282" t="s">
        <v>32</v>
      </c>
      <c r="N312" s="148">
        <v>163422</v>
      </c>
      <c r="O312" s="148">
        <v>1207635</v>
      </c>
      <c r="P312" s="338">
        <f t="shared" si="9"/>
        <v>0.10883249209288533</v>
      </c>
    </row>
    <row r="313" spans="1:16" ht="19.5" customHeight="1">
      <c r="A313" s="247"/>
      <c r="B313" s="285" t="s">
        <v>723</v>
      </c>
      <c r="C313" s="339">
        <v>4</v>
      </c>
      <c r="D313" s="287" t="s">
        <v>724</v>
      </c>
      <c r="E313" s="340" t="s">
        <v>688</v>
      </c>
      <c r="F313" s="288">
        <v>21</v>
      </c>
      <c r="G313" s="288">
        <v>462</v>
      </c>
      <c r="H313" s="338">
        <f t="shared" si="8"/>
        <v>4.325031745077701E-05</v>
      </c>
      <c r="J313" s="341" t="s">
        <v>839</v>
      </c>
      <c r="K313" s="342">
        <v>4</v>
      </c>
      <c r="L313" s="281" t="s">
        <v>838</v>
      </c>
      <c r="M313" s="282" t="s">
        <v>32</v>
      </c>
      <c r="N313" s="148">
        <v>68885</v>
      </c>
      <c r="O313" s="148">
        <v>598671</v>
      </c>
      <c r="P313" s="338">
        <f t="shared" si="9"/>
        <v>0.05395244165144248</v>
      </c>
    </row>
    <row r="314" spans="1:16" ht="19.5" customHeight="1">
      <c r="A314" s="247"/>
      <c r="B314" s="285" t="s">
        <v>725</v>
      </c>
      <c r="C314" s="339">
        <v>4</v>
      </c>
      <c r="D314" s="287" t="s">
        <v>726</v>
      </c>
      <c r="E314" s="340" t="s">
        <v>12</v>
      </c>
      <c r="F314" s="288">
        <v>130</v>
      </c>
      <c r="G314" s="288">
        <v>26888</v>
      </c>
      <c r="H314" s="338">
        <f t="shared" si="8"/>
        <v>0.002517131029472927</v>
      </c>
      <c r="J314" s="341" t="s">
        <v>759</v>
      </c>
      <c r="K314" s="342">
        <v>3</v>
      </c>
      <c r="L314" s="281" t="s">
        <v>770</v>
      </c>
      <c r="M314" s="282"/>
      <c r="N314" s="148">
        <v>0</v>
      </c>
      <c r="O314" s="148">
        <v>2777380</v>
      </c>
      <c r="P314" s="338">
        <f t="shared" si="9"/>
        <v>0.2502984650899799</v>
      </c>
    </row>
    <row r="315" spans="1:16" ht="19.5" customHeight="1">
      <c r="A315" s="247"/>
      <c r="B315" s="285" t="s">
        <v>727</v>
      </c>
      <c r="C315" s="339">
        <v>4</v>
      </c>
      <c r="D315" s="287" t="s">
        <v>728</v>
      </c>
      <c r="E315" s="340" t="s">
        <v>32</v>
      </c>
      <c r="F315" s="288">
        <v>2185</v>
      </c>
      <c r="G315" s="288">
        <v>83841</v>
      </c>
      <c r="H315" s="338">
        <f t="shared" si="8"/>
        <v>0.007848809232447176</v>
      </c>
      <c r="J315" s="341" t="s">
        <v>761</v>
      </c>
      <c r="K315" s="342">
        <v>4</v>
      </c>
      <c r="L315" s="281" t="s">
        <v>837</v>
      </c>
      <c r="M315" s="282"/>
      <c r="N315" s="148">
        <v>0</v>
      </c>
      <c r="O315" s="148">
        <v>1700711</v>
      </c>
      <c r="P315" s="338">
        <f t="shared" si="9"/>
        <v>0.15326867510446707</v>
      </c>
    </row>
    <row r="316" spans="1:16" ht="19.5" customHeight="1">
      <c r="A316" s="247"/>
      <c r="B316" s="285" t="s">
        <v>729</v>
      </c>
      <c r="C316" s="339">
        <v>5</v>
      </c>
      <c r="D316" s="287" t="s">
        <v>730</v>
      </c>
      <c r="E316" s="340" t="s">
        <v>32</v>
      </c>
      <c r="F316" s="288">
        <v>1797</v>
      </c>
      <c r="G316" s="288">
        <v>64548</v>
      </c>
      <c r="H316" s="338">
        <f t="shared" si="8"/>
        <v>0.006042687209551417</v>
      </c>
      <c r="J316" s="341" t="s">
        <v>836</v>
      </c>
      <c r="K316" s="342">
        <v>3</v>
      </c>
      <c r="L316" s="281" t="s">
        <v>776</v>
      </c>
      <c r="M316" s="282"/>
      <c r="N316" s="148">
        <v>0</v>
      </c>
      <c r="O316" s="148">
        <v>171573</v>
      </c>
      <c r="P316" s="338">
        <f t="shared" si="9"/>
        <v>0.015462219268117116</v>
      </c>
    </row>
    <row r="317" spans="1:16" ht="19.5" customHeight="1">
      <c r="A317" s="247"/>
      <c r="B317" s="285" t="s">
        <v>731</v>
      </c>
      <c r="C317" s="339">
        <v>4</v>
      </c>
      <c r="D317" s="287" t="s">
        <v>732</v>
      </c>
      <c r="E317" s="340"/>
      <c r="F317" s="288">
        <v>0</v>
      </c>
      <c r="G317" s="288">
        <v>27419</v>
      </c>
      <c r="H317" s="338">
        <f t="shared" si="8"/>
        <v>0.002566840809919599</v>
      </c>
      <c r="J317" s="341" t="s">
        <v>835</v>
      </c>
      <c r="K317" s="342">
        <v>4</v>
      </c>
      <c r="L317" s="281" t="s">
        <v>834</v>
      </c>
      <c r="M317" s="282"/>
      <c r="N317" s="148">
        <v>0</v>
      </c>
      <c r="O317" s="148">
        <v>128171</v>
      </c>
      <c r="P317" s="338">
        <f t="shared" si="9"/>
        <v>0.011550815721668554</v>
      </c>
    </row>
    <row r="318" spans="1:16" ht="19.5" customHeight="1">
      <c r="A318" s="247"/>
      <c r="B318" s="285" t="s">
        <v>733</v>
      </c>
      <c r="C318" s="339">
        <v>5</v>
      </c>
      <c r="D318" s="287" t="s">
        <v>734</v>
      </c>
      <c r="E318" s="340" t="s">
        <v>12</v>
      </c>
      <c r="F318" s="288">
        <v>8</v>
      </c>
      <c r="G318" s="288">
        <v>4329</v>
      </c>
      <c r="H318" s="338">
        <f t="shared" si="8"/>
        <v>0.00040526109143812483</v>
      </c>
      <c r="J318" s="341" t="s">
        <v>765</v>
      </c>
      <c r="K318" s="342">
        <v>3</v>
      </c>
      <c r="L318" s="281" t="s">
        <v>833</v>
      </c>
      <c r="M318" s="282" t="s">
        <v>32</v>
      </c>
      <c r="N318" s="148">
        <v>4292</v>
      </c>
      <c r="O318" s="148">
        <v>364755</v>
      </c>
      <c r="P318" s="338">
        <f t="shared" si="9"/>
        <v>0.032871849237013154</v>
      </c>
    </row>
    <row r="319" spans="1:16" ht="19.5" customHeight="1">
      <c r="A319" s="247"/>
      <c r="B319" s="285" t="s">
        <v>735</v>
      </c>
      <c r="C319" s="339">
        <v>4</v>
      </c>
      <c r="D319" s="287" t="s">
        <v>736</v>
      </c>
      <c r="E319" s="340"/>
      <c r="F319" s="288">
        <v>0</v>
      </c>
      <c r="G319" s="288">
        <v>12598327</v>
      </c>
      <c r="H319" s="338">
        <f t="shared" si="8"/>
        <v>1.1793974937201195</v>
      </c>
      <c r="J319" s="341" t="s">
        <v>769</v>
      </c>
      <c r="K319" s="342">
        <v>3</v>
      </c>
      <c r="L319" s="281" t="s">
        <v>832</v>
      </c>
      <c r="M319" s="282" t="s">
        <v>15</v>
      </c>
      <c r="N319" s="148">
        <v>0</v>
      </c>
      <c r="O319" s="148">
        <v>5446</v>
      </c>
      <c r="P319" s="338">
        <f t="shared" si="9"/>
        <v>0.0004907954406239082</v>
      </c>
    </row>
    <row r="320" spans="1:16" ht="19.5" customHeight="1">
      <c r="A320" s="247"/>
      <c r="B320" s="285" t="s">
        <v>737</v>
      </c>
      <c r="C320" s="339">
        <v>5</v>
      </c>
      <c r="D320" s="287" t="s">
        <v>738</v>
      </c>
      <c r="E320" s="340" t="s">
        <v>32</v>
      </c>
      <c r="F320" s="288">
        <v>621</v>
      </c>
      <c r="G320" s="288">
        <v>18566</v>
      </c>
      <c r="H320" s="338">
        <f t="shared" si="8"/>
        <v>0.0017380636229245151</v>
      </c>
      <c r="J320" s="329" t="s">
        <v>799</v>
      </c>
      <c r="K320" s="330">
        <v>1</v>
      </c>
      <c r="L320" s="264" t="s">
        <v>800</v>
      </c>
      <c r="M320" s="265"/>
      <c r="N320" s="138">
        <v>0</v>
      </c>
      <c r="O320" s="138">
        <v>58518988</v>
      </c>
      <c r="P320" s="328">
        <f t="shared" si="9"/>
        <v>5.273751836269776</v>
      </c>
    </row>
    <row r="321" spans="1:16" ht="19.5" customHeight="1">
      <c r="A321" s="247"/>
      <c r="B321" s="285" t="s">
        <v>739</v>
      </c>
      <c r="C321" s="339">
        <v>3</v>
      </c>
      <c r="D321" s="287" t="s">
        <v>740</v>
      </c>
      <c r="E321" s="340"/>
      <c r="F321" s="288">
        <v>0</v>
      </c>
      <c r="G321" s="288">
        <v>87476</v>
      </c>
      <c r="H321" s="338">
        <f t="shared" si="8"/>
        <v>0.008189101232303398</v>
      </c>
      <c r="J321" s="334" t="s">
        <v>801</v>
      </c>
      <c r="K321" s="335">
        <v>2</v>
      </c>
      <c r="L321" s="275" t="s">
        <v>831</v>
      </c>
      <c r="M321" s="276"/>
      <c r="N321" s="128">
        <v>0</v>
      </c>
      <c r="O321" s="128">
        <v>57849193</v>
      </c>
      <c r="P321" s="333">
        <f t="shared" si="9"/>
        <v>5.213389674655254</v>
      </c>
    </row>
    <row r="322" spans="1:16" ht="19.5" customHeight="1" thickBot="1">
      <c r="A322" s="247"/>
      <c r="B322" s="285" t="s">
        <v>741</v>
      </c>
      <c r="C322" s="339">
        <v>4</v>
      </c>
      <c r="D322" s="287" t="s">
        <v>742</v>
      </c>
      <c r="E322" s="340" t="s">
        <v>12</v>
      </c>
      <c r="F322" s="288">
        <v>251</v>
      </c>
      <c r="G322" s="288">
        <v>14464</v>
      </c>
      <c r="H322" s="338">
        <f t="shared" si="8"/>
        <v>0.0013540532285888282</v>
      </c>
      <c r="J322" s="347" t="s">
        <v>803</v>
      </c>
      <c r="K322" s="348">
        <v>2</v>
      </c>
      <c r="L322" s="349" t="s">
        <v>804</v>
      </c>
      <c r="M322" s="350" t="s">
        <v>32</v>
      </c>
      <c r="N322" s="351">
        <v>71</v>
      </c>
      <c r="O322" s="351">
        <v>202510</v>
      </c>
      <c r="P322" s="352">
        <f t="shared" si="9"/>
        <v>0.018250272618572837</v>
      </c>
    </row>
    <row r="323" spans="1:16" ht="19.5" customHeight="1" thickBot="1">
      <c r="A323" s="247"/>
      <c r="B323" s="285" t="s">
        <v>743</v>
      </c>
      <c r="C323" s="339">
        <v>4</v>
      </c>
      <c r="D323" s="287" t="s">
        <v>744</v>
      </c>
      <c r="E323" s="340"/>
      <c r="F323" s="288">
        <v>0</v>
      </c>
      <c r="G323" s="288">
        <v>40348</v>
      </c>
      <c r="H323" s="338">
        <f t="shared" si="8"/>
        <v>0.003777194390701192</v>
      </c>
      <c r="J323" s="430" t="s">
        <v>809</v>
      </c>
      <c r="K323" s="431"/>
      <c r="L323" s="431"/>
      <c r="M323" s="431"/>
      <c r="N323" s="431"/>
      <c r="O323" s="353">
        <f>O8+O46+O55+O100+O114+O120+O157+O212+O283+O320</f>
        <v>1109627260</v>
      </c>
      <c r="P323" s="354">
        <f t="shared" si="9"/>
        <v>100</v>
      </c>
    </row>
    <row r="324" spans="1:8" ht="19.5" customHeight="1">
      <c r="A324" s="247"/>
      <c r="B324" s="268" t="s">
        <v>745</v>
      </c>
      <c r="C324" s="331">
        <v>2</v>
      </c>
      <c r="D324" s="270" t="s">
        <v>746</v>
      </c>
      <c r="E324" s="332"/>
      <c r="F324" s="271">
        <v>0</v>
      </c>
      <c r="G324" s="271">
        <v>15703427</v>
      </c>
      <c r="H324" s="333">
        <f t="shared" si="8"/>
        <v>1.4700826900759802</v>
      </c>
    </row>
    <row r="325" spans="1:8" ht="19.5" customHeight="1">
      <c r="A325" s="247"/>
      <c r="B325" s="285" t="s">
        <v>747</v>
      </c>
      <c r="C325" s="339">
        <v>3</v>
      </c>
      <c r="D325" s="287" t="s">
        <v>748</v>
      </c>
      <c r="E325" s="340"/>
      <c r="F325" s="288">
        <v>0</v>
      </c>
      <c r="G325" s="288">
        <v>569084</v>
      </c>
      <c r="H325" s="338">
        <f t="shared" si="8"/>
        <v>0.053275029558783514</v>
      </c>
    </row>
    <row r="326" spans="1:8" ht="19.5" customHeight="1">
      <c r="A326" s="247"/>
      <c r="B326" s="285" t="s">
        <v>749</v>
      </c>
      <c r="C326" s="339">
        <v>4</v>
      </c>
      <c r="D326" s="287" t="s">
        <v>750</v>
      </c>
      <c r="E326" s="340" t="s">
        <v>233</v>
      </c>
      <c r="F326" s="288">
        <v>82420</v>
      </c>
      <c r="G326" s="288">
        <v>24739</v>
      </c>
      <c r="H326" s="338">
        <f t="shared" si="8"/>
        <v>0.0023159515225427973</v>
      </c>
    </row>
    <row r="327" spans="1:8" ht="19.5" customHeight="1">
      <c r="A327" s="247"/>
      <c r="B327" s="285" t="s">
        <v>751</v>
      </c>
      <c r="C327" s="339">
        <v>3</v>
      </c>
      <c r="D327" s="287" t="s">
        <v>752</v>
      </c>
      <c r="E327" s="340" t="s">
        <v>12</v>
      </c>
      <c r="F327" s="288">
        <v>379198</v>
      </c>
      <c r="G327" s="288">
        <v>3117258</v>
      </c>
      <c r="H327" s="338">
        <f t="shared" si="8"/>
        <v>0.2918233724588187</v>
      </c>
    </row>
    <row r="328" spans="1:8" ht="19.5" customHeight="1">
      <c r="A328" s="247"/>
      <c r="B328" s="285" t="s">
        <v>753</v>
      </c>
      <c r="C328" s="339">
        <v>3</v>
      </c>
      <c r="D328" s="287" t="s">
        <v>754</v>
      </c>
      <c r="E328" s="340"/>
      <c r="F328" s="288">
        <v>0</v>
      </c>
      <c r="G328" s="288">
        <v>450860</v>
      </c>
      <c r="H328" s="338">
        <f t="shared" si="8"/>
        <v>0.042207441830860004</v>
      </c>
    </row>
    <row r="329" spans="1:8" ht="19.5" customHeight="1">
      <c r="A329" s="247"/>
      <c r="B329" s="285" t="s">
        <v>755</v>
      </c>
      <c r="C329" s="339">
        <v>3</v>
      </c>
      <c r="D329" s="287" t="s">
        <v>756</v>
      </c>
      <c r="E329" s="340" t="s">
        <v>32</v>
      </c>
      <c r="F329" s="288">
        <v>24081</v>
      </c>
      <c r="G329" s="288">
        <v>165431</v>
      </c>
      <c r="H329" s="338">
        <f aca="true" t="shared" si="10" ref="H329:H351">G329/1068200252*100</f>
        <v>0.015486890186578985</v>
      </c>
    </row>
    <row r="330" spans="1:8" ht="19.5" customHeight="1">
      <c r="A330" s="247"/>
      <c r="B330" s="285" t="s">
        <v>759</v>
      </c>
      <c r="C330" s="339">
        <v>3</v>
      </c>
      <c r="D330" s="287" t="s">
        <v>760</v>
      </c>
      <c r="E330" s="340" t="s">
        <v>32</v>
      </c>
      <c r="F330" s="288">
        <v>554533</v>
      </c>
      <c r="G330" s="288">
        <v>4250461</v>
      </c>
      <c r="H330" s="338">
        <f t="shared" si="10"/>
        <v>0.3979086310868985</v>
      </c>
    </row>
    <row r="331" spans="1:8" ht="19.5" customHeight="1">
      <c r="A331" s="247"/>
      <c r="B331" s="285" t="s">
        <v>761</v>
      </c>
      <c r="C331" s="339">
        <v>4</v>
      </c>
      <c r="D331" s="287" t="s">
        <v>762</v>
      </c>
      <c r="E331" s="340" t="s">
        <v>32</v>
      </c>
      <c r="F331" s="288">
        <v>899</v>
      </c>
      <c r="G331" s="288">
        <v>8246</v>
      </c>
      <c r="H331" s="338">
        <f t="shared" si="10"/>
        <v>0.0007719526357123533</v>
      </c>
    </row>
    <row r="332" spans="1:8" ht="19.5" customHeight="1">
      <c r="A332" s="247"/>
      <c r="B332" s="285" t="s">
        <v>763</v>
      </c>
      <c r="C332" s="339">
        <v>4</v>
      </c>
      <c r="D332" s="287" t="s">
        <v>764</v>
      </c>
      <c r="E332" s="340" t="s">
        <v>32</v>
      </c>
      <c r="F332" s="288">
        <v>268728</v>
      </c>
      <c r="G332" s="288">
        <v>570709</v>
      </c>
      <c r="H332" s="338">
        <f t="shared" si="10"/>
        <v>0.05342715459310714</v>
      </c>
    </row>
    <row r="333" spans="1:8" ht="19.5" customHeight="1">
      <c r="A333" s="247"/>
      <c r="B333" s="285" t="s">
        <v>765</v>
      </c>
      <c r="C333" s="339">
        <v>3</v>
      </c>
      <c r="D333" s="287" t="s">
        <v>766</v>
      </c>
      <c r="E333" s="340" t="s">
        <v>32</v>
      </c>
      <c r="F333" s="288">
        <v>10612</v>
      </c>
      <c r="G333" s="288">
        <v>57095</v>
      </c>
      <c r="H333" s="338">
        <f t="shared" si="10"/>
        <v>0.00534497159058899</v>
      </c>
    </row>
    <row r="334" spans="1:8" ht="19.5" customHeight="1">
      <c r="A334" s="247"/>
      <c r="B334" s="285" t="s">
        <v>767</v>
      </c>
      <c r="C334" s="339">
        <v>3</v>
      </c>
      <c r="D334" s="287" t="s">
        <v>768</v>
      </c>
      <c r="E334" s="340" t="s">
        <v>32</v>
      </c>
      <c r="F334" s="288">
        <v>23813</v>
      </c>
      <c r="G334" s="288">
        <v>318937</v>
      </c>
      <c r="H334" s="338">
        <f t="shared" si="10"/>
        <v>0.029857416659736943</v>
      </c>
    </row>
    <row r="335" spans="1:8" ht="19.5" customHeight="1">
      <c r="A335" s="247"/>
      <c r="B335" s="285" t="s">
        <v>769</v>
      </c>
      <c r="C335" s="339">
        <v>3</v>
      </c>
      <c r="D335" s="287" t="s">
        <v>770</v>
      </c>
      <c r="E335" s="340"/>
      <c r="F335" s="288">
        <v>0</v>
      </c>
      <c r="G335" s="288">
        <v>680675</v>
      </c>
      <c r="H335" s="338">
        <f t="shared" si="10"/>
        <v>0.06372166630044944</v>
      </c>
    </row>
    <row r="336" spans="1:8" ht="19.5" customHeight="1">
      <c r="A336" s="247"/>
      <c r="B336" s="285" t="s">
        <v>771</v>
      </c>
      <c r="C336" s="339">
        <v>4</v>
      </c>
      <c r="D336" s="287" t="s">
        <v>772</v>
      </c>
      <c r="E336" s="340"/>
      <c r="F336" s="288">
        <v>0</v>
      </c>
      <c r="G336" s="288">
        <v>421454</v>
      </c>
      <c r="H336" s="338">
        <f t="shared" si="10"/>
        <v>0.03945458720973977</v>
      </c>
    </row>
    <row r="337" spans="1:8" ht="19.5" customHeight="1">
      <c r="A337" s="247"/>
      <c r="B337" s="285" t="s">
        <v>773</v>
      </c>
      <c r="C337" s="339">
        <v>5</v>
      </c>
      <c r="D337" s="287" t="s">
        <v>774</v>
      </c>
      <c r="E337" s="340" t="s">
        <v>688</v>
      </c>
      <c r="F337" s="288">
        <v>1218</v>
      </c>
      <c r="G337" s="288">
        <v>31433</v>
      </c>
      <c r="H337" s="338">
        <f t="shared" si="10"/>
        <v>0.002942613048550376</v>
      </c>
    </row>
    <row r="338" spans="1:8" ht="19.5" customHeight="1">
      <c r="A338" s="247"/>
      <c r="B338" s="285" t="s">
        <v>775</v>
      </c>
      <c r="C338" s="339">
        <v>3</v>
      </c>
      <c r="D338" s="287" t="s">
        <v>776</v>
      </c>
      <c r="E338" s="340"/>
      <c r="F338" s="288">
        <v>0</v>
      </c>
      <c r="G338" s="288">
        <v>822572</v>
      </c>
      <c r="H338" s="338">
        <f t="shared" si="10"/>
        <v>0.07700541152839946</v>
      </c>
    </row>
    <row r="339" spans="1:8" ht="19.5" customHeight="1">
      <c r="A339" s="247"/>
      <c r="B339" s="285" t="s">
        <v>777</v>
      </c>
      <c r="C339" s="339">
        <v>4</v>
      </c>
      <c r="D339" s="287" t="s">
        <v>778</v>
      </c>
      <c r="E339" s="340"/>
      <c r="F339" s="288">
        <v>0</v>
      </c>
      <c r="G339" s="288">
        <v>633827</v>
      </c>
      <c r="H339" s="338">
        <f t="shared" si="10"/>
        <v>0.05933597177245377</v>
      </c>
    </row>
    <row r="340" spans="1:8" ht="19.5" customHeight="1">
      <c r="A340" s="247"/>
      <c r="B340" s="285" t="s">
        <v>779</v>
      </c>
      <c r="C340" s="339">
        <v>5</v>
      </c>
      <c r="D340" s="287" t="s">
        <v>780</v>
      </c>
      <c r="E340" s="340" t="s">
        <v>688</v>
      </c>
      <c r="F340" s="288">
        <v>68708</v>
      </c>
      <c r="G340" s="288">
        <v>58079</v>
      </c>
      <c r="H340" s="338">
        <f t="shared" si="10"/>
        <v>0.005437089149834801</v>
      </c>
    </row>
    <row r="341" spans="1:8" ht="19.5" customHeight="1">
      <c r="A341" s="247"/>
      <c r="B341" s="285" t="s">
        <v>781</v>
      </c>
      <c r="C341" s="339">
        <v>3</v>
      </c>
      <c r="D341" s="287" t="s">
        <v>782</v>
      </c>
      <c r="E341" s="340" t="s">
        <v>32</v>
      </c>
      <c r="F341" s="288">
        <v>2121</v>
      </c>
      <c r="G341" s="288">
        <v>2991261</v>
      </c>
      <c r="H341" s="338">
        <f t="shared" si="10"/>
        <v>0.2800281121820967</v>
      </c>
    </row>
    <row r="342" spans="1:8" ht="19.5" customHeight="1">
      <c r="A342" s="247"/>
      <c r="B342" s="285" t="s">
        <v>783</v>
      </c>
      <c r="C342" s="339">
        <v>4</v>
      </c>
      <c r="D342" s="287" t="s">
        <v>784</v>
      </c>
      <c r="E342" s="340" t="s">
        <v>32</v>
      </c>
      <c r="F342" s="288">
        <v>139</v>
      </c>
      <c r="G342" s="288">
        <v>11417</v>
      </c>
      <c r="H342" s="338">
        <f t="shared" si="10"/>
        <v>0.001068807087306323</v>
      </c>
    </row>
    <row r="343" spans="1:8" ht="19.5" customHeight="1">
      <c r="A343" s="247"/>
      <c r="B343" s="295" t="s">
        <v>789</v>
      </c>
      <c r="C343" s="343">
        <v>3</v>
      </c>
      <c r="D343" s="297" t="s">
        <v>790</v>
      </c>
      <c r="E343" s="344"/>
      <c r="F343" s="288">
        <v>0</v>
      </c>
      <c r="G343" s="288">
        <v>5109</v>
      </c>
      <c r="H343" s="338">
        <f t="shared" si="10"/>
        <v>0.00047828110791346267</v>
      </c>
    </row>
    <row r="344" spans="1:8" ht="19.5" customHeight="1">
      <c r="A344" s="247"/>
      <c r="B344" s="285" t="s">
        <v>791</v>
      </c>
      <c r="C344" s="339">
        <v>3</v>
      </c>
      <c r="D344" s="287" t="s">
        <v>792</v>
      </c>
      <c r="E344" s="340" t="s">
        <v>32</v>
      </c>
      <c r="F344" s="288">
        <v>50021</v>
      </c>
      <c r="G344" s="288">
        <v>378909</v>
      </c>
      <c r="H344" s="338">
        <f t="shared" si="10"/>
        <v>0.03547171977263304</v>
      </c>
    </row>
    <row r="345" spans="1:8" ht="19.5" customHeight="1">
      <c r="A345" s="247"/>
      <c r="B345" s="285" t="s">
        <v>793</v>
      </c>
      <c r="C345" s="339">
        <v>4</v>
      </c>
      <c r="D345" s="287" t="s">
        <v>794</v>
      </c>
      <c r="E345" s="340" t="s">
        <v>32</v>
      </c>
      <c r="F345" s="288">
        <v>24530</v>
      </c>
      <c r="G345" s="288">
        <v>217462</v>
      </c>
      <c r="H345" s="338">
        <f t="shared" si="10"/>
        <v>0.020357793362512706</v>
      </c>
    </row>
    <row r="346" spans="1:8" ht="19.5" customHeight="1">
      <c r="A346" s="247"/>
      <c r="B346" s="285" t="s">
        <v>795</v>
      </c>
      <c r="C346" s="339">
        <v>4</v>
      </c>
      <c r="D346" s="287" t="s">
        <v>796</v>
      </c>
      <c r="E346" s="340" t="s">
        <v>32</v>
      </c>
      <c r="F346" s="288">
        <v>25491</v>
      </c>
      <c r="G346" s="288">
        <v>161447</v>
      </c>
      <c r="H346" s="338">
        <f t="shared" si="10"/>
        <v>0.015113926410120337</v>
      </c>
    </row>
    <row r="347" spans="1:8" ht="19.5" customHeight="1">
      <c r="A347" s="247"/>
      <c r="B347" s="285" t="s">
        <v>797</v>
      </c>
      <c r="C347" s="339">
        <v>3</v>
      </c>
      <c r="D347" s="287" t="s">
        <v>798</v>
      </c>
      <c r="E347" s="340" t="s">
        <v>32</v>
      </c>
      <c r="F347" s="288">
        <v>78</v>
      </c>
      <c r="G347" s="288">
        <v>860</v>
      </c>
      <c r="H347" s="338">
        <f t="shared" si="10"/>
        <v>8.050924893434682E-05</v>
      </c>
    </row>
    <row r="348" spans="1:8" ht="19.5" customHeight="1">
      <c r="A348" s="247"/>
      <c r="B348" s="256" t="s">
        <v>799</v>
      </c>
      <c r="C348" s="326">
        <v>1</v>
      </c>
      <c r="D348" s="258" t="s">
        <v>800</v>
      </c>
      <c r="E348" s="327"/>
      <c r="F348" s="259">
        <v>0</v>
      </c>
      <c r="G348" s="259">
        <v>142024349</v>
      </c>
      <c r="H348" s="328">
        <f t="shared" si="10"/>
        <v>13.295667056255292</v>
      </c>
    </row>
    <row r="349" spans="2:8" ht="19.5" customHeight="1">
      <c r="B349" s="268" t="s">
        <v>801</v>
      </c>
      <c r="C349" s="331">
        <v>2</v>
      </c>
      <c r="D349" s="270" t="s">
        <v>802</v>
      </c>
      <c r="E349" s="332"/>
      <c r="F349" s="271">
        <v>0</v>
      </c>
      <c r="G349" s="271">
        <v>139799741</v>
      </c>
      <c r="H349" s="333">
        <f t="shared" si="10"/>
        <v>13.087409475728151</v>
      </c>
    </row>
    <row r="350" spans="2:8" ht="19.5" customHeight="1" thickBot="1">
      <c r="B350" s="309" t="s">
        <v>803</v>
      </c>
      <c r="C350" s="356">
        <v>2</v>
      </c>
      <c r="D350" s="311" t="s">
        <v>804</v>
      </c>
      <c r="E350" s="357" t="s">
        <v>32</v>
      </c>
      <c r="F350" s="312">
        <v>145</v>
      </c>
      <c r="G350" s="312">
        <v>224355</v>
      </c>
      <c r="H350" s="352">
        <f t="shared" si="10"/>
        <v>0.02100308435426207</v>
      </c>
    </row>
    <row r="351" spans="2:8" ht="23.25" customHeight="1" thickBot="1">
      <c r="B351" s="432" t="s">
        <v>809</v>
      </c>
      <c r="C351" s="433"/>
      <c r="D351" s="433"/>
      <c r="E351" s="433"/>
      <c r="F351" s="433"/>
      <c r="G351" s="358">
        <f>G8+G30+G32+G49+G53+G57+G86+G194+G290+G348</f>
        <v>1068200252</v>
      </c>
      <c r="H351" s="354">
        <f t="shared" si="10"/>
        <v>100</v>
      </c>
    </row>
    <row r="352" spans="6:8" ht="21.75" customHeight="1">
      <c r="F352" s="324"/>
      <c r="G352" s="324"/>
      <c r="H352" s="247"/>
    </row>
    <row r="353" spans="6:7" ht="13.5">
      <c r="F353" s="324"/>
      <c r="G353" s="324"/>
    </row>
    <row r="354" spans="6:7" ht="13.5">
      <c r="F354" s="324"/>
      <c r="G354" s="324"/>
    </row>
    <row r="355" spans="6:7" ht="13.5">
      <c r="F355" s="324"/>
      <c r="G355" s="324"/>
    </row>
    <row r="356" spans="6:7" ht="13.5">
      <c r="F356" s="324"/>
      <c r="G356" s="324"/>
    </row>
    <row r="357" spans="6:7" ht="13.5">
      <c r="F357" s="324"/>
      <c r="G357" s="324"/>
    </row>
    <row r="358" spans="6:7" ht="13.5">
      <c r="F358" s="324"/>
      <c r="G358" s="324"/>
    </row>
    <row r="359" spans="6:7" ht="13.5">
      <c r="F359" s="324"/>
      <c r="G359" s="324"/>
    </row>
    <row r="360" spans="6:7" ht="13.5">
      <c r="F360" s="359"/>
      <c r="G360" s="359"/>
    </row>
    <row r="361" spans="6:7" ht="13.5">
      <c r="F361" s="359"/>
      <c r="G361" s="359"/>
    </row>
    <row r="362" spans="6:7" ht="13.5">
      <c r="F362" s="359"/>
      <c r="G362" s="359"/>
    </row>
    <row r="363" spans="6:7" ht="13.5">
      <c r="F363" s="359"/>
      <c r="G363" s="359"/>
    </row>
    <row r="364" spans="6:7" ht="13.5">
      <c r="F364" s="359"/>
      <c r="G364" s="359"/>
    </row>
    <row r="365" spans="6:7" ht="22.5" customHeight="1">
      <c r="F365" s="359"/>
      <c r="G365" s="359"/>
    </row>
    <row r="366" spans="6:7" ht="13.5">
      <c r="F366" s="359"/>
      <c r="G366" s="359"/>
    </row>
    <row r="367" spans="6:7" ht="13.5">
      <c r="F367" s="359"/>
      <c r="G367" s="359"/>
    </row>
    <row r="368" spans="6:7" ht="13.5">
      <c r="F368" s="359"/>
      <c r="G368" s="359"/>
    </row>
    <row r="369" spans="6:7" ht="13.5">
      <c r="F369" s="359"/>
      <c r="G369" s="359"/>
    </row>
    <row r="370" spans="6:7" ht="13.5">
      <c r="F370" s="359"/>
      <c r="G370" s="359"/>
    </row>
    <row r="371" spans="6:7" ht="13.5">
      <c r="F371" s="359"/>
      <c r="G371" s="359"/>
    </row>
    <row r="372" spans="6:7" ht="13.5">
      <c r="F372" s="359"/>
      <c r="G372" s="359"/>
    </row>
    <row r="373" spans="6:7" ht="13.5">
      <c r="F373" s="359"/>
      <c r="G373" s="359"/>
    </row>
    <row r="374" spans="6:7" ht="13.5">
      <c r="F374" s="359"/>
      <c r="G374" s="359"/>
    </row>
    <row r="375" spans="6:7" ht="13.5">
      <c r="F375" s="359"/>
      <c r="G375" s="359"/>
    </row>
    <row r="376" spans="6:7" ht="13.5">
      <c r="F376" s="359"/>
      <c r="G376" s="359"/>
    </row>
    <row r="377" spans="6:7" ht="13.5">
      <c r="F377" s="359"/>
      <c r="G377" s="359"/>
    </row>
    <row r="378" spans="6:7" ht="13.5">
      <c r="F378" s="359"/>
      <c r="G378" s="359"/>
    </row>
    <row r="379" spans="6:7" ht="13.5">
      <c r="F379" s="359"/>
      <c r="G379" s="359"/>
    </row>
    <row r="380" spans="6:7" ht="13.5">
      <c r="F380" s="359"/>
      <c r="G380" s="359"/>
    </row>
    <row r="381" spans="6:7" ht="13.5">
      <c r="F381" s="359"/>
      <c r="G381" s="359"/>
    </row>
    <row r="382" spans="6:7" ht="13.5">
      <c r="F382" s="359"/>
      <c r="G382" s="359"/>
    </row>
    <row r="383" spans="6:7" ht="13.5">
      <c r="F383" s="359"/>
      <c r="G383" s="359"/>
    </row>
    <row r="384" spans="6:7" ht="13.5">
      <c r="F384" s="359"/>
      <c r="G384" s="359"/>
    </row>
    <row r="385" spans="6:7" ht="13.5">
      <c r="F385" s="359"/>
      <c r="G385" s="359"/>
    </row>
    <row r="386" spans="6:7" ht="13.5">
      <c r="F386" s="359"/>
      <c r="G386" s="359"/>
    </row>
    <row r="387" spans="6:7" ht="13.5">
      <c r="F387" s="359"/>
      <c r="G387" s="359"/>
    </row>
    <row r="388" spans="6:7" ht="13.5">
      <c r="F388" s="359"/>
      <c r="G388" s="359"/>
    </row>
    <row r="389" spans="6:7" ht="13.5">
      <c r="F389" s="359"/>
      <c r="G389" s="359"/>
    </row>
    <row r="390" spans="6:7" ht="13.5">
      <c r="F390" s="359"/>
      <c r="G390" s="359"/>
    </row>
    <row r="391" spans="6:7" ht="13.5">
      <c r="F391" s="359"/>
      <c r="G391" s="359"/>
    </row>
    <row r="392" spans="6:7" ht="13.5">
      <c r="F392" s="359"/>
      <c r="G392" s="359"/>
    </row>
    <row r="393" spans="6:7" ht="13.5">
      <c r="F393" s="359"/>
      <c r="G393" s="359"/>
    </row>
    <row r="394" spans="6:7" ht="13.5">
      <c r="F394" s="359"/>
      <c r="G394" s="359"/>
    </row>
    <row r="395" spans="6:7" ht="13.5">
      <c r="F395" s="359"/>
      <c r="G395" s="359"/>
    </row>
    <row r="396" spans="6:7" ht="13.5">
      <c r="F396" s="359"/>
      <c r="G396" s="359"/>
    </row>
    <row r="397" spans="6:7" ht="13.5">
      <c r="F397" s="359"/>
      <c r="G397" s="359"/>
    </row>
    <row r="398" spans="6:7" ht="13.5">
      <c r="F398" s="359"/>
      <c r="G398" s="359"/>
    </row>
    <row r="399" spans="6:7" ht="13.5">
      <c r="F399" s="359"/>
      <c r="G399" s="359"/>
    </row>
    <row r="400" spans="2:7" ht="13.5">
      <c r="B400" s="360"/>
      <c r="C400" s="361"/>
      <c r="D400" s="362"/>
      <c r="E400" s="363"/>
      <c r="F400" s="319"/>
      <c r="G400" s="319"/>
    </row>
    <row r="401" spans="2:7" ht="13.5">
      <c r="B401" s="360"/>
      <c r="C401" s="361"/>
      <c r="D401" s="362"/>
      <c r="E401" s="363"/>
      <c r="F401" s="319"/>
      <c r="G401" s="319"/>
    </row>
    <row r="402" spans="2:7" ht="13.5">
      <c r="B402" s="360"/>
      <c r="C402" s="361"/>
      <c r="D402" s="362"/>
      <c r="E402" s="363"/>
      <c r="F402" s="319"/>
      <c r="G402" s="319"/>
    </row>
    <row r="403" spans="2:7" ht="13.5">
      <c r="B403" s="360"/>
      <c r="C403" s="361"/>
      <c r="D403" s="362"/>
      <c r="E403" s="363"/>
      <c r="F403" s="319"/>
      <c r="G403" s="319"/>
    </row>
    <row r="404" spans="2:7" ht="13.5">
      <c r="B404" s="360"/>
      <c r="C404" s="361"/>
      <c r="D404" s="362"/>
      <c r="E404" s="363"/>
      <c r="F404" s="319"/>
      <c r="G404" s="319"/>
    </row>
    <row r="405" spans="2:7" ht="13.5">
      <c r="B405" s="360"/>
      <c r="C405" s="361"/>
      <c r="D405" s="362"/>
      <c r="E405" s="363"/>
      <c r="F405" s="319"/>
      <c r="G405" s="319"/>
    </row>
    <row r="406" spans="2:7" ht="13.5">
      <c r="B406" s="360"/>
      <c r="C406" s="361"/>
      <c r="D406" s="362"/>
      <c r="E406" s="363"/>
      <c r="F406" s="319"/>
      <c r="G406" s="319"/>
    </row>
    <row r="407" spans="2:7" ht="13.5">
      <c r="B407" s="363"/>
      <c r="C407" s="363"/>
      <c r="D407" s="363"/>
      <c r="E407" s="363"/>
      <c r="F407" s="319"/>
      <c r="G407" s="319"/>
    </row>
    <row r="408" spans="2:7" ht="13.5">
      <c r="B408" s="360"/>
      <c r="C408" s="361"/>
      <c r="D408" s="362"/>
      <c r="E408" s="363"/>
      <c r="F408" s="319"/>
      <c r="G408" s="319"/>
    </row>
    <row r="409" spans="2:7" ht="13.5">
      <c r="B409" s="360"/>
      <c r="C409" s="361"/>
      <c r="D409" s="362"/>
      <c r="E409" s="363"/>
      <c r="F409" s="319"/>
      <c r="G409" s="319"/>
    </row>
    <row r="410" spans="2:7" ht="13.5">
      <c r="B410" s="360"/>
      <c r="C410" s="361"/>
      <c r="D410" s="362"/>
      <c r="E410" s="363"/>
      <c r="F410" s="319"/>
      <c r="G410" s="319"/>
    </row>
    <row r="411" spans="2:7" ht="13.5">
      <c r="B411" s="360"/>
      <c r="C411" s="361"/>
      <c r="D411" s="362"/>
      <c r="E411" s="363"/>
      <c r="F411" s="319"/>
      <c r="G411" s="319"/>
    </row>
    <row r="412" spans="2:7" ht="13.5">
      <c r="B412" s="363"/>
      <c r="C412" s="363"/>
      <c r="D412" s="363"/>
      <c r="E412" s="363"/>
      <c r="F412" s="321"/>
      <c r="G412" s="319"/>
    </row>
    <row r="420" spans="6:7" ht="13.5">
      <c r="F420" s="324"/>
      <c r="G420" s="324"/>
    </row>
    <row r="421" spans="6:7" ht="13.5">
      <c r="F421" s="324"/>
      <c r="G421" s="324"/>
    </row>
    <row r="422" spans="6:7" ht="13.5">
      <c r="F422" s="324"/>
      <c r="G422" s="324"/>
    </row>
    <row r="423" spans="6:7" ht="13.5">
      <c r="F423" s="324"/>
      <c r="G423" s="324"/>
    </row>
    <row r="424" spans="6:7" ht="13.5">
      <c r="F424" s="324"/>
      <c r="G424" s="324"/>
    </row>
    <row r="425" spans="6:7" ht="13.5">
      <c r="F425" s="324"/>
      <c r="G425" s="324"/>
    </row>
    <row r="426" spans="6:7" ht="13.5">
      <c r="F426" s="324"/>
      <c r="G426" s="324"/>
    </row>
    <row r="427" spans="6:7" ht="13.5">
      <c r="F427" s="324"/>
      <c r="G427" s="324"/>
    </row>
    <row r="428" spans="6:7" ht="13.5">
      <c r="F428" s="324"/>
      <c r="G428" s="324"/>
    </row>
    <row r="429" spans="6:7" ht="13.5">
      <c r="F429" s="324"/>
      <c r="G429" s="324"/>
    </row>
    <row r="430" spans="6:7" ht="13.5">
      <c r="F430" s="324"/>
      <c r="G430" s="324"/>
    </row>
    <row r="431" spans="6:7" ht="13.5">
      <c r="F431" s="324"/>
      <c r="G431" s="324"/>
    </row>
    <row r="432" spans="6:7" ht="13.5">
      <c r="F432" s="324"/>
      <c r="G432" s="324"/>
    </row>
    <row r="433" spans="6:7" ht="13.5">
      <c r="F433" s="324"/>
      <c r="G433" s="324"/>
    </row>
    <row r="434" spans="6:7" ht="13.5">
      <c r="F434" s="324"/>
      <c r="G434" s="324"/>
    </row>
    <row r="435" spans="6:7" ht="13.5">
      <c r="F435" s="324"/>
      <c r="G435" s="324"/>
    </row>
    <row r="436" spans="6:7" ht="13.5">
      <c r="F436" s="324"/>
      <c r="G436" s="324"/>
    </row>
    <row r="437" spans="6:7" ht="13.5">
      <c r="F437" s="324"/>
      <c r="G437" s="324"/>
    </row>
    <row r="438" spans="6:7" ht="13.5">
      <c r="F438" s="324"/>
      <c r="G438" s="324"/>
    </row>
    <row r="439" spans="6:7" ht="13.5">
      <c r="F439" s="324"/>
      <c r="G439" s="324"/>
    </row>
    <row r="440" spans="6:7" ht="13.5">
      <c r="F440" s="324"/>
      <c r="G440" s="324"/>
    </row>
    <row r="441" spans="6:7" ht="13.5">
      <c r="F441" s="324"/>
      <c r="G441" s="324"/>
    </row>
    <row r="442" spans="6:7" ht="13.5">
      <c r="F442" s="324"/>
      <c r="G442" s="324"/>
    </row>
    <row r="443" spans="6:7" ht="13.5">
      <c r="F443" s="324"/>
      <c r="G443" s="324"/>
    </row>
    <row r="444" spans="6:7" ht="13.5">
      <c r="F444" s="324"/>
      <c r="G444" s="324"/>
    </row>
    <row r="445" spans="6:7" ht="13.5">
      <c r="F445" s="324"/>
      <c r="G445" s="324"/>
    </row>
    <row r="446" spans="6:7" ht="13.5">
      <c r="F446" s="324"/>
      <c r="G446" s="324"/>
    </row>
    <row r="447" spans="6:7" ht="13.5">
      <c r="F447" s="324"/>
      <c r="G447" s="324"/>
    </row>
    <row r="448" spans="6:7" ht="13.5">
      <c r="F448" s="324"/>
      <c r="G448" s="324"/>
    </row>
    <row r="449" spans="6:7" ht="13.5">
      <c r="F449" s="324"/>
      <c r="G449" s="324"/>
    </row>
    <row r="450" spans="6:7" ht="13.5">
      <c r="F450" s="324"/>
      <c r="G450" s="324"/>
    </row>
    <row r="451" spans="6:7" ht="13.5">
      <c r="F451" s="324"/>
      <c r="G451" s="324"/>
    </row>
    <row r="452" spans="6:7" ht="13.5">
      <c r="F452" s="324"/>
      <c r="G452" s="324"/>
    </row>
    <row r="453" spans="6:7" ht="13.5">
      <c r="F453" s="324"/>
      <c r="G453" s="324"/>
    </row>
    <row r="454" spans="6:7" ht="13.5">
      <c r="F454" s="324"/>
      <c r="G454" s="324"/>
    </row>
    <row r="455" spans="6:7" ht="13.5">
      <c r="F455" s="324"/>
      <c r="G455" s="324"/>
    </row>
    <row r="456" spans="6:7" ht="13.5">
      <c r="F456" s="324"/>
      <c r="G456" s="324"/>
    </row>
    <row r="457" spans="6:7" ht="13.5">
      <c r="F457" s="324"/>
      <c r="G457" s="324"/>
    </row>
    <row r="458" spans="6:7" ht="13.5">
      <c r="F458" s="324"/>
      <c r="G458" s="324"/>
    </row>
    <row r="459" spans="6:7" ht="13.5">
      <c r="F459" s="324"/>
      <c r="G459" s="324"/>
    </row>
    <row r="460" spans="6:7" ht="13.5">
      <c r="F460" s="324"/>
      <c r="G460" s="324"/>
    </row>
    <row r="461" spans="6:7" ht="13.5">
      <c r="F461" s="324"/>
      <c r="G461" s="324"/>
    </row>
    <row r="462" spans="6:7" ht="13.5">
      <c r="F462" s="324"/>
      <c r="G462" s="324"/>
    </row>
    <row r="463" spans="6:7" ht="13.5">
      <c r="F463" s="324"/>
      <c r="G463" s="324"/>
    </row>
    <row r="464" spans="6:7" ht="13.5">
      <c r="F464" s="324"/>
      <c r="G464" s="324"/>
    </row>
  </sheetData>
  <sheetProtection/>
  <mergeCells count="2">
    <mergeCell ref="J323:N323"/>
    <mergeCell ref="B351:F351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portrait" paperSize="9" scale="48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2019-07-03T08:29:21Z</dcterms:modified>
  <cp:category/>
  <cp:version/>
  <cp:contentType/>
  <cp:contentStatus/>
</cp:coreProperties>
</file>