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ILE03SV\Doc\04.新事業支援部\02.地域資源活用・知的財産グループ\中小企業応援ファンド【新・取崩型】\R7年度\00.事業開始時事務連絡\001.要綱規定等\②交付要領\申請様式（2025.4）\"/>
    </mc:Choice>
  </mc:AlternateContent>
  <xr:revisionPtr revIDLastSave="0" documentId="13_ncr:1_{76A381DD-ADE4-45CE-86E2-1610D0BF4B13}" xr6:coauthVersionLast="47" xr6:coauthVersionMax="47" xr10:uidLastSave="{00000000-0000-0000-0000-000000000000}"/>
  <bookViews>
    <workbookView xWindow="-108" yWindow="-108" windowWidth="23256" windowHeight="12456" tabRatio="683" activeTab="1" xr2:uid="{C272FD08-3DD5-43CA-B7B4-B3036EDE50D0}"/>
  </bookViews>
  <sheets>
    <sheet name="申請書" sheetId="2" r:id="rId1"/>
    <sheet name="1概要" sheetId="3" r:id="rId2"/>
    <sheet name="2背景3地域資源" sheetId="4" r:id="rId3"/>
    <sheet name="4計画" sheetId="12" r:id="rId4"/>
    <sheet name="5体制" sheetId="7" r:id="rId5"/>
    <sheet name="6新規性" sheetId="8" r:id="rId6"/>
    <sheet name="7目標8効果" sheetId="9" r:id="rId7"/>
    <sheet name="9経費" sheetId="11" r:id="rId8"/>
    <sheet name="申立書" sheetId="1" r:id="rId9"/>
    <sheet name="【参考 産業分類】" sheetId="13" r:id="rId10"/>
  </sheets>
  <definedNames>
    <definedName name="_Hlk196405194" localSheetId="5">'6新規性'!$L$4</definedName>
    <definedName name="_xlnm.Print_Area" localSheetId="1">'1概要'!$A$1:$J$36</definedName>
    <definedName name="_xlnm.Print_Area" localSheetId="2">'2背景3地域資源'!$A$1:$I$21</definedName>
    <definedName name="_xlnm.Print_Area" localSheetId="3">'4計画'!$A$1:$I$30</definedName>
    <definedName name="_xlnm.Print_Area" localSheetId="4">'5体制'!$A$1:$I$22</definedName>
    <definedName name="_xlnm.Print_Area" localSheetId="5">'6新規性'!$A$1:$J$25</definedName>
    <definedName name="_xlnm.Print_Area" localSheetId="6">'7目標8効果'!$A$1:$I$33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 i="11" l="1"/>
  <c r="C41" i="11"/>
  <c r="C43" i="11"/>
  <c r="D25" i="11"/>
  <c r="C25" i="11"/>
  <c r="C4" i="11" s="1"/>
  <c r="E4" i="11"/>
  <c r="I26" i="3"/>
  <c r="I25" i="3"/>
  <c r="L26" i="3" s="1"/>
  <c r="C16" i="4"/>
  <c r="D8" i="3"/>
  <c r="D3" i="3"/>
  <c r="I9" i="1"/>
  <c r="I8" i="1"/>
  <c r="I7" i="1"/>
  <c r="I6" i="1"/>
  <c r="K3" i="1"/>
  <c r="B25" i="2"/>
  <c r="C53" i="11"/>
  <c r="D36" i="11"/>
  <c r="D5" i="11" s="1"/>
  <c r="C36" i="11"/>
  <c r="C5" i="11" s="1"/>
  <c r="D4" i="11"/>
  <c r="F4" i="11" l="1"/>
  <c r="E5" i="11"/>
  <c r="D6" i="11"/>
  <c r="F22" i="2" s="1"/>
  <c r="F5" i="11"/>
  <c r="C6" i="11"/>
  <c r="B22" i="2" s="1"/>
  <c r="F6" i="11" l="1"/>
  <c r="G6" i="11" s="1"/>
  <c r="L32" i="3"/>
  <c r="D53" i="11" l="1"/>
  <c r="C45" i="11"/>
  <c r="D45" i="11" s="1"/>
  <c r="H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H2" authorId="0" shapeId="0" xr:uid="{666AB5E5-0255-43F2-A837-561D67F1C7AC}">
      <text>
        <r>
          <rPr>
            <sz val="9"/>
            <color indexed="81"/>
            <rFont val="MS P ゴシック"/>
            <family val="3"/>
            <charset val="128"/>
          </rPr>
          <t>提出日入力</t>
        </r>
      </text>
    </comment>
    <comment ref="G5" authorId="0" shapeId="0" xr:uid="{2B3C1CBA-C0D0-4869-8052-B90EDED23927}">
      <text>
        <r>
          <rPr>
            <sz val="9"/>
            <color indexed="81"/>
            <rFont val="MS P ゴシック"/>
            <family val="3"/>
            <charset val="128"/>
          </rPr>
          <t>【法人】現在事項全部証明書(履歴事項全部証明書)
【個人】印鑑登録証明書
 と同一の住所を記入</t>
        </r>
      </text>
    </comment>
    <comment ref="H8" authorId="0" shapeId="0" xr:uid="{9D3BE8CB-A263-4125-B358-D87F9B214EF9}">
      <text>
        <r>
          <rPr>
            <sz val="9"/>
            <color indexed="81"/>
            <rFont val="MS P ゴシック"/>
            <family val="3"/>
            <charset val="128"/>
          </rPr>
          <t xml:space="preserve">【法人】代表者印(会社実印)
【個人】印鑑登録証明書
 と同一の印(実印) </t>
        </r>
      </text>
    </comment>
    <comment ref="B15" authorId="0" shapeId="0" xr:uid="{D4F8D109-2BAB-4429-A236-FA844F50791B}">
      <text>
        <r>
          <rPr>
            <sz val="9"/>
            <color indexed="81"/>
            <rFont val="MS P ゴシック"/>
            <family val="3"/>
            <charset val="128"/>
          </rPr>
          <t>該当区分に「○」</t>
        </r>
      </text>
    </comment>
    <comment ref="B20" authorId="0" shapeId="0" xr:uid="{FCD6D90E-45AF-4700-83B1-AB27439E3C0F}">
      <text>
        <r>
          <rPr>
            <sz val="9"/>
            <color indexed="81"/>
            <rFont val="MS P ゴシック"/>
            <family val="3"/>
            <charset val="128"/>
          </rPr>
          <t>「9経費明細」と金額一致</t>
        </r>
      </text>
    </comment>
    <comment ref="B27" authorId="0" shapeId="0" xr:uid="{8B135682-6DCC-4F11-B7AA-A6AA3FA64867}">
      <text>
        <r>
          <rPr>
            <sz val="9"/>
            <color indexed="81"/>
            <rFont val="MS P ゴシック"/>
            <family val="3"/>
            <charset val="128"/>
          </rPr>
          <t>提出する資料に「○」記載してください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E4" authorId="0" shapeId="0" xr:uid="{9B161728-967A-49E6-A7EB-E9A12A55B736}">
      <text>
        <r>
          <rPr>
            <sz val="9"/>
            <color indexed="81"/>
            <rFont val="MS P ゴシック"/>
            <family val="3"/>
            <charset val="128"/>
          </rPr>
          <t>必ず</t>
        </r>
        <r>
          <rPr>
            <b/>
            <u/>
            <sz val="9"/>
            <color indexed="81"/>
            <rFont val="MS P ゴシック"/>
            <family val="3"/>
            <charset val="128"/>
          </rPr>
          <t>日本標準産業分類中分類</t>
        </r>
        <r>
          <rPr>
            <sz val="9"/>
            <color indexed="81"/>
            <rFont val="MS P ゴシック"/>
            <family val="3"/>
            <charset val="128"/>
          </rPr>
          <t>から選択してください</t>
        </r>
      </text>
    </comment>
    <comment ref="B16" authorId="0" shapeId="0" xr:uid="{1A6AFB31-DF9B-40EB-90C4-E6F4A03BFF01}">
      <text>
        <r>
          <rPr>
            <sz val="8"/>
            <color indexed="81"/>
            <rFont val="MS P ゴシック"/>
            <family val="3"/>
            <charset val="128"/>
          </rPr>
          <t>「ﾊﾟｰﾄﾅｰｼｯﾌﾟ構築宣言」及び「事業継続力強化計画認定」
について、ﾎﾟｰﾀﾙｻｲﾄ等にて確認できれば加点します</t>
        </r>
      </text>
    </comment>
    <comment ref="B18" authorId="0" shapeId="0" xr:uid="{224C6AF0-32C8-4DA4-B2C6-C0967227EE20}">
      <text>
        <r>
          <rPr>
            <sz val="8"/>
            <color indexed="81"/>
            <rFont val="MS P ゴシック"/>
            <family val="3"/>
            <charset val="128"/>
          </rPr>
          <t>平成31年度以降、本助成金の採択実績があれば全て記載
事業化(売上等)状況について、○✕を記入してください</t>
        </r>
      </text>
    </comment>
    <comment ref="B24" authorId="0" shapeId="0" xr:uid="{F7743AA7-5159-4214-B55A-8021EA92CE06}">
      <text>
        <r>
          <rPr>
            <sz val="8"/>
            <color indexed="81"/>
            <rFont val="MS P ゴシック"/>
            <family val="3"/>
            <charset val="128"/>
          </rPr>
          <t>10％減少に該当する｢事業収入｣｢売上総利益｣｢営業利益｣選択</t>
        </r>
      </text>
    </comment>
    <comment ref="E24" authorId="0" shapeId="0" xr:uid="{ADF9B3B5-EAB4-4B95-9168-BA77399F328B}">
      <text>
        <r>
          <rPr>
            <sz val="8"/>
            <color indexed="81"/>
            <rFont val="MS P ゴシック"/>
            <family val="3"/>
            <charset val="128"/>
          </rPr>
          <t>任意の連続する３か月の収入金額等を記載してください</t>
        </r>
      </text>
    </comment>
    <comment ref="B29" authorId="0" shapeId="0" xr:uid="{CA418E65-2E72-4022-87AB-1927CDC38F32}">
      <text>
        <r>
          <rPr>
            <sz val="9"/>
            <color indexed="81"/>
            <rFont val="MS P ゴシック"/>
            <family val="3"/>
            <charset val="128"/>
          </rPr>
          <t>事業内容を表現する適切な名称を</t>
        </r>
        <r>
          <rPr>
            <b/>
            <u/>
            <sz val="9"/>
            <color indexed="81"/>
            <rFont val="MS P ゴシック"/>
            <family val="3"/>
            <charset val="128"/>
          </rPr>
          <t>簡潔に</t>
        </r>
        <r>
          <rPr>
            <sz val="9"/>
            <color indexed="81"/>
            <rFont val="MS P ゴシック"/>
            <family val="3"/>
            <charset val="128"/>
          </rPr>
          <t xml:space="preserve">記載
</t>
        </r>
        <r>
          <rPr>
            <sz val="8"/>
            <color indexed="81"/>
            <rFont val="MS P ゴシック"/>
            <family val="3"/>
            <charset val="128"/>
          </rPr>
          <t>(例)・○○試作品の開発 ・△△展示会出展による販路開拓
    ・□□技術の開発   ・○○試作開発及び△△展示会出展による販路拡大</t>
        </r>
      </text>
    </comment>
    <comment ref="B33" authorId="0" shapeId="0" xr:uid="{59E5593E-3D58-4C12-A743-D05D19E4708C}">
      <text>
        <r>
          <rPr>
            <sz val="8"/>
            <color indexed="81"/>
            <rFont val="MS P ゴシック"/>
            <family val="3"/>
            <charset val="128"/>
          </rPr>
          <t>事業期間が重複する他の補助金申請（交付決定を含む）がある場合は
「あり」とし、補助金名及びその補助金の事業期間を記入してください。
その場合は</t>
        </r>
        <r>
          <rPr>
            <b/>
            <u/>
            <sz val="8"/>
            <color indexed="81"/>
            <rFont val="MS P ゴシック"/>
            <family val="3"/>
            <charset val="128"/>
          </rPr>
          <t>対象経費が重複していない旨の誓約書</t>
        </r>
        <r>
          <rPr>
            <sz val="8"/>
            <color indexed="81"/>
            <rFont val="MS P ゴシック"/>
            <family val="3"/>
            <charset val="128"/>
          </rPr>
          <t>を提出いただきます。
対象経費が重複する場合は申請できません。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3" authorId="0" shapeId="0" xr:uid="{F7387375-7551-4228-AE3D-B15423739003}">
      <text>
        <r>
          <rPr>
            <sz val="9"/>
            <color indexed="81"/>
            <rFont val="MS P ゴシック"/>
            <family val="3"/>
            <charset val="128"/>
          </rPr>
          <t>自社の現状（業界、事業内容、強み等）や
課題を記載してください</t>
        </r>
      </text>
    </comment>
    <comment ref="B6" authorId="0" shapeId="0" xr:uid="{1EF4A990-EE1B-452F-A0CF-6A07F2D33BA1}">
      <text>
        <r>
          <rPr>
            <sz val="9"/>
            <color indexed="81"/>
            <rFont val="MS P ゴシック"/>
            <family val="3"/>
            <charset val="128"/>
          </rPr>
          <t>なぜ助成事業に取り組むのか、
背景や目的について記載してください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2" authorId="0" shapeId="0" xr:uid="{73E1993B-BF4B-4618-A4A5-4B732790C526}">
      <text>
        <r>
          <rPr>
            <b/>
            <u/>
            <sz val="9"/>
            <color indexed="81"/>
            <rFont val="MS P ゴシック"/>
            <family val="3"/>
            <charset val="128"/>
          </rPr>
          <t>本事業期間内</t>
        </r>
        <r>
          <rPr>
            <sz val="9"/>
            <color indexed="81"/>
            <rFont val="MS P ゴシック"/>
            <family val="3"/>
            <charset val="128"/>
          </rPr>
          <t>の目標を記載してください
可能なかぎり</t>
        </r>
        <r>
          <rPr>
            <b/>
            <u/>
            <sz val="9"/>
            <color indexed="81"/>
            <rFont val="MS P ゴシック"/>
            <family val="3"/>
            <charset val="128"/>
          </rPr>
          <t>数値目標</t>
        </r>
        <r>
          <rPr>
            <sz val="9"/>
            <color indexed="81"/>
            <rFont val="MS P ゴシック"/>
            <family val="3"/>
            <charset val="128"/>
          </rPr>
          <t>を設定してください</t>
        </r>
      </text>
    </comment>
    <comment ref="B5" authorId="0" shapeId="0" xr:uid="{0AF728B4-8FFB-4E7B-B269-FA8A2E9D0804}">
      <text>
        <r>
          <rPr>
            <sz val="9"/>
            <color indexed="81"/>
            <rFont val="MS P ゴシック"/>
            <family val="3"/>
            <charset val="128"/>
          </rPr>
          <t>(1)の目標達成に向けて事業実施するうえで、
課題とその課題を解決するための取組等について
記載してください</t>
        </r>
      </text>
    </comment>
    <comment ref="F9" authorId="0" shapeId="0" xr:uid="{75ACC2FE-4B32-4279-AB5B-9AFA5F54F494}">
      <text>
        <r>
          <rPr>
            <sz val="9"/>
            <color indexed="81"/>
            <rFont val="MS P ゴシック"/>
            <family val="3"/>
            <charset val="128"/>
          </rPr>
          <t>各実施内容は、</t>
        </r>
        <r>
          <rPr>
            <b/>
            <u/>
            <sz val="9"/>
            <color indexed="81"/>
            <rFont val="MS P ゴシック"/>
            <family val="3"/>
            <charset val="128"/>
          </rPr>
          <t>どのような目的</t>
        </r>
        <r>
          <rPr>
            <sz val="9"/>
            <color indexed="81"/>
            <rFont val="MS P ゴシック"/>
            <family val="3"/>
            <charset val="128"/>
          </rPr>
          <t xml:space="preserve">で、
</t>
        </r>
        <r>
          <rPr>
            <b/>
            <u/>
            <sz val="9"/>
            <color indexed="81"/>
            <rFont val="MS P ゴシック"/>
            <family val="3"/>
            <charset val="128"/>
          </rPr>
          <t>どのような成果を得るため</t>
        </r>
        <r>
          <rPr>
            <sz val="9"/>
            <color indexed="81"/>
            <rFont val="MS P ゴシック"/>
            <family val="3"/>
            <charset val="128"/>
          </rPr>
          <t>に実施するのか、
わかるように記載してください</t>
        </r>
      </text>
    </comment>
    <comment ref="B19" authorId="0" shapeId="0" xr:uid="{95096363-DB40-4067-B2A1-F188D3823B4F}">
      <text>
        <r>
          <rPr>
            <b/>
            <u/>
            <sz val="9"/>
            <color indexed="81"/>
            <rFont val="MS P ゴシック"/>
            <family val="3"/>
            <charset val="128"/>
          </rPr>
          <t>出展の可能性のあるもの</t>
        </r>
        <r>
          <rPr>
            <sz val="9"/>
            <color indexed="81"/>
            <rFont val="MS P ゴシック"/>
            <family val="3"/>
            <charset val="128"/>
          </rPr>
          <t>は全て記載してください
交付決定（10月上旬）前に出展申込が必要な場合は、</t>
        </r>
        <r>
          <rPr>
            <b/>
            <u/>
            <sz val="9"/>
            <color indexed="81"/>
            <rFont val="MS P ゴシック"/>
            <family val="3"/>
            <charset val="128"/>
          </rPr>
          <t>事前着手届の提出</t>
        </r>
        <r>
          <rPr>
            <sz val="9"/>
            <color indexed="81"/>
            <rFont val="MS P ゴシック"/>
            <family val="3"/>
            <charset val="128"/>
          </rPr>
          <t>が必要です</t>
        </r>
      </text>
    </comment>
    <comment ref="B25" authorId="0" shapeId="0" xr:uid="{325D0E1C-CF6B-4F85-8161-8A373FD5E4E7}">
      <text>
        <r>
          <rPr>
            <b/>
            <u/>
            <sz val="9"/>
            <color indexed="81"/>
            <rFont val="MS P ゴシック"/>
            <family val="3"/>
            <charset val="128"/>
          </rPr>
          <t>単年度事業の場合は記入不要</t>
        </r>
        <r>
          <rPr>
            <sz val="9"/>
            <color indexed="81"/>
            <rFont val="MS P ゴシック"/>
            <family val="3"/>
            <charset val="128"/>
          </rPr>
          <t>。該当しない場合は斜線を引いてください
（複数年度事業の場合は次年度以降の事業費、事業内容を記載してください）</t>
        </r>
      </text>
    </comment>
    <comment ref="C26" authorId="0" shapeId="0" xr:uid="{0EF3E643-9B7D-4540-A387-E88217661BBB}">
      <text>
        <r>
          <rPr>
            <sz val="9"/>
            <color indexed="81"/>
            <rFont val="MS P ゴシック"/>
            <family val="3"/>
            <charset val="128"/>
          </rPr>
          <t>助成事業に要する経費の見込金額を記載してください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14" authorId="0" shapeId="0" xr:uid="{3B127659-7E93-4064-A9DD-51206E09A9BC}">
      <text>
        <r>
          <rPr>
            <sz val="9"/>
            <color indexed="81"/>
            <rFont val="MS P ゴシック"/>
            <family val="3"/>
            <charset val="128"/>
          </rPr>
          <t xml:space="preserve">対象経費「外注加工費」「委託費」を計上している場合は、
</t>
        </r>
        <r>
          <rPr>
            <b/>
            <u/>
            <sz val="9"/>
            <color indexed="81"/>
            <rFont val="MS P ゴシック"/>
            <family val="3"/>
            <charset val="128"/>
          </rPr>
          <t>どのような業務</t>
        </r>
        <r>
          <rPr>
            <sz val="9"/>
            <color indexed="81"/>
            <rFont val="MS P ゴシック"/>
            <family val="3"/>
            <charset val="128"/>
          </rPr>
          <t>を</t>
        </r>
        <r>
          <rPr>
            <b/>
            <u/>
            <sz val="9"/>
            <color indexed="81"/>
            <rFont val="MS P ゴシック"/>
            <family val="3"/>
            <charset val="128"/>
          </rPr>
          <t>なぜ外注加工等する必要</t>
        </r>
        <r>
          <rPr>
            <sz val="9"/>
            <color indexed="81"/>
            <rFont val="MS P ゴシック"/>
            <family val="3"/>
            <charset val="128"/>
          </rPr>
          <t>があるのか記載してください</t>
        </r>
      </text>
    </comment>
    <comment ref="B19" authorId="0" shapeId="0" xr:uid="{7B72EA15-6D5D-4A73-85AE-ECA32918EBEF}">
      <text>
        <r>
          <rPr>
            <sz val="9"/>
            <color indexed="81"/>
            <rFont val="MS P ゴシック"/>
            <family val="3"/>
            <charset val="128"/>
          </rPr>
          <t>事業資金の調達方法を記載してください
金融機関等から借入予定の場合は、調整状況を記載してください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2" authorId="0" shapeId="0" xr:uid="{E8E0FE8B-F986-40C8-B676-D017396B18E4}">
      <text>
        <r>
          <rPr>
            <sz val="9"/>
            <color indexed="81"/>
            <rFont val="MS P ゴシック"/>
            <family val="3"/>
            <charset val="128"/>
          </rPr>
          <t>審査のポイント「</t>
        </r>
        <r>
          <rPr>
            <b/>
            <u/>
            <sz val="9"/>
            <color indexed="81"/>
            <rFont val="MS P ゴシック"/>
            <family val="3"/>
            <charset val="128"/>
          </rPr>
          <t>新規性</t>
        </r>
        <r>
          <rPr>
            <sz val="9"/>
            <color indexed="81"/>
            <rFont val="MS P ゴシック"/>
            <family val="3"/>
            <charset val="128"/>
          </rPr>
          <t>」について、
どこに新規性があるのか、類似品等との違い、
優位性はどこにあるのか等、記載してください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2" authorId="0" shapeId="0" xr:uid="{F07D5486-AA84-4BB5-AEBB-4D42B61E2BCA}">
      <text>
        <r>
          <rPr>
            <sz val="9"/>
            <color indexed="81"/>
            <rFont val="MS P ゴシック"/>
            <family val="3"/>
            <charset val="128"/>
          </rPr>
          <t>助成事業が事業化した際の</t>
        </r>
        <r>
          <rPr>
            <b/>
            <u/>
            <sz val="9"/>
            <color indexed="81"/>
            <rFont val="MS P ゴシック"/>
            <family val="3"/>
            <charset val="128"/>
          </rPr>
          <t>自社内</t>
        </r>
        <r>
          <rPr>
            <sz val="9"/>
            <color indexed="81"/>
            <rFont val="MS P ゴシック"/>
            <family val="3"/>
            <charset val="128"/>
          </rPr>
          <t>の効果
(設備投資、雇用創出、経営への影響等)について記載してください</t>
        </r>
      </text>
    </comment>
    <comment ref="B5" authorId="0" shapeId="0" xr:uid="{66E6CC94-42C7-476B-A86C-74D23FBC4989}">
      <text>
        <r>
          <rPr>
            <sz val="9"/>
            <color indexed="81"/>
            <rFont val="MS P ゴシック"/>
            <family val="3"/>
            <charset val="128"/>
          </rPr>
          <t>本事業完了の1年後からの助成事業の事業化（商品化）状況、
売上額等の見込を記載してください</t>
        </r>
      </text>
    </comment>
    <comment ref="B18" authorId="0" shapeId="0" xr:uid="{191646EA-3A26-4650-8FCF-3ACB9188C400}">
      <text>
        <r>
          <rPr>
            <b/>
            <u/>
            <sz val="9"/>
            <color indexed="81"/>
            <rFont val="MS P ゴシック"/>
            <family val="3"/>
            <charset val="128"/>
          </rPr>
          <t>貴社全体</t>
        </r>
        <r>
          <rPr>
            <sz val="9"/>
            <color indexed="81"/>
            <rFont val="MS P ゴシック"/>
            <family val="3"/>
            <charset val="128"/>
          </rPr>
          <t>の売上高、経常利益の見込を記載してください</t>
        </r>
      </text>
    </comment>
    <comment ref="B22" authorId="0" shapeId="0" xr:uid="{AB551347-3110-4A03-8C18-8E4F54AB6C94}">
      <text>
        <r>
          <rPr>
            <sz val="9"/>
            <color indexed="81"/>
            <rFont val="MS P ゴシック"/>
            <family val="3"/>
            <charset val="128"/>
          </rPr>
          <t>個人は「青色申告特別控除前の所得金額㊸」の金額を記載してください</t>
        </r>
      </text>
    </comment>
    <comment ref="B31" authorId="0" shapeId="0" xr:uid="{59D97172-EFEF-4084-B6F3-C6C7DDC62971}">
      <text>
        <r>
          <rPr>
            <sz val="9"/>
            <color indexed="81"/>
            <rFont val="MS P ゴシック"/>
            <family val="3"/>
            <charset val="128"/>
          </rPr>
          <t>助成事業が事業化した場合に、地域資源に
どのような好影響を与える可能性があるのか記載してください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F3" authorId="0" shapeId="0" xr:uid="{A9A37732-C850-492F-8C0E-E11DB0C0ADF1}">
      <text>
        <r>
          <rPr>
            <sz val="9"/>
            <color indexed="81"/>
            <rFont val="MS P ゴシック"/>
            <family val="3"/>
            <charset val="128"/>
          </rPr>
          <t>経費区分「事業費」、「試作・開発費」ごとに
助成対象経費合計額×助成率(千円未満切捨て)</t>
        </r>
      </text>
    </comment>
    <comment ref="B12" authorId="0" shapeId="0" xr:uid="{CA12611B-7975-436C-9D9C-01BBA377DFB3}">
      <text>
        <r>
          <rPr>
            <sz val="9"/>
            <color indexed="81"/>
            <rFont val="MS P ゴシック"/>
            <family val="3"/>
            <charset val="128"/>
          </rPr>
          <t>助成対象経費の内容記載
(6ﾍﾟｰｼﾞ参照)</t>
        </r>
      </text>
    </comment>
    <comment ref="C12" authorId="0" shapeId="0" xr:uid="{69F89BFC-7A85-43A5-91C4-620F7117CC8D}">
      <text>
        <r>
          <rPr>
            <sz val="9"/>
            <color indexed="81"/>
            <rFont val="MS P ゴシック"/>
            <family val="3"/>
            <charset val="128"/>
          </rPr>
          <t>消費</t>
        </r>
        <r>
          <rPr>
            <b/>
            <u/>
            <sz val="9"/>
            <color indexed="81"/>
            <rFont val="MS P ゴシック"/>
            <family val="3"/>
            <charset val="128"/>
          </rPr>
          <t>税込</t>
        </r>
        <r>
          <rPr>
            <sz val="9"/>
            <color indexed="81"/>
            <rFont val="MS P ゴシック"/>
            <family val="3"/>
            <charset val="128"/>
          </rPr>
          <t>金額</t>
        </r>
      </text>
    </comment>
    <comment ref="D12" authorId="0" shapeId="0" xr:uid="{A8504429-412F-4098-BAE6-5216EB8BF4C2}">
      <text>
        <r>
          <rPr>
            <sz val="9"/>
            <color indexed="81"/>
            <rFont val="MS P ゴシック"/>
            <family val="3"/>
            <charset val="128"/>
          </rPr>
          <t>消費</t>
        </r>
        <r>
          <rPr>
            <b/>
            <u/>
            <sz val="9"/>
            <color indexed="81"/>
            <rFont val="MS P ゴシック"/>
            <family val="3"/>
            <charset val="128"/>
          </rPr>
          <t>税抜</t>
        </r>
        <r>
          <rPr>
            <sz val="9"/>
            <color indexed="81"/>
            <rFont val="MS P ゴシック"/>
            <family val="3"/>
            <charset val="128"/>
          </rPr>
          <t>金額</t>
        </r>
      </text>
    </comment>
    <comment ref="C45" authorId="0" shapeId="0" xr:uid="{C9E34E8E-DAEF-45C8-B9AD-F1911D33D426}">
      <text>
        <r>
          <rPr>
            <sz val="9"/>
            <color indexed="81"/>
            <rFont val="MS P ゴシック"/>
            <family val="3"/>
            <charset val="128"/>
          </rPr>
          <t>(1)及び(2)の助成事業に要する経費の合計額と一致</t>
        </r>
      </text>
    </comment>
    <comment ref="B48" authorId="0" shapeId="0" xr:uid="{F0D55122-E756-465C-B30A-19FC834EC9F2}">
      <text>
        <r>
          <rPr>
            <sz val="9"/>
            <color indexed="81"/>
            <rFont val="MS P ゴシック"/>
            <family val="3"/>
            <charset val="128"/>
          </rPr>
          <t>助成金は原則として</t>
        </r>
        <r>
          <rPr>
            <b/>
            <u/>
            <sz val="9"/>
            <color indexed="81"/>
            <rFont val="MS P ゴシック"/>
            <family val="3"/>
            <charset val="128"/>
          </rPr>
          <t>精算払い</t>
        </r>
        <r>
          <rPr>
            <sz val="9"/>
            <color indexed="81"/>
            <rFont val="MS P ゴシック"/>
            <family val="3"/>
            <charset val="128"/>
          </rPr>
          <t>のため、交付されるまでの事業資金の調達手段を記載してください</t>
        </r>
      </text>
    </comment>
    <comment ref="C53" authorId="0" shapeId="0" xr:uid="{CBE4DC2F-5C5F-4816-97F8-22AA2AA8B614}">
      <text>
        <r>
          <rPr>
            <sz val="9"/>
            <color indexed="81"/>
            <rFont val="MS P ゴシック"/>
            <family val="3"/>
            <charset val="128"/>
          </rPr>
          <t>(1)の助成金要望額と一致</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I9" authorId="0" shapeId="0" xr:uid="{64EFBD61-935D-41DA-A017-9596F1E2ADF8}">
      <text>
        <r>
          <rPr>
            <sz val="9"/>
            <color indexed="81"/>
            <rFont val="MS P ゴシック"/>
            <family val="3"/>
            <charset val="128"/>
          </rPr>
          <t>【法人】代表者印(会社実印)
【個人】印鑑登録証明書
と同一の印(実印)</t>
        </r>
      </text>
    </comment>
    <comment ref="K14" authorId="0" shapeId="0" xr:uid="{F2E60505-3E52-4865-BCCB-920A8E93382C}">
      <text>
        <r>
          <rPr>
            <sz val="9"/>
            <color indexed="81"/>
            <rFont val="MS P ゴシック"/>
            <family val="3"/>
            <charset val="128"/>
          </rPr>
          <t>各役員の現住所（自宅）を記載してください</t>
        </r>
      </text>
    </comment>
  </commentList>
</comments>
</file>

<file path=xl/sharedStrings.xml><?xml version="1.0" encoding="utf-8"?>
<sst xmlns="http://schemas.openxmlformats.org/spreadsheetml/2006/main" count="674" uniqueCount="610">
  <si>
    <t>申立書</t>
    <phoneticPr fontId="1"/>
  </si>
  <si>
    <t>代表者氏名</t>
    <phoneticPr fontId="1"/>
  </si>
  <si>
    <t>役員一覧表</t>
    <phoneticPr fontId="1"/>
  </si>
  <si>
    <t>氏名
（全角）</t>
    <phoneticPr fontId="1"/>
  </si>
  <si>
    <t>生年月日</t>
    <phoneticPr fontId="1"/>
  </si>
  <si>
    <t>年</t>
  </si>
  <si>
    <t>月</t>
  </si>
  <si>
    <t>日</t>
  </si>
  <si>
    <t>元号</t>
    <rPh sb="0" eb="2">
      <t>ゲンゴウ</t>
    </rPh>
    <phoneticPr fontId="1"/>
  </si>
  <si>
    <t>性別</t>
    <phoneticPr fontId="1"/>
  </si>
  <si>
    <t>役職名</t>
    <phoneticPr fontId="1"/>
  </si>
  <si>
    <t>M･Ｆ</t>
    <phoneticPr fontId="1"/>
  </si>
  <si>
    <t>所在地</t>
    <phoneticPr fontId="1"/>
  </si>
  <si>
    <t>名称</t>
    <phoneticPr fontId="1"/>
  </si>
  <si>
    <t>　あいち中小企業応援ファンド新事業展開応援助成金を申請するにあたり、当社が愛知県暴力団排除条例（平成22年10月15日愛知県条例第34号）に規定する暴力団員又は暴力団若しくは暴力団と密接な関係を有しない者でないことを申し立てます。</t>
    <phoneticPr fontId="1"/>
  </si>
  <si>
    <t>　公益財団法人あいち産業振興機構理事長　殿</t>
    <phoneticPr fontId="1"/>
  </si>
  <si>
    <t>番号</t>
    <rPh sb="0" eb="2">
      <t>バンゴウ</t>
    </rPh>
    <phoneticPr fontId="1"/>
  </si>
  <si>
    <t>氏名
（カナ）</t>
    <phoneticPr fontId="1"/>
  </si>
  <si>
    <t>（申請者の皆様へ）</t>
    <phoneticPr fontId="1"/>
  </si>
  <si>
    <t>愛知県では、事務事業から暴力団を排除しております。あいち中小企業応援ファンド新事業展開応援助成金（一般枠）交付要領第３条の規定により、暴力団員又は暴力団若しくは暴力団と密接な関係を有する者には、助成金を交付いたしません。また、交付決定後にその旨明らかになった時は、同要領第19条の規定により、交付決定を取り消します。</t>
    <phoneticPr fontId="1"/>
  </si>
  <si>
    <t>この計画書に係る助成金の交付が暴力団を利するか否かについて、愛知県警本部長に役員一覧表の氏名、生年月日、住所その他の申立書に記載されている情報を提供し、その意見を聞くことがあります。</t>
    <phoneticPr fontId="1"/>
  </si>
  <si>
    <t>現住所</t>
    <rPh sb="0" eb="1">
      <t>ゲン</t>
    </rPh>
    <phoneticPr fontId="1"/>
  </si>
  <si>
    <t>記載上の注意
１　氏名（ｶﾅ）は半角カナで姓と名の間を一文字空けること。
２　氏名は、姓と名の間を一文字空けること。
３　生年月日の元号は、明治は「Ｍ」、大正は「T」、昭和は「Ｓ」、平成は「Ｈ」とすること。
４　生年月日の年月日は、半角数字で2ケタになるように記載すること。
　　（例）昭和40年1月15日生まれ⇒元号は「Ｓ」、年は「40」、月は「01」、日は「15」
５　性別は、男性は「Ｍ」、女性は「Ｆ」と記載すること。
６　県名は愛知県の場合は省略し、愛知県以外の場合は県名から記載すること。
７　行が足りないときは、行を増やして記載すること。</t>
    <rPh sb="77" eb="79">
      <t>タイショウ</t>
    </rPh>
    <rPh sb="215" eb="217">
      <t>ケンメイ</t>
    </rPh>
    <rPh sb="218" eb="221">
      <t>アイチケン</t>
    </rPh>
    <rPh sb="222" eb="224">
      <t>バアイ</t>
    </rPh>
    <rPh sb="225" eb="227">
      <t>ショウリャク</t>
    </rPh>
    <rPh sb="229" eb="234">
      <t>アイチケンイガイ</t>
    </rPh>
    <rPh sb="235" eb="237">
      <t>バアイ</t>
    </rPh>
    <rPh sb="238" eb="240">
      <t>ケンメイ</t>
    </rPh>
    <rPh sb="242" eb="244">
      <t>キサイ</t>
    </rPh>
    <phoneticPr fontId="1"/>
  </si>
  <si>
    <t>　あいち中小企業応援ファンド新事業展開応援助成金（一般枠）の交付を受けたいので、あいち中小企業応援ファンド新事業展開応援助成金（一般枠）交付要領第６条第１項の規定に基づき、関係書類を添えて申請します。</t>
    <phoneticPr fontId="1"/>
  </si>
  <si>
    <t>記</t>
    <rPh sb="0" eb="1">
      <t>キ</t>
    </rPh>
    <phoneticPr fontId="1"/>
  </si>
  <si>
    <t>区分</t>
  </si>
  <si>
    <t>助成限度額</t>
  </si>
  <si>
    <t>助成率</t>
  </si>
  <si>
    <t>中小企業者等</t>
  </si>
  <si>
    <t>1/2以内</t>
  </si>
  <si>
    <t>2/3以内</t>
  </si>
  <si>
    <t>小規模企業者</t>
  </si>
  <si>
    <t>２　助成事業に要する経費及び助成金交付申請額</t>
    <phoneticPr fontId="1"/>
  </si>
  <si>
    <t>原油・原材料高騰等による影響を受けた中小企業者等
（中小企業者グループ・中小企業者団体を除く）</t>
    <phoneticPr fontId="1"/>
  </si>
  <si>
    <t xml:space="preserve"> 50万円以上
300万円以内</t>
    <phoneticPr fontId="1"/>
  </si>
  <si>
    <t xml:space="preserve"> 50万円以上
100万円以内</t>
    <phoneticPr fontId="1"/>
  </si>
  <si>
    <t>助成事業に要する経費</t>
    <phoneticPr fontId="1"/>
  </si>
  <si>
    <t>助成対象経費</t>
    <phoneticPr fontId="1"/>
  </si>
  <si>
    <t>助成金交付申請額</t>
    <phoneticPr fontId="1"/>
  </si>
  <si>
    <t>３　事業完了予定年月日</t>
    <phoneticPr fontId="1"/>
  </si>
  <si>
    <t>あいち中小企業応援ファンド新事業展開応援助成金（一般枠）助成事業計画書（別紙１）</t>
    <phoneticPr fontId="1"/>
  </si>
  <si>
    <t>（様式）申立書（役員一覧表）</t>
    <phoneticPr fontId="1"/>
  </si>
  <si>
    <t>【小規模企業者が助成率2/3で申請する場合】健康保険・厚生年金保険適用事業所関係事項確認書（3か月以内）</t>
    <phoneticPr fontId="1"/>
  </si>
  <si>
    <t>事業や法人を紹介するパンフレット等、組合等は事業計画書・事業報告書</t>
    <phoneticPr fontId="1"/>
  </si>
  <si>
    <t>その他必要と認めるもの</t>
    <phoneticPr fontId="1"/>
  </si>
  <si>
    <t>直近の決算関係書類＜写し＞
【法人】決算関係書類（貸借対照表、損益計算書、製造原価報告書、一般管理費明細書、株主資本等変動計算書、個別注記）
【個人】確定申告書</t>
    <phoneticPr fontId="1"/>
  </si>
  <si>
    <t>現在事項全部証明書等（３か月以内）＜原本＞
【法人】現在事項全部証明書又は履歴事項全部証明書
【個人】印鑑証明書</t>
    <phoneticPr fontId="1"/>
  </si>
  <si>
    <t>【地域経済牽引事業の促進による地域の成長発展の基盤強化に関する法律第2条第3項第1号から5号に規定される資本金の額を超える
　中小企業者が申請する場合】健康保険・厚生年金保険適用事業所関係事項確認書（3か月以内）</t>
    <phoneticPr fontId="1"/>
  </si>
  <si>
    <t>１　申請者及び事業の概要　</t>
    <phoneticPr fontId="1"/>
  </si>
  <si>
    <t>（1）申請者の概要</t>
    <phoneticPr fontId="1"/>
  </si>
  <si>
    <t>企業等名称</t>
    <phoneticPr fontId="1"/>
  </si>
  <si>
    <t>設立日</t>
    <phoneticPr fontId="1"/>
  </si>
  <si>
    <t>資本金
（出資金）</t>
    <phoneticPr fontId="1"/>
  </si>
  <si>
    <t>ﾎｰﾑﾍﾟｰｼﾞｱﾄﾞﾚｽ</t>
    <phoneticPr fontId="1"/>
  </si>
  <si>
    <t>役職・氏名</t>
    <phoneticPr fontId="1"/>
  </si>
  <si>
    <t>電話</t>
    <phoneticPr fontId="1"/>
  </si>
  <si>
    <t>住所</t>
    <phoneticPr fontId="1"/>
  </si>
  <si>
    <t>代表者</t>
    <phoneticPr fontId="1"/>
  </si>
  <si>
    <t>連絡担当</t>
    <phoneticPr fontId="1"/>
  </si>
  <si>
    <t>経理担当</t>
    <rPh sb="0" eb="2">
      <t>ケイリ</t>
    </rPh>
    <phoneticPr fontId="1"/>
  </si>
  <si>
    <t>｢ﾊﾟｰﾄﾅｰｼｯﾌﾟ構築
宣言｣の登録状況</t>
    <phoneticPr fontId="1"/>
  </si>
  <si>
    <t>主たる業種</t>
    <phoneticPr fontId="1"/>
  </si>
  <si>
    <t>従業員数</t>
    <phoneticPr fontId="1"/>
  </si>
  <si>
    <t>常勤役員</t>
    <phoneticPr fontId="1"/>
  </si>
  <si>
    <t>従業員</t>
    <phoneticPr fontId="1"/>
  </si>
  <si>
    <t>パート</t>
    <phoneticPr fontId="1"/>
  </si>
  <si>
    <t>メール</t>
    <phoneticPr fontId="1"/>
  </si>
  <si>
    <t>事業継続力
強化計画認定</t>
    <phoneticPr fontId="1"/>
  </si>
  <si>
    <t>採択年度</t>
    <phoneticPr fontId="1"/>
  </si>
  <si>
    <t>事業名</t>
    <phoneticPr fontId="1"/>
  </si>
  <si>
    <t>（2）助成事業の概要</t>
    <phoneticPr fontId="1"/>
  </si>
  <si>
    <t>事業の実施期間</t>
    <phoneticPr fontId="1"/>
  </si>
  <si>
    <t>活用する地域資源</t>
    <phoneticPr fontId="1"/>
  </si>
  <si>
    <t>事業概要
（250文字以内）</t>
    <phoneticPr fontId="1"/>
  </si>
  <si>
    <t>他の補助金の
重複申請</t>
    <phoneticPr fontId="1"/>
  </si>
  <si>
    <t>他社の知的財産
の活用</t>
    <phoneticPr fontId="1"/>
  </si>
  <si>
    <t>～</t>
    <phoneticPr fontId="1"/>
  </si>
  <si>
    <t>交付決定日</t>
    <rPh sb="0" eb="2">
      <t>コウフ</t>
    </rPh>
    <rPh sb="2" eb="4">
      <t>ケッテイ</t>
    </rPh>
    <rPh sb="4" eb="5">
      <t>ビ</t>
    </rPh>
    <phoneticPr fontId="1"/>
  </si>
  <si>
    <t>ありの
場合→</t>
    <phoneticPr fontId="1"/>
  </si>
  <si>
    <t>補助金名</t>
    <rPh sb="0" eb="3">
      <t>ホジョキン</t>
    </rPh>
    <rPh sb="3" eb="4">
      <t>メイ</t>
    </rPh>
    <phoneticPr fontId="1"/>
  </si>
  <si>
    <t>事業期間</t>
    <rPh sb="0" eb="2">
      <t>ジギョウ</t>
    </rPh>
    <rPh sb="2" eb="4">
      <t>キカン</t>
    </rPh>
    <phoneticPr fontId="1"/>
  </si>
  <si>
    <t>文字数</t>
    <rPh sb="0" eb="3">
      <t>モジスウ</t>
    </rPh>
    <phoneticPr fontId="1"/>
  </si>
  <si>
    <t>（1）当社（既存事業等）の状況、課題等</t>
    <phoneticPr fontId="1"/>
  </si>
  <si>
    <t>（2）助成事業に取り組もうとする背景、目的</t>
    <phoneticPr fontId="1"/>
  </si>
  <si>
    <t>時期</t>
    <phoneticPr fontId="1"/>
  </si>
  <si>
    <t>実施内容</t>
    <phoneticPr fontId="1"/>
  </si>
  <si>
    <t>備考(目的、成果ｲﾒｰｼﾞ、検証内容等)</t>
    <phoneticPr fontId="1"/>
  </si>
  <si>
    <t>展示会等名称</t>
    <phoneticPr fontId="1"/>
  </si>
  <si>
    <t>開催時期</t>
    <phoneticPr fontId="1"/>
  </si>
  <si>
    <t>開催場所</t>
    <phoneticPr fontId="1"/>
  </si>
  <si>
    <t>実施年度</t>
    <phoneticPr fontId="1"/>
  </si>
  <si>
    <r>
      <t>事業費</t>
    </r>
    <r>
      <rPr>
        <sz val="8"/>
        <color theme="1"/>
        <rFont val="ＭＳ Ｐ明朝"/>
        <family val="1"/>
        <charset val="128"/>
      </rPr>
      <t>(千円)</t>
    </r>
    <phoneticPr fontId="1"/>
  </si>
  <si>
    <r>
      <t>（1）役割分担及び人員体制</t>
    </r>
    <r>
      <rPr>
        <sz val="11"/>
        <color theme="1"/>
        <rFont val="ＭＳ Ｐゴシック"/>
        <family val="3"/>
        <charset val="128"/>
      </rPr>
      <t>（共同実施者、協力者等を含む事業参加者の役割分担等）</t>
    </r>
    <phoneticPr fontId="1"/>
  </si>
  <si>
    <t>企業等名</t>
    <rPh sb="0" eb="2">
      <t>キギョウ</t>
    </rPh>
    <rPh sb="2" eb="3">
      <t>トウ</t>
    </rPh>
    <rPh sb="3" eb="4">
      <t>メイ</t>
    </rPh>
    <phoneticPr fontId="1"/>
  </si>
  <si>
    <t>所在地</t>
    <rPh sb="0" eb="3">
      <t>ショザイチ</t>
    </rPh>
    <phoneticPr fontId="1"/>
  </si>
  <si>
    <t>体制・役割等</t>
    <rPh sb="0" eb="2">
      <t>タイセイ</t>
    </rPh>
    <rPh sb="3" eb="5">
      <t>ヤクワリ</t>
    </rPh>
    <rPh sb="5" eb="6">
      <t>トウ</t>
    </rPh>
    <phoneticPr fontId="1"/>
  </si>
  <si>
    <r>
      <t>（2）外注加工または委託が必要な理由、外注加工等の内容</t>
    </r>
    <r>
      <rPr>
        <sz val="11"/>
        <color theme="1"/>
        <rFont val="ＭＳ Ｐゴシック"/>
        <family val="3"/>
        <charset val="128"/>
      </rPr>
      <t>　※該当がある場合のみ記載</t>
    </r>
    <phoneticPr fontId="1"/>
  </si>
  <si>
    <t>（3）資金調達方法及び調整状況</t>
    <phoneticPr fontId="1"/>
  </si>
  <si>
    <t>資金調達方法</t>
    <rPh sb="0" eb="2">
      <t>シキン</t>
    </rPh>
    <rPh sb="2" eb="4">
      <t>チョウタツ</t>
    </rPh>
    <rPh sb="4" eb="6">
      <t>ホウホウ</t>
    </rPh>
    <phoneticPr fontId="1"/>
  </si>
  <si>
    <t>調整状況</t>
    <rPh sb="0" eb="2">
      <t>チョウセイ</t>
    </rPh>
    <rPh sb="2" eb="4">
      <t>ジョウキョウ</t>
    </rPh>
    <phoneticPr fontId="1"/>
  </si>
  <si>
    <r>
      <t>（1）地域資源の選定理由</t>
    </r>
    <r>
      <rPr>
        <sz val="11"/>
        <color theme="1"/>
        <rFont val="ＭＳ Ｐゴシック"/>
        <family val="3"/>
        <charset val="128"/>
      </rPr>
      <t>（地域資源の特徴、強み等）</t>
    </r>
    <phoneticPr fontId="1"/>
  </si>
  <si>
    <t>（2）地域資源の活用方法</t>
    <phoneticPr fontId="1"/>
  </si>
  <si>
    <t>６　事業の新規性、需要開拓の見込み</t>
    <phoneticPr fontId="1"/>
  </si>
  <si>
    <r>
      <t>（1）助成事業の新規性・優位性</t>
    </r>
    <r>
      <rPr>
        <sz val="11"/>
        <color theme="1"/>
        <rFont val="ＭＳ Ｐゴシック"/>
        <family val="3"/>
        <charset val="128"/>
      </rPr>
      <t>（同業他社等の類似事例の有無・既存製品との違い等）</t>
    </r>
    <rPh sb="3" eb="5">
      <t>ジョセイ</t>
    </rPh>
    <rPh sb="5" eb="7">
      <t>ジギョウ</t>
    </rPh>
    <rPh sb="8" eb="11">
      <t>シンキセイ</t>
    </rPh>
    <rPh sb="12" eb="15">
      <t>ユウイセイ</t>
    </rPh>
    <rPh sb="16" eb="18">
      <t>ドウギョウ</t>
    </rPh>
    <rPh sb="18" eb="20">
      <t>タシャ</t>
    </rPh>
    <rPh sb="20" eb="21">
      <t>トウ</t>
    </rPh>
    <rPh sb="22" eb="24">
      <t>ルイジ</t>
    </rPh>
    <rPh sb="24" eb="26">
      <t>ジレイ</t>
    </rPh>
    <rPh sb="27" eb="29">
      <t>ウム</t>
    </rPh>
    <rPh sb="30" eb="32">
      <t>キゾン</t>
    </rPh>
    <rPh sb="32" eb="34">
      <t>セイヒン</t>
    </rPh>
    <rPh sb="36" eb="37">
      <t>チガ</t>
    </rPh>
    <rPh sb="38" eb="39">
      <t>ナド</t>
    </rPh>
    <phoneticPr fontId="1"/>
  </si>
  <si>
    <t>（2）新製品等のコスト、販売価格等</t>
    <phoneticPr fontId="1"/>
  </si>
  <si>
    <t>＜販売価格（想定）＞</t>
    <rPh sb="1" eb="3">
      <t>ハンバイ</t>
    </rPh>
    <rPh sb="3" eb="5">
      <t>カカク</t>
    </rPh>
    <rPh sb="6" eb="8">
      <t>ソウテイ</t>
    </rPh>
    <phoneticPr fontId="1"/>
  </si>
  <si>
    <t>商品</t>
    <phoneticPr fontId="1"/>
  </si>
  <si>
    <t>製造コスト</t>
    <phoneticPr fontId="1"/>
  </si>
  <si>
    <r>
      <t>（3）ターゲット市場の市場規模</t>
    </r>
    <r>
      <rPr>
        <sz val="11"/>
        <color theme="1"/>
        <rFont val="ＭＳ Ｐゴシック"/>
        <family val="3"/>
        <charset val="128"/>
      </rPr>
      <t>（最近の動向、将来性含む）</t>
    </r>
    <r>
      <rPr>
        <b/>
        <sz val="11"/>
        <color theme="1"/>
        <rFont val="ＭＳ Ｐゴシック"/>
        <family val="3"/>
        <charset val="128"/>
      </rPr>
      <t>、選定理由</t>
    </r>
    <phoneticPr fontId="1"/>
  </si>
  <si>
    <t>（4）需要開拓に向けた取組、今後の営業方針等</t>
    <phoneticPr fontId="1"/>
  </si>
  <si>
    <t>７　助成事業の達成目標</t>
    <phoneticPr fontId="1"/>
  </si>
  <si>
    <r>
      <t>（1）助成事業が事業化した場合の効果</t>
    </r>
    <r>
      <rPr>
        <sz val="11"/>
        <color theme="1"/>
        <rFont val="ＭＳ Ｐゴシック"/>
        <family val="3"/>
        <charset val="128"/>
      </rPr>
      <t>（当社内）</t>
    </r>
    <phoneticPr fontId="1"/>
  </si>
  <si>
    <t>（2）助成事業の売上等</t>
    <phoneticPr fontId="1"/>
  </si>
  <si>
    <t>年</t>
    <rPh sb="0" eb="1">
      <t>ネン</t>
    </rPh>
    <phoneticPr fontId="1"/>
  </si>
  <si>
    <t>状況</t>
    <rPh sb="0" eb="2">
      <t>ジョウキョウ</t>
    </rPh>
    <phoneticPr fontId="1"/>
  </si>
  <si>
    <t>売上根拠</t>
    <phoneticPr fontId="1"/>
  </si>
  <si>
    <r>
      <t>売上額</t>
    </r>
    <r>
      <rPr>
        <sz val="8"/>
        <color theme="1"/>
        <rFont val="ＭＳ Ｐ明朝"/>
        <family val="1"/>
        <charset val="128"/>
      </rPr>
      <t>(千円)</t>
    </r>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</si>
  <si>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</si>
  <si>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</si>
  <si>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</si>
  <si>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</si>
  <si>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</si>
  <si>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 xml:space="preserve">（3）当社全体の売上高等の見込み </t>
    <phoneticPr fontId="1"/>
  </si>
  <si>
    <t>直近期末実績</t>
    <phoneticPr fontId="1"/>
  </si>
  <si>
    <t>売上高</t>
    <phoneticPr fontId="1"/>
  </si>
  <si>
    <t>経常利益</t>
    <phoneticPr fontId="1"/>
  </si>
  <si>
    <t>（単位：千円）</t>
    <phoneticPr fontId="1"/>
  </si>
  <si>
    <t>８　地域産業への波及効果等</t>
    <phoneticPr fontId="1"/>
  </si>
  <si>
    <t>（1）地域産業・業界の現状</t>
    <phoneticPr fontId="1"/>
  </si>
  <si>
    <t>（2）助成事業が事業化した場合の地域産業・業界・仕入先等への波及効果</t>
    <phoneticPr fontId="1"/>
  </si>
  <si>
    <t>（3）助成事業が事業化した場合の地域資源への波及効果</t>
    <phoneticPr fontId="1"/>
  </si>
  <si>
    <t>９　経費明細表</t>
    <phoneticPr fontId="1"/>
  </si>
  <si>
    <t>（1）助成事業に要する経費</t>
    <phoneticPr fontId="1"/>
  </si>
  <si>
    <t>（単位：円）</t>
    <rPh sb="1" eb="3">
      <t>タンイ</t>
    </rPh>
    <rPh sb="4" eb="5">
      <t>エン</t>
    </rPh>
    <phoneticPr fontId="1"/>
  </si>
  <si>
    <t>経費区分</t>
    <rPh sb="0" eb="2">
      <t>ケイヒ</t>
    </rPh>
    <rPh sb="2" eb="4">
      <t>クブン</t>
    </rPh>
    <phoneticPr fontId="1"/>
  </si>
  <si>
    <t>助成事業に
要する経費</t>
    <phoneticPr fontId="1"/>
  </si>
  <si>
    <t>助成率</t>
    <rPh sb="0" eb="3">
      <t>ジョセイリツ</t>
    </rPh>
    <phoneticPr fontId="1"/>
  </si>
  <si>
    <t>助成金要望額</t>
    <phoneticPr fontId="1"/>
  </si>
  <si>
    <t>①事業費</t>
    <phoneticPr fontId="1"/>
  </si>
  <si>
    <t>②試作・開発費</t>
    <phoneticPr fontId="1"/>
  </si>
  <si>
    <t>合　計</t>
    <rPh sb="0" eb="1">
      <t>ゴウ</t>
    </rPh>
    <rPh sb="2" eb="3">
      <t>ケイ</t>
    </rPh>
    <phoneticPr fontId="1"/>
  </si>
  <si>
    <t>（2）本年度の経費配分内訳</t>
    <phoneticPr fontId="1"/>
  </si>
  <si>
    <t>①事業費</t>
    <rPh sb="1" eb="4">
      <t>ジギョウヒ</t>
    </rPh>
    <phoneticPr fontId="1"/>
  </si>
  <si>
    <t>内　容</t>
    <phoneticPr fontId="1"/>
  </si>
  <si>
    <t>助成対象経費</t>
    <rPh sb="0" eb="2">
      <t>ジョセイ</t>
    </rPh>
    <rPh sb="2" eb="4">
      <t>タイショウ</t>
    </rPh>
    <rPh sb="4" eb="6">
      <t>ケイヒ</t>
    </rPh>
    <phoneticPr fontId="1"/>
  </si>
  <si>
    <t>経費内訳（単価、数量等）</t>
    <rPh sb="0" eb="2">
      <t>ケイヒ</t>
    </rPh>
    <rPh sb="2" eb="4">
      <t>ウチワケ</t>
    </rPh>
    <rPh sb="5" eb="7">
      <t>タンカ</t>
    </rPh>
    <rPh sb="8" eb="10">
      <t>スウリョウ</t>
    </rPh>
    <rPh sb="10" eb="11">
      <t>トウ</t>
    </rPh>
    <phoneticPr fontId="1"/>
  </si>
  <si>
    <t>専門家謝金</t>
    <rPh sb="0" eb="3">
      <t>センモンカ</t>
    </rPh>
    <rPh sb="3" eb="5">
      <t>シャキン</t>
    </rPh>
    <phoneticPr fontId="1"/>
  </si>
  <si>
    <t>従事者旅費
(キッチンウェアEXPO)</t>
    <phoneticPr fontId="1"/>
  </si>
  <si>
    <t>東京都内、3泊4日、4名
鉄道運賃＠24,200×4名
宿泊料＠11,000×3泊×4名</t>
    <phoneticPr fontId="1"/>
  </si>
  <si>
    <t>従事者旅費
(ライフスタイル展)</t>
    <phoneticPr fontId="1"/>
  </si>
  <si>
    <t>東京都内、2泊3日、2名
鉄道運賃＠24,200×2名
宿泊料＠11,000×2泊×2名</t>
    <phoneticPr fontId="1"/>
  </si>
  <si>
    <t>会場借料
(キッチンウェアEXPO)</t>
    <phoneticPr fontId="1"/>
  </si>
  <si>
    <t>東京ビックサイト　出展料（1小間）</t>
    <rPh sb="9" eb="12">
      <t>シュッテンリョウ</t>
    </rPh>
    <rPh sb="14" eb="16">
      <t>コマ</t>
    </rPh>
    <phoneticPr fontId="1"/>
  </si>
  <si>
    <t>会場借料
(ライフスタイル展)</t>
    <phoneticPr fontId="1"/>
  </si>
  <si>
    <t>幕張メッセ　出展料（1小間）</t>
    <rPh sb="0" eb="2">
      <t>マクハリ</t>
    </rPh>
    <rPh sb="11" eb="13">
      <t>コマ</t>
    </rPh>
    <phoneticPr fontId="1"/>
  </si>
  <si>
    <t>会場整備費
(キッチンウェアEXPO)</t>
    <phoneticPr fontId="1"/>
  </si>
  <si>
    <t>東京ビックサイト　什器・備品・造作代</t>
    <rPh sb="9" eb="11">
      <t>ジュウキ</t>
    </rPh>
    <rPh sb="12" eb="14">
      <t>ビヒン</t>
    </rPh>
    <rPh sb="15" eb="17">
      <t>ゾウサ</t>
    </rPh>
    <rPh sb="17" eb="18">
      <t>ダイ</t>
    </rPh>
    <phoneticPr fontId="1"/>
  </si>
  <si>
    <t>会場整備費
(ライフスタイル展)</t>
    <phoneticPr fontId="1"/>
  </si>
  <si>
    <t>幕張メッセ　什器・備品・造作代</t>
    <rPh sb="6" eb="8">
      <t>ジュウキ</t>
    </rPh>
    <rPh sb="9" eb="11">
      <t>ビヒン</t>
    </rPh>
    <rPh sb="12" eb="14">
      <t>ゾウサ</t>
    </rPh>
    <rPh sb="14" eb="15">
      <t>ダイ</t>
    </rPh>
    <phoneticPr fontId="1"/>
  </si>
  <si>
    <t>通信運搬費</t>
    <phoneticPr fontId="1"/>
  </si>
  <si>
    <t>印刷製本費</t>
    <rPh sb="0" eb="2">
      <t>インサツ</t>
    </rPh>
    <rPh sb="2" eb="4">
      <t>セイホン</t>
    </rPh>
    <rPh sb="4" eb="5">
      <t>ヒ</t>
    </rPh>
    <phoneticPr fontId="1"/>
  </si>
  <si>
    <t>特許権等産業財産権取得費</t>
    <rPh sb="0" eb="4">
      <t>トッキョケンナド</t>
    </rPh>
    <rPh sb="4" eb="6">
      <t>サンギョウ</t>
    </rPh>
    <rPh sb="6" eb="8">
      <t>ザイサン</t>
    </rPh>
    <rPh sb="8" eb="9">
      <t>ケン</t>
    </rPh>
    <rPh sb="9" eb="11">
      <t>シュトク</t>
    </rPh>
    <rPh sb="11" eb="12">
      <t>ヒ</t>
    </rPh>
    <phoneticPr fontId="1"/>
  </si>
  <si>
    <t>新商品の商標登録に要する弁理士費用</t>
    <rPh sb="4" eb="6">
      <t>ショウヒョウ</t>
    </rPh>
    <rPh sb="6" eb="8">
      <t>トウロク</t>
    </rPh>
    <phoneticPr fontId="1"/>
  </si>
  <si>
    <t>広告宣伝費</t>
    <rPh sb="0" eb="2">
      <t>コウコク</t>
    </rPh>
    <rPh sb="2" eb="5">
      <t>センデンヒ</t>
    </rPh>
    <rPh sb="4" eb="5">
      <t>ヒ</t>
    </rPh>
    <phoneticPr fontId="1"/>
  </si>
  <si>
    <t>新商品PR部分のホームページ作成</t>
    <phoneticPr fontId="1"/>
  </si>
  <si>
    <t>①事業費　計</t>
    <rPh sb="1" eb="4">
      <t>ジギョウヒ</t>
    </rPh>
    <rPh sb="5" eb="6">
      <t>ケイ</t>
    </rPh>
    <phoneticPr fontId="1"/>
  </si>
  <si>
    <t>②試作・開発費</t>
    <rPh sb="1" eb="3">
      <t>シサク</t>
    </rPh>
    <rPh sb="4" eb="7">
      <t>カイハツヒ</t>
    </rPh>
    <phoneticPr fontId="1"/>
  </si>
  <si>
    <t>原材料費（チタン板材）</t>
    <phoneticPr fontId="1"/>
  </si>
  <si>
    <t>原材料費（ﾌﾗｲﾊﾟﾝ柄部品）</t>
    <phoneticPr fontId="1"/>
  </si>
  <si>
    <t>ﾌﾗｲﾊﾟﾝ柄部品　</t>
    <rPh sb="6" eb="7">
      <t>エ</t>
    </rPh>
    <rPh sb="7" eb="9">
      <t>ブヒン</t>
    </rPh>
    <phoneticPr fontId="1"/>
  </si>
  <si>
    <t>外注加工費</t>
    <phoneticPr fontId="1"/>
  </si>
  <si>
    <t>柄の組付け（○○の家）</t>
    <phoneticPr fontId="1"/>
  </si>
  <si>
    <t>試験・分析費</t>
    <phoneticPr fontId="1"/>
  </si>
  <si>
    <t>試作品の耐久性試験（S研究所）</t>
    <rPh sb="0" eb="3">
      <t>シサクヒン</t>
    </rPh>
    <rPh sb="4" eb="7">
      <t>タイキュウセイ</t>
    </rPh>
    <rPh sb="7" eb="9">
      <t>シケン</t>
    </rPh>
    <rPh sb="11" eb="14">
      <t>ケンキュウショ</t>
    </rPh>
    <phoneticPr fontId="1"/>
  </si>
  <si>
    <t>②試作・開発費　計</t>
    <rPh sb="1" eb="3">
      <t>シサク</t>
    </rPh>
    <rPh sb="4" eb="7">
      <t>カイハツヒ</t>
    </rPh>
    <rPh sb="8" eb="9">
      <t>ケイ</t>
    </rPh>
    <phoneticPr fontId="1"/>
  </si>
  <si>
    <t>(注1)「助成事業に要する経費」とは、当該事業を遂行するために必要な経費をいう。
(注2)「助成対象経費」とは、「助成事業に要する経費」のうちで助成対象となる経費をいう。
(注3)「経費内訳」は、必要に応じて別紙を作成するなど詳細に記入すること。
(注4)「助成対象経費」及び「経費内訳」は、消費税及び地方消費税抜きの金額を記入すること。</t>
    <phoneticPr fontId="1"/>
  </si>
  <si>
    <t>（3）本年度の資金調達内訳</t>
    <phoneticPr fontId="1"/>
  </si>
  <si>
    <t>区分</t>
    <rPh sb="0" eb="2">
      <t>クブン</t>
    </rPh>
    <phoneticPr fontId="1"/>
  </si>
  <si>
    <t>資金の調達先</t>
    <rPh sb="0" eb="2">
      <t>シキン</t>
    </rPh>
    <rPh sb="3" eb="6">
      <t>チョウタツサキ</t>
    </rPh>
    <phoneticPr fontId="1"/>
  </si>
  <si>
    <t>自己資金</t>
    <rPh sb="0" eb="2">
      <t>ジコ</t>
    </rPh>
    <rPh sb="2" eb="4">
      <t>シキン</t>
    </rPh>
    <phoneticPr fontId="1"/>
  </si>
  <si>
    <t>借入金</t>
    <rPh sb="0" eb="3">
      <t>カリイレキン</t>
    </rPh>
    <phoneticPr fontId="1"/>
  </si>
  <si>
    <t>A銀行○○支店</t>
    <rPh sb="1" eb="3">
      <t>ギンコウ</t>
    </rPh>
    <phoneticPr fontId="1"/>
  </si>
  <si>
    <t>助成金</t>
    <rPh sb="0" eb="3">
      <t>ジョセイキン</t>
    </rPh>
    <phoneticPr fontId="1"/>
  </si>
  <si>
    <t>(公財)あいち産業振興機構</t>
    <phoneticPr fontId="1"/>
  </si>
  <si>
    <t>その他</t>
    <rPh sb="2" eb="3">
      <t>タ</t>
    </rPh>
    <phoneticPr fontId="1"/>
  </si>
  <si>
    <t>合計</t>
    <rPh sb="0" eb="2">
      <t>ゴウケイ</t>
    </rPh>
    <phoneticPr fontId="1"/>
  </si>
  <si>
    <t>(注)(2)本年度の経費配分内訳の助成事業に要する経費の合計額が、(3)本年度の資金調達内訳の合計額と一致すること。</t>
    <phoneticPr fontId="1"/>
  </si>
  <si>
    <t>助成金相当額</t>
    <rPh sb="2" eb="3">
      <t>キン</t>
    </rPh>
    <rPh sb="3" eb="5">
      <t>ソウトウ</t>
    </rPh>
    <rPh sb="5" eb="6">
      <t>ガク</t>
    </rPh>
    <phoneticPr fontId="1"/>
  </si>
  <si>
    <t>○○市□□町一丁目１番</t>
    <phoneticPr fontId="1"/>
  </si>
  <si>
    <t>○○工業株式会社</t>
    <phoneticPr fontId="1"/>
  </si>
  <si>
    <t>代表取締役</t>
    <phoneticPr fontId="1"/>
  </si>
  <si>
    <t>○</t>
  </si>
  <si>
    <r>
      <t>原油・原材料高騰等による影響を受けた企業者として申請をする場合は、次の事業者毎に該当する書類＜写し＞
【法人】</t>
    </r>
    <r>
      <rPr>
        <sz val="7"/>
        <color theme="1"/>
        <rFont val="ＭＳ Ｐ明朝"/>
        <family val="1"/>
        <charset val="128"/>
      </rPr>
      <t xml:space="preserve">
 対象期間と比較する期間を含む年度の確定申告書別表一の控え及び、対象期間・比較する期間の月次事業収入、売上総利益、営業利益がわかるもの
</t>
    </r>
    <r>
      <rPr>
        <sz val="8"/>
        <color theme="1"/>
        <rFont val="ＭＳ Ｐ明朝"/>
        <family val="1"/>
        <charset val="128"/>
      </rPr>
      <t>【個人(青色申告)】</t>
    </r>
    <r>
      <rPr>
        <sz val="7"/>
        <color theme="1"/>
        <rFont val="ＭＳ Ｐ明朝"/>
        <family val="1"/>
        <charset val="128"/>
      </rPr>
      <t xml:space="preserve">
 2024年の確定申告書第一表及び所得税青色申告決算書の控え、対象期間・比較する期間の月次事業収入、売上総利益、営業利益がわかるもの
</t>
    </r>
    <r>
      <rPr>
        <sz val="8"/>
        <color theme="1"/>
        <rFont val="ＭＳ Ｐ明朝"/>
        <family val="1"/>
        <charset val="128"/>
      </rPr>
      <t xml:space="preserve">【個人(白色申告)】
</t>
    </r>
    <r>
      <rPr>
        <sz val="7"/>
        <color theme="1"/>
        <rFont val="ＭＳ Ｐ明朝"/>
        <family val="1"/>
        <charset val="128"/>
      </rPr>
      <t xml:space="preserve"> 2024年の確定申告書第一表の控え、対象期間・比較する期間の月次事業収入、売上総利益、営業利益がわかるもの</t>
    </r>
    <rPh sb="128" eb="130">
      <t>アオイロ</t>
    </rPh>
    <rPh sb="130" eb="132">
      <t>シンコク</t>
    </rPh>
    <rPh sb="206" eb="207">
      <t>シロ</t>
    </rPh>
    <rPh sb="229" eb="230">
      <t>ヒカ</t>
    </rPh>
    <phoneticPr fontId="1"/>
  </si>
  <si>
    <r>
      <t>＜添付資料＞</t>
    </r>
    <r>
      <rPr>
        <sz val="9"/>
        <color theme="1"/>
        <rFont val="ＭＳ Ｐ明朝"/>
        <family val="1"/>
        <charset val="128"/>
      </rPr>
      <t>（5～10の資料については、提出する資料の番号に○を記入してください）</t>
    </r>
    <rPh sb="12" eb="14">
      <t>シリョウ</t>
    </rPh>
    <rPh sb="20" eb="22">
      <t>テイシュツ</t>
    </rPh>
    <rPh sb="24" eb="26">
      <t>シリョウ</t>
    </rPh>
    <rPh sb="27" eb="29">
      <t>バンゴウ</t>
    </rPh>
    <rPh sb="32" eb="34">
      <t>キニュウ</t>
    </rPh>
    <phoneticPr fontId="1"/>
  </si>
  <si>
    <r>
      <t>１　申請する枠</t>
    </r>
    <r>
      <rPr>
        <sz val="9"/>
        <color theme="1"/>
        <rFont val="ＭＳ Ｐ明朝"/>
        <family val="1"/>
        <charset val="128"/>
      </rPr>
      <t>（該当する枠に○を記入してください）</t>
    </r>
    <rPh sb="16" eb="18">
      <t>キニュウ</t>
    </rPh>
    <phoneticPr fontId="1"/>
  </si>
  <si>
    <t>輸送用機械器具製造業</t>
    <phoneticPr fontId="1"/>
  </si>
  <si>
    <t>http://www.**********</t>
    <phoneticPr fontId="1"/>
  </si>
  <si>
    <t>000-123-4555</t>
    <phoneticPr fontId="1"/>
  </si>
  <si>
    <t>□□□□＠□□□</t>
    <phoneticPr fontId="1"/>
  </si>
  <si>
    <t>〒000-0000　○○市□□町一丁目１番</t>
    <phoneticPr fontId="1"/>
  </si>
  <si>
    <t>取締役総務部長　愛知　次郎</t>
    <phoneticPr fontId="1"/>
  </si>
  <si>
    <t>000-123-4666</t>
    <phoneticPr fontId="1"/>
  </si>
  <si>
    <t>△△△△＠□□□</t>
    <phoneticPr fontId="1"/>
  </si>
  <si>
    <t>〒000-0000　○○市□□町三丁目１5番</t>
    <rPh sb="16" eb="17">
      <t>サン</t>
    </rPh>
    <phoneticPr fontId="1"/>
  </si>
  <si>
    <t>同上</t>
    <rPh sb="0" eb="2">
      <t>ドウジョウ</t>
    </rPh>
    <phoneticPr fontId="1"/>
  </si>
  <si>
    <t>登録済</t>
  </si>
  <si>
    <t>○○試作品の開発</t>
    <phoneticPr fontId="1"/>
  </si>
  <si>
    <r>
      <t>事業化</t>
    </r>
    <r>
      <rPr>
        <sz val="8"/>
        <color theme="1"/>
        <rFont val="ＭＳ Ｐ明朝"/>
        <family val="1"/>
        <charset val="128"/>
      </rPr>
      <t>(〇/×)</t>
    </r>
    <phoneticPr fontId="1"/>
  </si>
  <si>
    <t>×</t>
  </si>
  <si>
    <t>△△展示会出展による販路開拓</t>
    <phoneticPr fontId="1"/>
  </si>
  <si>
    <t>自動車部品製造技術を活用した純チタン製フライパンの開発</t>
    <phoneticPr fontId="1"/>
  </si>
  <si>
    <t>愛知の自動車部品、愛知の金型</t>
    <phoneticPr fontId="1"/>
  </si>
  <si>
    <t>あり</t>
  </si>
  <si>
    <t>○○補助金</t>
    <phoneticPr fontId="1"/>
  </si>
  <si>
    <t>許諾済</t>
  </si>
  <si>
    <t>　当社が自動車部品製造で培ったチタンの精密プレス加工技術を活かし、純チタン製フライパンの商品化を目指す。
　チタン製フライパンは、鉄やステンレスに比べ、保温性が高く、軽くて取扱いが容易等、フライパンに適した特徴がある一方、熱伝導率が低いため焦げ付きやすいという課題がある。
　当社技術により、フライパン表面にエンボス加工を施すことで、他社の既存製品に比べ、高寿命で焦げ付きにくいフライパンの実現を目指す。</t>
    <phoneticPr fontId="1"/>
  </si>
  <si>
    <t>認定済</t>
  </si>
  <si>
    <t>　当社は設立以来、大手自動車部品メーカー（ティア１）の協力企業として、主に自動車プレス部品の製造を行ってきた。取引先からの要請等もあり、難加工材とされるチタンの精密プレス加工技術の向上に努め、業界内では「チタンプレスの○○工業」と呼ばれるまでになっている。
　しかし、近年は自動車生産台数の調整や原材料費の高騰等により、売上、利益率ともに下降傾向にある。加えて、電動化への対応やサプライチェーンの見直し等、自動車産業を取り巻く環境の不透明感は増している。こうした中で、自動車のみに依存した事業構造から脱却する必要性を痛感している。</t>
    <phoneticPr fontId="1"/>
  </si>
  <si>
    <t>10月～3月</t>
    <phoneticPr fontId="1"/>
  </si>
  <si>
    <t>4月</t>
    <phoneticPr fontId="1"/>
  </si>
  <si>
    <t>5月～6月</t>
    <phoneticPr fontId="1"/>
  </si>
  <si>
    <t>5月</t>
    <phoneticPr fontId="1"/>
  </si>
  <si>
    <t>6月～7月</t>
    <phoneticPr fontId="1"/>
  </si>
  <si>
    <t>7月～</t>
    <phoneticPr fontId="1"/>
  </si>
  <si>
    <t>7月～9月</t>
    <phoneticPr fontId="1"/>
  </si>
  <si>
    <t>9月末</t>
    <phoneticPr fontId="1"/>
  </si>
  <si>
    <t>試作品の開発</t>
    <phoneticPr fontId="1"/>
  </si>
  <si>
    <t>焦げ付き、耐久試験（S研究所）</t>
    <phoneticPr fontId="1"/>
  </si>
  <si>
    <t>試作品の改良</t>
    <phoneticPr fontId="1"/>
  </si>
  <si>
    <t>商標登録手続き</t>
    <phoneticPr fontId="1"/>
  </si>
  <si>
    <t>パンフレット・HPの作成</t>
    <phoneticPr fontId="1"/>
  </si>
  <si>
    <t>展示会出展</t>
    <phoneticPr fontId="1"/>
  </si>
  <si>
    <t>事業完了、実績報告</t>
    <phoneticPr fontId="1"/>
  </si>
  <si>
    <t>20パターン程度の試作</t>
    <phoneticPr fontId="1"/>
  </si>
  <si>
    <t>試験結果から最適パターン見極め</t>
    <phoneticPr fontId="1"/>
  </si>
  <si>
    <t>試験結果の反映</t>
    <phoneticPr fontId="1"/>
  </si>
  <si>
    <t>自社ブランドとするために商標登録</t>
    <phoneticPr fontId="1"/>
  </si>
  <si>
    <t>パンフレット等の完成</t>
    <phoneticPr fontId="1"/>
  </si>
  <si>
    <t>バイヤー等から意見聴取</t>
    <phoneticPr fontId="1"/>
  </si>
  <si>
    <t>バイヤー等の意見反映</t>
    <phoneticPr fontId="1"/>
  </si>
  <si>
    <t>キッチンウェアEXPO</t>
    <phoneticPr fontId="1"/>
  </si>
  <si>
    <t>ライフスタイル展</t>
    <phoneticPr fontId="1"/>
  </si>
  <si>
    <t>東京ビックサイト</t>
    <phoneticPr fontId="1"/>
  </si>
  <si>
    <t>幕張メッセ</t>
    <phoneticPr fontId="1"/>
  </si>
  <si>
    <t>試作品のモニター評価、販路開拓</t>
    <phoneticPr fontId="1"/>
  </si>
  <si>
    <t>○○工業㈱</t>
    <phoneticPr fontId="1"/>
  </si>
  <si>
    <t>○○市</t>
    <rPh sb="2" eb="3">
      <t>シ</t>
    </rPh>
    <phoneticPr fontId="1"/>
  </si>
  <si>
    <t>事業統括：取締役総務部長　愛知次郎
試作開発：プレス職人チーム3名（プレス加工に携わるベテラン職人）
市場調査・マーケティング：営業担当2名</t>
    <phoneticPr fontId="1"/>
  </si>
  <si>
    <t>D精器㈱</t>
    <phoneticPr fontId="1"/>
  </si>
  <si>
    <t>□市</t>
    <phoneticPr fontId="1"/>
  </si>
  <si>
    <t>精密金型製造40年の実績を誇る老舗企業であり、当社と良好な協力関係を築いている。
当社のプレス職人チームと連携し、試作金型を作製する。</t>
    <phoneticPr fontId="1"/>
  </si>
  <si>
    <t>S研究所</t>
    <phoneticPr fontId="1"/>
  </si>
  <si>
    <t>△市</t>
    <phoneticPr fontId="1"/>
  </si>
  <si>
    <t>調理器具の試験実績が多く、調理器具の耐久性等の知見を有する試験機関。
試作品の焦げ付きや耐久性に関する試験を委託する。</t>
    <phoneticPr fontId="1"/>
  </si>
  <si>
    <t>「○○の家」</t>
    <phoneticPr fontId="1"/>
  </si>
  <si>
    <t>○市</t>
    <phoneticPr fontId="1"/>
  </si>
  <si>
    <t>当社の近隣にある授産施設であり、日用品の組立等を行っている。
フライパンの柄の組付け作業を依頼する。</t>
    <phoneticPr fontId="1"/>
  </si>
  <si>
    <t>◇市</t>
    <phoneticPr fontId="1"/>
  </si>
  <si>
    <t>ｺﾝｻﾙﾀﾝﾄ　B氏</t>
    <phoneticPr fontId="1"/>
  </si>
  <si>
    <t>＜体制図等＞</t>
    <rPh sb="1" eb="4">
      <t>タイセイズ</t>
    </rPh>
    <rPh sb="4" eb="5">
      <t>トウ</t>
    </rPh>
    <phoneticPr fontId="1"/>
  </si>
  <si>
    <t>A銀行からの借入で事業資金を調達予定</t>
    <rPh sb="9" eb="11">
      <t>ジギョウ</t>
    </rPh>
    <rPh sb="11" eb="13">
      <t>シキン</t>
    </rPh>
    <rPh sb="14" eb="16">
      <t>チョウタツ</t>
    </rPh>
    <rPh sb="16" eb="18">
      <t>ヨテイ</t>
    </rPh>
    <phoneticPr fontId="1"/>
  </si>
  <si>
    <t>A銀行の担当者に、当事業について説明し、借入の内諾を得ている。</t>
    <phoneticPr fontId="1"/>
  </si>
  <si>
    <t>　活用する地域資源は当社の「愛知の自動車部品（自動車部品製造で培ったプレス技術）」、及びD精器㈱の「愛知の金型」技術である。
　愛知県では、自動車産業を中心に、中小企業が様々な生産技術を互いに切磋琢磨し、高度な技術を確立してきた。しかしながら、近年、自動車産業を取り巻く環境は大きく変化し、中小企業の廃業により高度な技術、ノウハウが失われつつある。当社の「プレス技術（自動車部品製造技術）」やD精器㈱の「金型製造技術」もそうした技術の一つである。
自動車産業で培った技術を他産業にも展開し、自社ブランドの商品を開発することで、自動車産業依存からの脱却、高度な技術・ノウハウの保持、更なる成長を目指していきたい。</t>
    <phoneticPr fontId="1"/>
  </si>
  <si>
    <t>　チタンは硬く、精密なエンボス加工を施せる業者は国内でも少数しかない。自動車産業で培った高度な技術を異分野に活用することで、既存業者がマネできない付加価値の高い製品を開発し、競争優位性を確保する。</t>
    <phoneticPr fontId="1"/>
  </si>
  <si>
    <t>　チタン製フライパンは、人気が高まりつつあり、複数の商品が販売されている。
　チタンは、鉄やステンレス比べ、保温性が高い、軽くて取扱いが容易等のフライパン素材に適した特徴がある。一方で、熱伝導率が低いため温度が均一にならず、焦げ付き易いという問題点がある。
　他社のチタン製フライパンでは、底面にステンレスコーティングしたり、チタンとステンレスの二層構造にすることで、焦げ付きの問題解決を図っているが、こうした方法では、丈夫で、軽量であるといったチタンの長所が犠牲となっている。
　本事業では、当社の「チタンプレス技術」を活用して、同業他社がマネできない、チタンへのエンボス加工を施し、食材とフライパン表面の接地面を少なくすることで、焦げ付きを防ぐ。チタンの長所を生かしたまま、焦げ付かない純チタン製フライパンの完成を目指す。
　なお、鉄やステンレスでエンボス加工を施したフライパンは存在するが、硬くプレス加工しにくいチタンでエンボス加工を施したフライパンは当社が調べた範囲内では存在しない。</t>
    <phoneticPr fontId="1"/>
  </si>
  <si>
    <t>＜開発品と既存製品の違い＞</t>
    <rPh sb="1" eb="3">
      <t>カイハツ</t>
    </rPh>
    <rPh sb="3" eb="4">
      <t>ヒン</t>
    </rPh>
    <rPh sb="5" eb="7">
      <t>キゾン</t>
    </rPh>
    <rPh sb="7" eb="9">
      <t>セイヒン</t>
    </rPh>
    <rPh sb="10" eb="11">
      <t>チガ</t>
    </rPh>
    <phoneticPr fontId="1"/>
  </si>
  <si>
    <t>重さ</t>
    <phoneticPr fontId="1"/>
  </si>
  <si>
    <t>強度、耐久性</t>
    <phoneticPr fontId="1"/>
  </si>
  <si>
    <t>焦げ付きにくさ</t>
    <phoneticPr fontId="1"/>
  </si>
  <si>
    <t>純チタン
（開発品）</t>
    <phoneticPr fontId="1"/>
  </si>
  <si>
    <t>ｽﾃﾝｺｰﾃｨﾝｸﾞ
チタン</t>
    <phoneticPr fontId="1"/>
  </si>
  <si>
    <t>ステン、チタン
二層式</t>
    <phoneticPr fontId="1"/>
  </si>
  <si>
    <t>鉄、ステン</t>
    <phoneticPr fontId="1"/>
  </si>
  <si>
    <t>販売価格(卸値)</t>
    <phoneticPr fontId="1"/>
  </si>
  <si>
    <t>販売価格(市場価格)</t>
    <phoneticPr fontId="1"/>
  </si>
  <si>
    <t>◎</t>
    <phoneticPr fontId="1"/>
  </si>
  <si>
    <t>〇</t>
    <phoneticPr fontId="1"/>
  </si>
  <si>
    <t>△</t>
    <phoneticPr fontId="1"/>
  </si>
  <si>
    <t>×</t>
    <phoneticPr fontId="1"/>
  </si>
  <si>
    <t>　チタン製フライパンは高級調理器具と認知されており、他社製品の価格はおおよそ１万円前後である。当社の純チタン製フライパンは既存のチタン製フライパンとも一線を画すものであり、販売価格は１万５千円程度を見込んでいる。</t>
    <phoneticPr fontId="1"/>
  </si>
  <si>
    <t>２８㎝サイズ</t>
    <phoneticPr fontId="1"/>
  </si>
  <si>
    <t>２４㎝サイズ</t>
    <phoneticPr fontId="1"/>
  </si>
  <si>
    <t>　商品化後のプロモーションについては、展示会、HPで商品力の高さをアピールするとともに、インフルエンサーである料理研究家や料理人に商品を使用してもらい、SNS等でアピールしてもらうことを想定している。
　販売については中間マージンを省き、収益性を高める為、当面はインターネット通販を主体に検討する。</t>
    <phoneticPr fontId="1"/>
  </si>
  <si>
    <t>　試作品の完成に目途が立った段階で、量産体制構築に向け、設備投資（○○千円程度）、従業員○名を新たに雇用予定。
　本事業により、調理器具で自社ブランドを立ち上げることで、当社の知名度が向上し、既存事業にも好影響をもたらすと考えられる。
　さらに、本事業を契機に、他分野への展開を進め、これまでの自動車依存の体質からの脱却、経営基盤の安定化を図る。</t>
    <phoneticPr fontId="1"/>
  </si>
  <si>
    <t>試作開発中、モニター評価等</t>
    <phoneticPr fontId="1"/>
  </si>
  <si>
    <t>販売開始（28cmサイズ）</t>
    <phoneticPr fontId="1"/>
  </si>
  <si>
    <t>販売開始（24cmサイズ）</t>
    <phoneticPr fontId="1"/>
  </si>
  <si>
    <t>販売先（国内代理店）拡大</t>
    <phoneticPr fontId="1"/>
  </si>
  <si>
    <t>海外展開</t>
    <phoneticPr fontId="1"/>
  </si>
  <si>
    <t>28ｻｲｽﾞ＠15,000円×2,000個</t>
    <phoneticPr fontId="1"/>
  </si>
  <si>
    <t>28ｻｲｽﾞ＠15,000円×4,000個
24ｻｲｽﾞ＠12,000円×2,000個</t>
    <phoneticPr fontId="1"/>
  </si>
  <si>
    <t>28ｻｲｽﾞ＠15,000円×8,000個
24ｻｲｽﾞ＠12,000円×4,000個</t>
    <phoneticPr fontId="1"/>
  </si>
  <si>
    <t>1年後</t>
    <phoneticPr fontId="1"/>
  </si>
  <si>
    <t>2年後</t>
    <phoneticPr fontId="1"/>
  </si>
  <si>
    <t>3年後</t>
    <phoneticPr fontId="1"/>
  </si>
  <si>
    <t>4年後</t>
    <phoneticPr fontId="1"/>
  </si>
  <si>
    <t>5年後</t>
    <phoneticPr fontId="1"/>
  </si>
  <si>
    <t>　新商品の量産化により、仕入先等で、売上の増加、新たな設備投資、雇用の増加等が期待できる。
＜事業化した際の仕入先等＞
D精器㈱（□市）：量産向けの金型製造
Ｅ社（□市）：素材となるチタン合金板の仕入先
Ｆ社（□市）：フライパンのプラスチック部品（柄など）の製造加工
○○の家（□市）：フライパンの組付けを委託予定の授産施設
　また、フライパンという身近な商品に、これまで培った高度な生産技術を活用することで、県内自動車部品産業、金型産業のレベルの高さをPRすることができ、本県の自動車産業全体にもプラスの効果をもたらすことができる。</t>
    <phoneticPr fontId="1"/>
  </si>
  <si>
    <t>　自動車産業で培った技術を他産業に展開した事例として発信することで、県内中小企業が保有する「愛知の自動車部品」及び「愛知の金型」の高度な技術・ノウハウの保持、伝承に貢献していきたい。</t>
    <phoneticPr fontId="1"/>
  </si>
  <si>
    <r>
      <t>（4）本年度の助成金要望額の手当て方法</t>
    </r>
    <r>
      <rPr>
        <sz val="10"/>
        <rFont val="ＭＳ Ｐゴシック"/>
        <family val="3"/>
        <charset val="128"/>
      </rPr>
      <t>（上記(3)の助成金要望額の手当て方法）</t>
    </r>
    <phoneticPr fontId="1"/>
  </si>
  <si>
    <t>経費内訳（内容、単価、数量等）</t>
    <rPh sb="0" eb="2">
      <t>ケイヒ</t>
    </rPh>
    <rPh sb="2" eb="4">
      <t>ウチワケ</t>
    </rPh>
    <rPh sb="5" eb="7">
      <t>ナイヨウ</t>
    </rPh>
    <rPh sb="8" eb="10">
      <t>タンカ</t>
    </rPh>
    <rPh sb="11" eb="13">
      <t>スウリョウ</t>
    </rPh>
    <rPh sb="13" eb="14">
      <t>トウ</t>
    </rPh>
    <phoneticPr fontId="1"/>
  </si>
  <si>
    <t>所在地</t>
  </si>
  <si>
    <t>ｱｲﾁ　ﾀﾛｳ</t>
    <phoneticPr fontId="1"/>
  </si>
  <si>
    <t>愛知　太郎</t>
    <phoneticPr fontId="1"/>
  </si>
  <si>
    <t>S</t>
    <phoneticPr fontId="1"/>
  </si>
  <si>
    <t>01</t>
    <phoneticPr fontId="1"/>
  </si>
  <si>
    <t>15</t>
    <phoneticPr fontId="1"/>
  </si>
  <si>
    <t>M</t>
  </si>
  <si>
    <t>○○市□□町二丁目5番</t>
    <rPh sb="6" eb="7">
      <t>ニ</t>
    </rPh>
    <phoneticPr fontId="1"/>
  </si>
  <si>
    <t>取締役</t>
    <phoneticPr fontId="1"/>
  </si>
  <si>
    <t>ｱｲﾁ　ｼﾞﾛｳ</t>
    <phoneticPr fontId="1"/>
  </si>
  <si>
    <t>愛知　次郎</t>
    <phoneticPr fontId="1"/>
  </si>
  <si>
    <t>H</t>
    <phoneticPr fontId="1"/>
  </si>
  <si>
    <t>02</t>
    <phoneticPr fontId="1"/>
  </si>
  <si>
    <t>06</t>
    <phoneticPr fontId="1"/>
  </si>
  <si>
    <t>20</t>
    <phoneticPr fontId="1"/>
  </si>
  <si>
    <t>○○市◎町一丁目31番地
■■マンション201号室</t>
    <rPh sb="5" eb="6">
      <t>イチ</t>
    </rPh>
    <rPh sb="11" eb="12">
      <t>チ</t>
    </rPh>
    <rPh sb="23" eb="25">
      <t>ゴウシツ</t>
    </rPh>
    <phoneticPr fontId="1"/>
  </si>
  <si>
    <t>ｻﾄｳ　ｼﾞﾛｳ</t>
    <phoneticPr fontId="1"/>
  </si>
  <si>
    <t>佐藤　二郎</t>
    <phoneticPr fontId="1"/>
  </si>
  <si>
    <t>45</t>
    <phoneticPr fontId="1"/>
  </si>
  <si>
    <t>10</t>
    <phoneticPr fontId="1"/>
  </si>
  <si>
    <t>30</t>
    <phoneticPr fontId="1"/>
  </si>
  <si>
    <t>岐阜県△△市●●町2番地6</t>
    <rPh sb="0" eb="3">
      <t>ギフケン</t>
    </rPh>
    <rPh sb="5" eb="6">
      <t>シ</t>
    </rPh>
    <rPh sb="8" eb="9">
      <t>マチ</t>
    </rPh>
    <rPh sb="10" eb="12">
      <t>バンチ</t>
    </rPh>
    <phoneticPr fontId="1"/>
  </si>
  <si>
    <t>監査役</t>
    <phoneticPr fontId="1"/>
  </si>
  <si>
    <t>ｱｲﾁ　ﾊﾅｺ</t>
    <phoneticPr fontId="1"/>
  </si>
  <si>
    <t>愛知　花子</t>
    <phoneticPr fontId="1"/>
  </si>
  <si>
    <t>43</t>
    <phoneticPr fontId="1"/>
  </si>
  <si>
    <t>11</t>
    <phoneticPr fontId="1"/>
  </si>
  <si>
    <t>05</t>
    <phoneticPr fontId="1"/>
  </si>
  <si>
    <t>F</t>
  </si>
  <si>
    <t>　当社のチタンの精密プレス加工技術を活用し、自動車以外の分野に進出するため、新事業開発について模索していたところ、チタンの軽量性、強度の高さ、高耐食性といった長所を活かした「チタン製フライパン」の人気が高まっているとの情報を得た。商品化のため、既存のチタン製フライパンについて調査した結果、以下の課題があることが判明した。</t>
    <phoneticPr fontId="1"/>
  </si>
  <si>
    <t>＜既存のチタン製フライパンの問題点＞
○チタンは熱伝導率が悪く、フライパンの温度が均一にならないため焦げ付き易い。
○熱伝導率の問題を解決するため、既存製品は底面にステンレスコーティングを施すことが多いが、コーティングは剥げやすく長期間使用すると効果が落ちるものが多い。</t>
    <phoneticPr fontId="1"/>
  </si>
  <si>
    <t>＜チタンの特性＞
①保温性が高い　②軽くて取扱いが容易　③安全性が高い　④丈夫で長持ち　⑤耐食性が高い
　　⇒フライパン素材としてはうってつけの素材
⑥熱伝導率が低い　⇒温度が均一にならず、焦げ付き易い</t>
    <phoneticPr fontId="1"/>
  </si>
  <si>
    <t>　そこで当社は、自社のチタンプレス技術（自動車部品製造技術）を活かし、フライパン表面に細かな凹凸を箔押しするエンボス加工※を施し、純チタン製でありながら焦げ付きにくいフライパン開発に取り組むこととした。</t>
    <phoneticPr fontId="1"/>
  </si>
  <si>
    <t>＜※エンボス加工＞
表面の凹凸により、
食材との接地面を減らす効果がある。</t>
    <phoneticPr fontId="1"/>
  </si>
  <si>
    <t>５　事業の実施体制</t>
    <phoneticPr fontId="1"/>
  </si>
  <si>
    <t>２　助成事業の背景、目的</t>
    <phoneticPr fontId="1"/>
  </si>
  <si>
    <r>
      <t>（1）助成事業の目標</t>
    </r>
    <r>
      <rPr>
        <sz val="11"/>
        <color theme="1"/>
        <rFont val="ＭＳ Ｐゴシック"/>
        <family val="3"/>
        <charset val="128"/>
      </rPr>
      <t>（本年度の目標）</t>
    </r>
    <phoneticPr fontId="1"/>
  </si>
  <si>
    <t>（2）事業実施の課題及びその解決策等</t>
    <phoneticPr fontId="1"/>
  </si>
  <si>
    <t>（3）申請年度の事業スケジュール</t>
    <phoneticPr fontId="1"/>
  </si>
  <si>
    <r>
      <t>（4）展示会等の出展予定</t>
    </r>
    <r>
      <rPr>
        <sz val="11"/>
        <color theme="1"/>
        <rFont val="ＭＳ Ｐゴシック"/>
        <family val="3"/>
        <charset val="128"/>
      </rPr>
      <t>　※該当の場合のみ記載</t>
    </r>
    <phoneticPr fontId="1"/>
  </si>
  <si>
    <r>
      <t>（5）次年度以降の事業実施計画</t>
    </r>
    <r>
      <rPr>
        <sz val="11"/>
        <color theme="1"/>
        <rFont val="ＭＳ Ｐゴシック"/>
        <family val="3"/>
        <charset val="128"/>
      </rPr>
      <t>　※複数年度計画の場合のみ記載</t>
    </r>
    <phoneticPr fontId="1"/>
  </si>
  <si>
    <t>３　地域資源活用</t>
    <phoneticPr fontId="1"/>
  </si>
  <si>
    <t>４　事業の実施計画</t>
    <phoneticPr fontId="1"/>
  </si>
  <si>
    <t>　現時点では、県内の大手自動車メーカーのもと、一定の受注は確保できている。しかし、原材料費や光熱水費等が高騰している中、価格転嫁が十分に進んでおらず、中小企業の収益性は右肩下がり傾向にある。
　事業基盤が比較的安定しているうちに、他産業へ進出するため、新事業の種まきが不可欠である。</t>
    <rPh sb="105" eb="107">
      <t>アンテイ</t>
    </rPh>
    <phoneticPr fontId="1"/>
  </si>
  <si>
    <t>業種一覧表（日本標準産業分類）</t>
    <rPh sb="0" eb="2">
      <t>ギョウシュ</t>
    </rPh>
    <rPh sb="2" eb="4">
      <t>イチラン</t>
    </rPh>
    <rPh sb="4" eb="5">
      <t>ヒョウ</t>
    </rPh>
    <rPh sb="6" eb="8">
      <t>ニホン</t>
    </rPh>
    <rPh sb="8" eb="10">
      <t>ヒョウジュン</t>
    </rPh>
    <rPh sb="10" eb="12">
      <t>サンギョウ</t>
    </rPh>
    <rPh sb="12" eb="14">
      <t>ブンルイ</t>
    </rPh>
    <phoneticPr fontId="4"/>
  </si>
  <si>
    <t>大分類</t>
    <rPh sb="0" eb="1">
      <t>ダイ</t>
    </rPh>
    <rPh sb="1" eb="3">
      <t>ブンルイ</t>
    </rPh>
    <phoneticPr fontId="4"/>
  </si>
  <si>
    <t>コード</t>
  </si>
  <si>
    <t>中分類</t>
    <rPh sb="0" eb="1">
      <t>チュウ</t>
    </rPh>
    <rPh sb="1" eb="3">
      <t>ブンルイ</t>
    </rPh>
    <phoneticPr fontId="4"/>
  </si>
  <si>
    <t>Ａ農業、林業</t>
  </si>
  <si>
    <t>01</t>
  </si>
  <si>
    <t>農業</t>
  </si>
  <si>
    <t>02</t>
  </si>
  <si>
    <t>林業</t>
  </si>
  <si>
    <t>Ｂ漁業</t>
  </si>
  <si>
    <t>03</t>
  </si>
  <si>
    <t>漁業（水産養殖業を除く）</t>
  </si>
  <si>
    <t>04</t>
  </si>
  <si>
    <t>水産養殖業</t>
  </si>
  <si>
    <t>Ｃ鉱業、採石業、砂利採取業</t>
    <rPh sb="4" eb="6">
      <t>サイセキ</t>
    </rPh>
    <rPh sb="6" eb="7">
      <t>ギョウ</t>
    </rPh>
    <rPh sb="8" eb="10">
      <t>ジャリ</t>
    </rPh>
    <rPh sb="10" eb="12">
      <t>サイシュ</t>
    </rPh>
    <rPh sb="12" eb="13">
      <t>ギョウ</t>
    </rPh>
    <phoneticPr fontId="4"/>
  </si>
  <si>
    <t>05</t>
  </si>
  <si>
    <t>鉱業、採石業、砂利採取業</t>
  </si>
  <si>
    <t>Ｄ建設業</t>
  </si>
  <si>
    <t>06</t>
  </si>
  <si>
    <t>総合工事業</t>
  </si>
  <si>
    <t>07</t>
  </si>
  <si>
    <t>職別工事業(設備工事業を除く)</t>
  </si>
  <si>
    <t>08</t>
  </si>
  <si>
    <t>設備工事業</t>
  </si>
  <si>
    <t>Ｅ製造業</t>
    <rPh sb="1" eb="4">
      <t>セイゾウギョウ</t>
    </rPh>
    <phoneticPr fontId="4"/>
  </si>
  <si>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</si>
  <si>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</si>
  <si>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</si>
  <si>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</si>
  <si>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</si>
  <si>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</si>
  <si>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</si>
  <si>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</si>
  <si>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</si>
  <si>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</si>
  <si>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</si>
  <si>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</si>
  <si>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</si>
  <si>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</si>
  <si>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</si>
  <si>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</si>
  <si>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</si>
  <si>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</si>
  <si>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</si>
  <si>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</si>
  <si>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</si>
  <si>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</si>
  <si>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</si>
  <si>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</si>
  <si>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</si>
  <si>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</si>
  <si>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</si>
  <si>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</si>
  <si>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</si>
  <si>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</si>
  <si>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</si>
  <si>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</si>
  <si>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</si>
  <si>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</si>
  <si>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</si>
  <si>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</si>
  <si>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</si>
  <si>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</si>
  <si>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</si>
  <si>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</si>
  <si>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</si>
  <si>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</si>
  <si>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</si>
  <si>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</si>
  <si>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</si>
  <si>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</si>
  <si>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</si>
  <si>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</si>
  <si>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Ｆ電気・ガス・熱供給・水道業</t>
  </si>
  <si>
    <t>33</t>
  </si>
  <si>
    <t>電気業</t>
  </si>
  <si>
    <t>34</t>
  </si>
  <si>
    <t>ガス業</t>
  </si>
  <si>
    <t>35</t>
  </si>
  <si>
    <t>熱供給業</t>
  </si>
  <si>
    <t>36</t>
  </si>
  <si>
    <t>水道業</t>
  </si>
  <si>
    <t>Ｇ情報通信業</t>
  </si>
  <si>
    <t>37</t>
  </si>
  <si>
    <t>通信業</t>
  </si>
  <si>
    <t>38</t>
  </si>
  <si>
    <t>放送業</t>
  </si>
  <si>
    <t>39</t>
  </si>
  <si>
    <t>情報サービス業</t>
  </si>
  <si>
    <t>40</t>
  </si>
  <si>
    <t>インターネット附随サービス業</t>
  </si>
  <si>
    <t>41</t>
  </si>
  <si>
    <t>映像・音声・文字情報制作業</t>
  </si>
  <si>
    <t>Ｈ運輸業、郵便業</t>
    <rPh sb="5" eb="7">
      <t>ユウビン</t>
    </rPh>
    <rPh sb="7" eb="8">
      <t>ギョウ</t>
    </rPh>
    <phoneticPr fontId="4"/>
  </si>
  <si>
    <t>42</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</si>
  <si>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</si>
  <si>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</si>
  <si>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</si>
  <si>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</si>
  <si>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</si>
  <si>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</si>
  <si>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</si>
  <si>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</si>
  <si>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</si>
  <si>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</si>
  <si>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</si>
  <si>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</si>
  <si>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</si>
  <si>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</si>
  <si>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</si>
  <si>
    <t>Ｉ卸売業、小売業</t>
    <rPh sb="3" eb="4">
      <t>ギョウ</t>
    </rPh>
    <phoneticPr fontId="4"/>
  </si>
  <si>
    <t>50</t>
  </si>
  <si>
    <t>各種商品卸売業</t>
  </si>
  <si>
    <t>51</t>
  </si>
  <si>
    <t>繊維・衣服等卸売業</t>
  </si>
  <si>
    <t>52</t>
  </si>
  <si>
    <t>飲食料品卸売業</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</si>
  <si>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</si>
  <si>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</si>
  <si>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</si>
  <si>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</si>
  <si>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</si>
  <si>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</si>
  <si>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</si>
  <si>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</si>
  <si>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</si>
  <si>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</si>
  <si>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</si>
  <si>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</si>
  <si>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</si>
  <si>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</si>
  <si>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</si>
  <si>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</si>
  <si>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</si>
  <si>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</si>
  <si>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Ｊ金融業、保険業</t>
    <rPh sb="3" eb="4">
      <t>ギョウ</t>
    </rPh>
    <phoneticPr fontId="4"/>
  </si>
  <si>
    <t>62</t>
  </si>
  <si>
    <t>銀行業</t>
  </si>
  <si>
    <t>63</t>
  </si>
  <si>
    <t>協同組織金融業</t>
  </si>
  <si>
    <t>64</t>
  </si>
  <si>
    <t>貸金業、クレジットカード業等非預金信用機関</t>
  </si>
  <si>
    <t>65</t>
  </si>
  <si>
    <t>金融商品取引業、商品先物取引業</t>
  </si>
  <si>
    <t>66</t>
  </si>
  <si>
    <t>補助的金融業等</t>
  </si>
  <si>
    <t>67</t>
  </si>
  <si>
    <t>保険業（保険媒介代理業、保険サービス業を含む）</t>
  </si>
  <si>
    <t>Ｋ不動産業、物品賃貸業</t>
    <rPh sb="6" eb="8">
      <t>ブッピン</t>
    </rPh>
    <rPh sb="8" eb="10">
      <t>チンタイ</t>
    </rPh>
    <rPh sb="10" eb="11">
      <t>ギョウ</t>
    </rPh>
    <phoneticPr fontId="4"/>
  </si>
  <si>
    <t>68</t>
  </si>
  <si>
    <t>不動産取引業</t>
  </si>
  <si>
    <t>69</t>
  </si>
  <si>
    <t>不動産賃貸業・管理業</t>
  </si>
  <si>
    <t>70</t>
  </si>
  <si>
    <t>物品賃貸業</t>
  </si>
  <si>
    <t>Ｌ学術研究、専門・技術サービス業</t>
    <rPh sb="1" eb="3">
      <t>ガクジュツ</t>
    </rPh>
    <rPh sb="3" eb="5">
      <t>ケンキュウ</t>
    </rPh>
    <rPh sb="6" eb="8">
      <t>センモン</t>
    </rPh>
    <rPh sb="9" eb="11">
      <t>ギジュツ</t>
    </rPh>
    <rPh sb="15" eb="16">
      <t>ギョウ</t>
    </rPh>
    <phoneticPr fontId="4"/>
  </si>
  <si>
    <t>71</t>
  </si>
  <si>
    <t>学術・開発研究機関</t>
  </si>
  <si>
    <t>72</t>
  </si>
  <si>
    <t>専門サービス業（他に分類されないもの）</t>
  </si>
  <si>
    <t>73</t>
  </si>
  <si>
    <t>広告業</t>
  </si>
  <si>
    <t>74</t>
  </si>
  <si>
    <t>技術サービス業（他に分類されないもの）</t>
  </si>
  <si>
    <t>Ｍ宿泊業、飲食サービス業</t>
    <rPh sb="1" eb="3">
      <t>シュクハク</t>
    </rPh>
    <rPh sb="3" eb="4">
      <t>ギョウ</t>
    </rPh>
    <rPh sb="5" eb="7">
      <t>インショク</t>
    </rPh>
    <rPh sb="11" eb="12">
      <t>ギョウ</t>
    </rPh>
    <phoneticPr fontId="4"/>
  </si>
  <si>
    <t>75</t>
  </si>
  <si>
    <t>宿泊業</t>
  </si>
  <si>
    <t>76</t>
  </si>
  <si>
    <t>飲食店</t>
  </si>
  <si>
    <t>77</t>
  </si>
  <si>
    <t>持ち帰り・配達飲食サービス業</t>
  </si>
  <si>
    <t>Ｎ生活関連サービス業、娯楽業</t>
    <rPh sb="1" eb="3">
      <t>セイカツ</t>
    </rPh>
    <rPh sb="3" eb="5">
      <t>カンレン</t>
    </rPh>
    <rPh sb="9" eb="10">
      <t>ギョウ</t>
    </rPh>
    <rPh sb="11" eb="13">
      <t>ゴラク</t>
    </rPh>
    <rPh sb="13" eb="14">
      <t>ギョウ</t>
    </rPh>
    <phoneticPr fontId="4"/>
  </si>
  <si>
    <t>78</t>
  </si>
  <si>
    <t>洗濯・理容・美容・浴場業</t>
  </si>
  <si>
    <t>79</t>
  </si>
  <si>
    <t>その他の生活関連サービス業</t>
  </si>
  <si>
    <t>80</t>
  </si>
  <si>
    <t>娯楽業</t>
  </si>
  <si>
    <t>Ｏ教育、学習支援業</t>
    <rPh sb="1" eb="3">
      <t>キョウイク</t>
    </rPh>
    <rPh sb="4" eb="6">
      <t>ガクシュウ</t>
    </rPh>
    <rPh sb="6" eb="8">
      <t>シエン</t>
    </rPh>
    <rPh sb="8" eb="9">
      <t>ギョウ</t>
    </rPh>
    <phoneticPr fontId="4"/>
  </si>
  <si>
    <t>81</t>
  </si>
  <si>
    <t>学校教育</t>
  </si>
  <si>
    <t>82</t>
  </si>
  <si>
    <t>その他の教育、学習支援業</t>
  </si>
  <si>
    <t>Ｐ医療、福祉</t>
  </si>
  <si>
    <t>83</t>
  </si>
  <si>
    <t>医療業</t>
  </si>
  <si>
    <t>84</t>
  </si>
  <si>
    <t>保健衛生</t>
  </si>
  <si>
    <t>85</t>
  </si>
  <si>
    <t>社会保険・社会福祉・介護事業</t>
  </si>
  <si>
    <t>Ｑ複合サービス事業</t>
  </si>
  <si>
    <t>86</t>
  </si>
  <si>
    <t>郵便局</t>
  </si>
  <si>
    <t>87</t>
  </si>
  <si>
    <t>協同組合（他に分類されないもの）</t>
  </si>
  <si>
    <t>Ｒサービス業（他に分類されないもの）</t>
  </si>
  <si>
    <t>88</t>
  </si>
  <si>
    <t>廃棄物処理業</t>
  </si>
  <si>
    <t>89</t>
  </si>
  <si>
    <t>自動車整備業</t>
  </si>
  <si>
    <t>90</t>
  </si>
  <si>
    <t>機械等修理業（別掲を除く）</t>
  </si>
  <si>
    <t>91</t>
  </si>
  <si>
    <t>職業紹介・労働者派遣業</t>
  </si>
  <si>
    <t>92</t>
  </si>
  <si>
    <t>その他の事業サービス業</t>
  </si>
  <si>
    <t>93</t>
  </si>
  <si>
    <t>政治・経済・文化団体</t>
  </si>
  <si>
    <t>94</t>
  </si>
  <si>
    <t>宗教</t>
  </si>
  <si>
    <t>95</t>
  </si>
  <si>
    <t>その他のサービス業</t>
  </si>
  <si>
    <t>96</t>
  </si>
  <si>
    <t>外国公務</t>
  </si>
  <si>
    <t>Ｓ公務（他に分類されないもの）</t>
  </si>
  <si>
    <t>97</t>
  </si>
  <si>
    <t>国家公務</t>
  </si>
  <si>
    <t>98</t>
  </si>
  <si>
    <t>地方公務</t>
  </si>
  <si>
    <t>Ｔ分類不能の産業</t>
  </si>
  <si>
    <t>99</t>
  </si>
  <si>
    <t>分類不能の産業</t>
  </si>
  <si>
    <t>　エンボス模様やサイズの異なる純チタン製フライパン（20パターン以上）を試作し、焦げ付きにくさや耐久性等の評価を行う。
展示会に試作品を出展し、来場者等から意見聴取し、改良品を試作する。
＜数値目標＞
試作品数：20パターン以上
耐摩耗試験：○○回クリア
展示会アンケート回収：○○件以上</t>
    <rPh sb="32" eb="34">
      <t>イジョウ</t>
    </rPh>
    <rPh sb="112" eb="114">
      <t>イジョウ</t>
    </rPh>
    <rPh sb="128" eb="131">
      <t>テンジカイ</t>
    </rPh>
    <rPh sb="136" eb="138">
      <t>カイシュウ</t>
    </rPh>
    <rPh sb="141" eb="142">
      <t>ケン</t>
    </rPh>
    <rPh sb="142" eb="144">
      <t>イジョウ</t>
    </rPh>
    <phoneticPr fontId="1"/>
  </si>
  <si>
    <t>①エンボス加工条件の検討
　難加工材料であるチタンに微細なエンボス加工を施す必要があるため、当社のプレス職人チーム及び既存事業で取引のある県内金型メーカーが連携し、最適形状の金型、プレス仕様等を検討する。
②最適なエンボス模様等の検討
　どのようなエンボス模様が焦げ付きに効果的であるのか検証するため、20パターン程度を試作する。調理器具の試験実績の高いS研究所と連携し、焦げ付き、耐久試験を実施することで、最適なパターンを見極める。
③市場調査・マーケティング
　新たな分野（調理器具）への進出であるため、展示会への出展等により、バイヤーや消費者等の意見を聴取し、調理器具に関する知見の獲得し、試作品の改良に活かす。</t>
    <phoneticPr fontId="1"/>
  </si>
  <si>
    <t>外注加工等の理由及び内容</t>
    <rPh sb="0" eb="2">
      <t>ガイチュウ</t>
    </rPh>
    <rPh sb="2" eb="4">
      <t>カコウ</t>
    </rPh>
    <rPh sb="4" eb="5">
      <t>トウ</t>
    </rPh>
    <rPh sb="6" eb="8">
      <t>リユウ</t>
    </rPh>
    <rPh sb="8" eb="9">
      <t>オヨ</t>
    </rPh>
    <phoneticPr fontId="1"/>
  </si>
  <si>
    <t>　□□によると家庭用調理器具の市場規模（○年時点）は○億円とされ、ここ数年は安定的に推移している。
　当商品のメインターゲットは料理好きの一般顧客およびプロの料理人を想定している。
　一般家庭においては節約志向、健康志向から内食の需要が伸びている。こうした中でどうせ作るなら美味しいものにこだわりたいと、食材や調理器具にこだわる層が一定数存在し、P社の無水鍋をはじめとして、1個数万円の高級調理器具がヒットしている。当社の開発する純チタン製フライパンもこうしたニーズに応えるものであり、ターゲット市場になり得ると考える。
　プロの料理人に対しては純チタン製フライパンの軽量性、丈夫さが大きなアピールポイントとなる。初期投資は高くつくが、軽量性による料理人の身体的負担の軽減、丈夫であることによるコストパフォーマンスの高さをアピールすることで、チェーン店を始め、大口の受注を獲得できると考える。
　上記の国内消費に加え、東京の合羽橋道具街を来訪する外国人客のようなインバウンド需要も増加傾向にあり、メイドインジャパンの調理器具の将来性は高い。</t>
    <rPh sb="174" eb="175">
      <t>シャ</t>
    </rPh>
    <phoneticPr fontId="1"/>
  </si>
  <si>
    <t>○○装置（製造メーカー：㈱□□、型式：○○）</t>
    <rPh sb="2" eb="4">
      <t>ソウチ</t>
    </rPh>
    <rPh sb="5" eb="7">
      <t>セイゾウ</t>
    </rPh>
    <rPh sb="16" eb="18">
      <t>カタシキ</t>
    </rPh>
    <phoneticPr fontId="1"/>
  </si>
  <si>
    <t>【グループの場合】グループ規約、組織図（代表者及び経理担当者を明示）、参加企業概要、全参加企業の決算関係書類(3のとおり)</t>
    <rPh sb="6" eb="8">
      <t>バアイ</t>
    </rPh>
    <rPh sb="42" eb="43">
      <t>ゼン</t>
    </rPh>
    <phoneticPr fontId="1"/>
  </si>
  <si>
    <t>計</t>
    <rPh sb="0" eb="1">
      <t>ケイ</t>
    </rPh>
    <phoneticPr fontId="1"/>
  </si>
  <si>
    <t>○「原油・原材料高騰等による影響を受けた中小企業者等」の区分で申請する場合</t>
    <rPh sb="10" eb="11">
      <t>トウ</t>
    </rPh>
    <rPh sb="14" eb="16">
      <t>エイキョウ</t>
    </rPh>
    <rPh sb="17" eb="18">
      <t>ウ</t>
    </rPh>
    <rPh sb="20" eb="22">
      <t>チュウショウ</t>
    </rPh>
    <rPh sb="22" eb="24">
      <t>キギョウ</t>
    </rPh>
    <rPh sb="24" eb="26">
      <t>シャナド</t>
    </rPh>
    <rPh sb="28" eb="30">
      <t>クブン</t>
    </rPh>
    <rPh sb="31" eb="33">
      <t>シンセイ</t>
    </rPh>
    <rPh sb="35" eb="37">
      <t>バアイ</t>
    </rPh>
    <phoneticPr fontId="1"/>
  </si>
  <si>
    <t>比較対象</t>
    <rPh sb="0" eb="2">
      <t>ヒカク</t>
    </rPh>
    <rPh sb="2" eb="4">
      <t>タイショウ</t>
    </rPh>
    <phoneticPr fontId="1"/>
  </si>
  <si>
    <t>事業収入</t>
  </si>
  <si>
    <t>(単位：円)</t>
    <rPh sb="1" eb="3">
      <t>タンイ</t>
    </rPh>
    <rPh sb="4" eb="5">
      <t>エン</t>
    </rPh>
    <phoneticPr fontId="1"/>
  </si>
  <si>
    <t>判定</t>
    <rPh sb="0" eb="2">
      <t>ハンテイ</t>
    </rPh>
    <phoneticPr fontId="1"/>
  </si>
  <si>
    <t>1か月目</t>
    <rPh sb="2" eb="4">
      <t>ゲツメ</t>
    </rPh>
    <phoneticPr fontId="1"/>
  </si>
  <si>
    <t>2か月目</t>
    <rPh sb="2" eb="4">
      <t>ゲツメ</t>
    </rPh>
    <phoneticPr fontId="1"/>
  </si>
  <si>
    <t>3か月目</t>
    <rPh sb="2" eb="4">
      <t>ゲツメ</t>
    </rPh>
    <phoneticPr fontId="1"/>
  </si>
  <si>
    <t>(注1)｢助成金要望額｣とは、｢助成対象経費｣のうち助成金の交付を希望する額で、その限度額は｢助成対象経費｣に助成率を乗じた額になる。</t>
    <rPh sb="44" eb="45">
      <t>ガク</t>
    </rPh>
    <phoneticPr fontId="1"/>
  </si>
  <si>
    <t>（様式）</t>
    <rPh sb="1" eb="3">
      <t>ヨウシキ</t>
    </rPh>
    <phoneticPr fontId="1"/>
  </si>
  <si>
    <t>調査会社等</t>
    <rPh sb="0" eb="2">
      <t>チョウサ</t>
    </rPh>
    <rPh sb="2" eb="4">
      <t>カイシャ</t>
    </rPh>
    <phoneticPr fontId="1"/>
  </si>
  <si>
    <t>未定</t>
    <rPh sb="0" eb="2">
      <t>ミテイ</t>
    </rPh>
    <phoneticPr fontId="1"/>
  </si>
  <si>
    <t>新商品の競合品等に関する市場調査を委託。
（プロポーザルにより業者選定予定）</t>
    <rPh sb="0" eb="1">
      <t>シン</t>
    </rPh>
    <rPh sb="1" eb="3">
      <t>ショウヒン</t>
    </rPh>
    <rPh sb="4" eb="7">
      <t>キョウゴウヒン</t>
    </rPh>
    <rPh sb="7" eb="8">
      <t>トウ</t>
    </rPh>
    <rPh sb="9" eb="10">
      <t>カン</t>
    </rPh>
    <rPh sb="12" eb="14">
      <t>シジョウ</t>
    </rPh>
    <rPh sb="14" eb="16">
      <t>チョウサ</t>
    </rPh>
    <rPh sb="17" eb="19">
      <t>イタク</t>
    </rPh>
    <rPh sb="31" eb="33">
      <t>ギョウシャ</t>
    </rPh>
    <rPh sb="33" eb="35">
      <t>センテイ</t>
    </rPh>
    <rPh sb="35" eb="37">
      <t>ヨテイ</t>
    </rPh>
    <phoneticPr fontId="1"/>
  </si>
  <si>
    <t>調査会社等</t>
    <rPh sb="0" eb="2">
      <t>チョウサ</t>
    </rPh>
    <rPh sb="2" eb="4">
      <t>カイシャ</t>
    </rPh>
    <rPh sb="4" eb="5">
      <t>トウ</t>
    </rPh>
    <phoneticPr fontId="1"/>
  </si>
  <si>
    <t>　フライパンの柄の組付けについては、当社内の現体制ではできない作業であるため、近隣の授産施設「○○の家」に外注加工として依頼する。
　量産化を見据え、「○○の家」と連携し、近隣で組立できる体制を構築する。</t>
    <phoneticPr fontId="1"/>
  </si>
  <si>
    <t>大手調理器具メーカーで営業経験のあるコンサルタント。
マーケティング戦略等についてB氏からアドバイスを受ける。</t>
    <rPh sb="34" eb="36">
      <t>センリャク</t>
    </rPh>
    <phoneticPr fontId="1"/>
  </si>
  <si>
    <t>　当社内では、調理器具分野に関する知見がないため、マーケティング戦略を検討するための基礎データとして、競合品等に関する市場調査を委託する。
　プロポーザルにより、調理器具分野の調査に長けた業者を選定する。</t>
    <rPh sb="1" eb="4">
      <t>トウシャナイ</t>
    </rPh>
    <rPh sb="7" eb="9">
      <t>チョウリ</t>
    </rPh>
    <rPh sb="11" eb="13">
      <t>ブンヤ</t>
    </rPh>
    <rPh sb="14" eb="15">
      <t>カン</t>
    </rPh>
    <rPh sb="17" eb="19">
      <t>チケン</t>
    </rPh>
    <rPh sb="32" eb="34">
      <t>センリャク</t>
    </rPh>
    <rPh sb="35" eb="37">
      <t>ケントウ</t>
    </rPh>
    <rPh sb="42" eb="44">
      <t>キソ</t>
    </rPh>
    <rPh sb="51" eb="54">
      <t>キョウゴウヒン</t>
    </rPh>
    <rPh sb="54" eb="55">
      <t>トウ</t>
    </rPh>
    <rPh sb="56" eb="57">
      <t>カン</t>
    </rPh>
    <rPh sb="59" eb="61">
      <t>シジョウ</t>
    </rPh>
    <rPh sb="61" eb="63">
      <t>チョウサ</t>
    </rPh>
    <rPh sb="64" eb="66">
      <t>イタク</t>
    </rPh>
    <rPh sb="81" eb="85">
      <t>チョウリキグ</t>
    </rPh>
    <rPh sb="85" eb="87">
      <t>ブンヤ</t>
    </rPh>
    <rPh sb="88" eb="90">
      <t>チョウサ</t>
    </rPh>
    <rPh sb="94" eb="96">
      <t>ギョウシャ</t>
    </rPh>
    <rPh sb="97" eb="99">
      <t>センテイ</t>
    </rPh>
    <phoneticPr fontId="1"/>
  </si>
  <si>
    <t>委託費（市場調査）</t>
    <rPh sb="0" eb="2">
      <t>イタク</t>
    </rPh>
    <rPh sb="2" eb="3">
      <t>ヒ</t>
    </rPh>
    <rPh sb="4" eb="6">
      <t>シジョウ</t>
    </rPh>
    <rPh sb="6" eb="8">
      <t>チョウサ</t>
    </rPh>
    <phoneticPr fontId="1"/>
  </si>
  <si>
    <t>新商品PR用ﾊﾟﾝﾌﾚｯﾄ印刷代　＠33×2,000部</t>
    <phoneticPr fontId="1"/>
  </si>
  <si>
    <t>出展物の配送費＠22,000×往復×2展示会</t>
    <phoneticPr fontId="1"/>
  </si>
  <si>
    <t>機械装置導入費</t>
    <rPh sb="4" eb="6">
      <t>ドウニュウ</t>
    </rPh>
    <phoneticPr fontId="1"/>
  </si>
  <si>
    <t>競合品等に関する市場調査</t>
    <rPh sb="0" eb="3">
      <t>キョウゴウヒン</t>
    </rPh>
    <rPh sb="3" eb="4">
      <t>トウ</t>
    </rPh>
    <rPh sb="5" eb="6">
      <t>カン</t>
    </rPh>
    <rPh sb="8" eb="10">
      <t>シジョウ</t>
    </rPh>
    <rPh sb="10" eb="12">
      <t>チョウサ</t>
    </rPh>
    <phoneticPr fontId="1"/>
  </si>
  <si>
    <t>機械装置導入費</t>
    <rPh sb="0" eb="2">
      <t>キカイ</t>
    </rPh>
    <rPh sb="2" eb="4">
      <t>ソウチ</t>
    </rPh>
    <rPh sb="4" eb="6">
      <t>ドウニュウ</t>
    </rPh>
    <rPh sb="6" eb="7">
      <t>ヒ</t>
    </rPh>
    <phoneticPr fontId="1"/>
  </si>
  <si>
    <t>試作金型費（D精器㈱）</t>
    <rPh sb="0" eb="2">
      <t>シサク</t>
    </rPh>
    <rPh sb="2" eb="4">
      <t>カナガタ</t>
    </rPh>
    <rPh sb="4" eb="5">
      <t>ヒ</t>
    </rPh>
    <phoneticPr fontId="1"/>
  </si>
  <si>
    <t>コンサルタント謝金　月55,000円×12か月</t>
    <rPh sb="10" eb="11">
      <t>ツキ</t>
    </rPh>
    <rPh sb="17" eb="18">
      <t>エン</t>
    </rPh>
    <rPh sb="22" eb="23">
      <t>ゲツ</t>
    </rPh>
    <phoneticPr fontId="1"/>
  </si>
  <si>
    <t>チタン板材＠9,900×40枚</t>
    <phoneticPr fontId="1"/>
  </si>
  <si>
    <t>2025年○月○日～2026年○月○日</t>
    <phoneticPr fontId="1"/>
  </si>
  <si>
    <t>2020年度</t>
    <phoneticPr fontId="1"/>
  </si>
  <si>
    <t>2023年度</t>
    <phoneticPr fontId="1"/>
  </si>
  <si>
    <t>2025年度あいち中小企業応援ファンド新事業展開応援助成金（一般枠）交付申請書</t>
    <rPh sb="4" eb="6">
      <t>ネンド</t>
    </rPh>
    <phoneticPr fontId="1"/>
  </si>
  <si>
    <t>2025年○月○日</t>
    <rPh sb="4" eb="5">
      <t>ネン</t>
    </rPh>
    <rPh sb="6" eb="7">
      <t>ガツ</t>
    </rPh>
    <rPh sb="8" eb="9">
      <t>ニチ</t>
    </rPh>
    <phoneticPr fontId="1"/>
  </si>
  <si>
    <t>2027年</t>
    <phoneticPr fontId="1"/>
  </si>
  <si>
    <t>2026年9月上旬</t>
    <rPh sb="4" eb="5">
      <t>ネン</t>
    </rPh>
    <rPh sb="6" eb="7">
      <t>ガツ</t>
    </rPh>
    <rPh sb="7" eb="9">
      <t>ジョウジュン</t>
    </rPh>
    <phoneticPr fontId="1"/>
  </si>
  <si>
    <t>2026年9月中旬</t>
    <rPh sb="4" eb="5">
      <t>ネン</t>
    </rPh>
    <rPh sb="6" eb="7">
      <t>ガツ</t>
    </rPh>
    <rPh sb="7" eb="9">
      <t>チュウジュン</t>
    </rPh>
    <phoneticPr fontId="1"/>
  </si>
  <si>
    <t>○本助成金の採択実績（2018年度以降）</t>
    <phoneticPr fontId="1"/>
  </si>
  <si>
    <t>起算年月</t>
    <rPh sb="0" eb="2">
      <t>キサン</t>
    </rPh>
    <rPh sb="2" eb="4">
      <t>ネンツキ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</si>
</sst>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円&quot;"/>
    <numFmt numFmtId="178" formatCode="0&quot;人&quot;"/>
    <numFmt numFmtId="179" formatCode="[$-411]ge\.m\.d;@"/>
    <numFmt numFmtId="180" formatCode="#,##0_);[Red]\(#,##0\)"/>
    <numFmt numFmtId="181" formatCode="#,##0_ "/>
    <numFmt numFmtId="182" formatCode="[$-F800]dddd\,\ mmmm\ dd\,\ yyyy"/>
  </numFmts>
  <fonts count="3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6"/>
      <color theme="1"/>
      <name val="ＭＳ Ｐ明朝"/>
      <family val="1"/>
      <charset val="128"/>
    </font>
    <font>
      <sz val="10"/>
      <color theme="1"/>
      <name val="ＭＳ Ｐ明朝"/>
      <family val="1"/>
      <charset val="128"/>
    </font>
    <font>
      <sz val="9"/>
      <color theme="1"/>
      <name val="ＭＳ Ｐ明朝"/>
      <family val="1"/>
      <charset val="128"/>
    </font>
    <font>
      <sz val="10"/>
      <color rgb="FF000000"/>
      <name val="ＭＳ Ｐ明朝"/>
      <family val="1"/>
      <charset val="128"/>
    </font>
    <font>
      <sz val="8"/>
      <color theme="1"/>
      <name val="ＭＳ Ｐ明朝"/>
      <family val="1"/>
      <charset val="128"/>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7"/>
      <color theme="1"/>
      <name val="ＭＳ Ｐ明朝"/>
      <family val="1"/>
      <charset val="128"/>
    </font>
    <font>
      <sz val="14"/>
      <color theme="1"/>
      <name val="ＭＳ Ｐ明朝"/>
      <family val="1"/>
      <charset val="128"/>
    </font>
    <font>
      <sz val="9"/>
      <color indexed="81"/>
      <name val="MS P ゴシック"/>
      <family val="3"/>
      <charset val="128"/>
    </font>
    <font>
      <b/>
      <sz val="12"/>
      <name val="ＭＳ Ｐゴシック"/>
      <family val="3"/>
      <charset val="128"/>
    </font>
    <font>
      <sz val="11"/>
      <name val="ＭＳ 明朝"/>
      <family val="1"/>
      <charset val="128"/>
    </font>
    <font>
      <b/>
      <sz val="11"/>
      <name val="ＭＳ Ｐゴシック"/>
      <family val="3"/>
      <charset val="128"/>
    </font>
    <font>
      <sz val="9"/>
      <name val="ＭＳ 明朝"/>
      <family val="1"/>
      <charset val="128"/>
    </font>
    <font>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0"/>
      <name val="ＭＳ Ｐゴシック"/>
      <family val="3"/>
      <charset val="128"/>
    </font>
    <font>
      <b/>
      <u/>
      <sz val="9"/>
      <color indexed="81"/>
      <name val="MS P ゴシック"/>
      <family val="3"/>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8"/>
      <color rgb="FFFF0000"/>
      <name val="ＭＳ Ｐ明朝"/>
      <family val="1"/>
      <charset val="128"/>
    </font>
    <font>
      <sz val="8"/>
      <color indexed="81"/>
      <name val="MS P ゴシック"/>
      <family val="3"/>
      <charset val="128"/>
    </font>
    <font>
      <b/>
      <sz val="11"/>
      <color rgb="FFFF0000"/>
      <name val="ＭＳ Ｐゴシック"/>
      <family val="3"/>
      <charset val="128"/>
    </font>
    <font>
      <b/>
      <u/>
      <sz val="8"/>
      <color indexed="81"/>
      <name val="MS P ゴシック"/>
      <family val="3"/>
      <charset val="128"/>
    </font>
  </fonts>
  <fills count="5">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FFFF00"/>
        <bgColor indexed="64"/>
      </patternFill>
    </fill>
  </fills>
  <borders count="3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rgb="FFFF0000"/>
      </diagonal>
    </border>
    <border>
      <left style="thin">
        <color rgb="FFFF0000"/>
      </left>
      <right style="thin">
        <color rgb="FFFF0000"/>
      </right>
      <top style="thin">
        <color rgb="FFFF0000"/>
      </top>
      <bottom style="thin">
        <color rgb="FFFF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32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8" fillId="0" borderId="0" xfId="0" applyFont="1" applyAlignment="1">
      <alignment horizontal="left" vertical="center"/>
    </xf>
    <xf numFmtId="179" fontId="2" fillId="3" borderId="10" xfId="0" applyNumberFormat="1" applyFont="1" applyFill="1" applyBorder="1" applyAlignment="1">
      <alignment horizontal="center" vertical="center"/>
    </xf>
    <xf numFmtId="179" fontId="2" fillId="0" borderId="0" xfId="0" applyNumberFormat="1" applyFont="1" applyAlignment="1">
      <alignment horizontal="left" vertical="center"/>
    </xf>
    <xf numFmtId="0" fontId="2" fillId="3" borderId="10"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5" fillId="0" borderId="14" xfId="0" applyFont="1" applyBorder="1" applyAlignment="1">
      <alignment horizontal="center" vertical="center"/>
    </xf>
    <xf numFmtId="0" fontId="2" fillId="0" borderId="10" xfId="0" applyFont="1" applyBorder="1" applyAlignment="1">
      <alignment horizontal="center" vertical="center" shrinkToFit="1"/>
    </xf>
    <xf numFmtId="0" fontId="10" fillId="0" borderId="0" xfId="0" applyFont="1">
      <alignment vertical="center"/>
    </xf>
    <xf numFmtId="0" fontId="7" fillId="0" borderId="4" xfId="0" applyFont="1" applyBorder="1" applyAlignment="1">
      <alignment horizontal="right"/>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left" vertical="center" indent="1"/>
      <protection locked="0"/>
    </xf>
    <xf numFmtId="0" fontId="2" fillId="0" borderId="0" xfId="0" applyFont="1" applyAlignment="1">
      <alignment horizontal="distributed" vertical="center"/>
    </xf>
    <xf numFmtId="0" fontId="2" fillId="0" borderId="0" xfId="0" applyFont="1" applyAlignment="1">
      <alignment horizontal="left" vertical="center" indent="1"/>
    </xf>
    <xf numFmtId="0" fontId="2" fillId="0" borderId="0" xfId="0" applyFont="1" applyAlignment="1">
      <alignment vertical="distributed" wrapText="1"/>
    </xf>
    <xf numFmtId="0" fontId="6" fillId="2" borderId="10" xfId="0" applyFont="1" applyFill="1" applyBorder="1" applyAlignment="1">
      <alignment horizontal="center" vertical="center" wrapText="1"/>
    </xf>
    <xf numFmtId="0" fontId="4" fillId="0" borderId="11" xfId="0" applyFont="1" applyBorder="1" applyAlignment="1">
      <alignment horizontal="right" vertical="center" wrapText="1"/>
    </xf>
    <xf numFmtId="0" fontId="4" fillId="0" borderId="10" xfId="0" applyFont="1" applyBorder="1" applyAlignment="1">
      <alignment horizontal="center" vertical="center" wrapText="1"/>
    </xf>
    <xf numFmtId="0" fontId="4" fillId="0" borderId="10" xfId="0" applyFont="1" applyBorder="1" applyAlignment="1">
      <alignment horizontal="right" vertical="center" wrapText="1"/>
    </xf>
    <xf numFmtId="0" fontId="4" fillId="0" borderId="0" xfId="0" applyFont="1" applyAlignment="1">
      <alignment horizontal="left" vertical="center"/>
    </xf>
    <xf numFmtId="0" fontId="7" fillId="0" borderId="24" xfId="0" applyFont="1" applyBorder="1" applyAlignment="1" applyProtection="1">
      <alignment horizontal="center" vertical="top"/>
      <protection locked="0"/>
    </xf>
    <xf numFmtId="0" fontId="7" fillId="0" borderId="24" xfId="0" applyFont="1" applyBorder="1" applyAlignment="1">
      <alignment horizontal="center" vertical="top"/>
    </xf>
    <xf numFmtId="0" fontId="7" fillId="0" borderId="24" xfId="0" applyFont="1" applyBorder="1" applyAlignment="1">
      <alignment horizontal="center" vertical="top" wrapText="1"/>
    </xf>
    <xf numFmtId="0" fontId="3" fillId="0" borderId="0" xfId="0" applyFo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0" borderId="2" xfId="0" applyFont="1" applyBorder="1" applyAlignment="1">
      <alignment vertical="top"/>
    </xf>
    <xf numFmtId="0" fontId="2" fillId="0" borderId="3" xfId="0" applyFont="1" applyBorder="1" applyAlignment="1">
      <alignment vertical="top"/>
    </xf>
    <xf numFmtId="0" fontId="2" fillId="0" borderId="1" xfId="0"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10" xfId="0" applyFont="1" applyBorder="1" applyAlignment="1">
      <alignment horizontal="center" vertical="center" wrapText="1"/>
    </xf>
    <xf numFmtId="0" fontId="9" fillId="0" borderId="0" xfId="0" applyFont="1" applyAlignment="1">
      <alignment horizontal="left"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top" wrapText="1"/>
    </xf>
    <xf numFmtId="0" fontId="2" fillId="3" borderId="11" xfId="0" applyFont="1" applyFill="1" applyBorder="1" applyAlignment="1">
      <alignment horizontal="center" vertical="center" shrinkToFit="1"/>
    </xf>
    <xf numFmtId="179" fontId="2" fillId="0" borderId="0" xfId="0" applyNumberFormat="1" applyFont="1" applyAlignment="1" applyProtection="1">
      <alignment horizontal="center" vertical="center"/>
      <protection locked="0"/>
    </xf>
    <xf numFmtId="179" fontId="2" fillId="0" borderId="0" xfId="0" applyNumberFormat="1" applyFont="1" applyProtection="1">
      <alignment vertical="center"/>
      <protection locked="0"/>
    </xf>
    <xf numFmtId="3" fontId="2" fillId="0" borderId="0" xfId="0" applyNumberFormat="1" applyFont="1" applyAlignment="1" applyProtection="1">
      <alignment horizontal="right" vertical="center"/>
      <protection locked="0"/>
    </xf>
    <xf numFmtId="179" fontId="2" fillId="0" borderId="0" xfId="0" applyNumberFormat="1" applyFont="1" applyAlignment="1" applyProtection="1">
      <alignment horizontal="left" vertical="center"/>
      <protection locked="0"/>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pplyAlignment="1">
      <alignment horizontal="right"/>
    </xf>
    <xf numFmtId="0" fontId="17" fillId="0" borderId="0" xfId="0" applyFont="1" applyAlignment="1">
      <alignment horizontal="center"/>
    </xf>
    <xf numFmtId="0" fontId="18" fillId="3" borderId="10" xfId="0" applyFont="1" applyFill="1" applyBorder="1" applyAlignment="1">
      <alignment horizontal="center" vertical="center" wrapText="1"/>
    </xf>
    <xf numFmtId="0" fontId="18" fillId="3" borderId="10" xfId="0" applyFont="1" applyFill="1" applyBorder="1" applyAlignment="1">
      <alignment horizontal="center" vertical="center"/>
    </xf>
    <xf numFmtId="0" fontId="18" fillId="0" borderId="0" xfId="0" applyFont="1">
      <alignment vertical="center"/>
    </xf>
    <xf numFmtId="0" fontId="19" fillId="0" borderId="10" xfId="0" applyFont="1" applyBorder="1" applyAlignment="1">
      <alignment horizontal="center" vertical="center" shrinkToFit="1"/>
    </xf>
    <xf numFmtId="180" fontId="19" fillId="0" borderId="10" xfId="0" applyNumberFormat="1" applyFont="1" applyBorder="1">
      <alignment vertical="center"/>
    </xf>
    <xf numFmtId="181" fontId="19" fillId="0" borderId="0" xfId="0" applyNumberFormat="1" applyFont="1">
      <alignment vertical="center"/>
    </xf>
    <xf numFmtId="0" fontId="19" fillId="0" borderId="20" xfId="0" applyFont="1" applyBorder="1" applyAlignment="1">
      <alignment horizontal="center" vertical="center" shrinkToFit="1"/>
    </xf>
    <xf numFmtId="180" fontId="19" fillId="0" borderId="20" xfId="0" applyNumberFormat="1" applyFont="1" applyBorder="1">
      <alignment vertical="center"/>
    </xf>
    <xf numFmtId="0" fontId="19" fillId="0" borderId="14" xfId="0" applyFont="1" applyBorder="1" applyAlignment="1">
      <alignment horizontal="center" vertical="center" shrinkToFit="1"/>
    </xf>
    <xf numFmtId="180" fontId="19" fillId="0" borderId="14" xfId="0" applyNumberFormat="1" applyFont="1" applyBorder="1">
      <alignment vertical="center"/>
    </xf>
    <xf numFmtId="56" fontId="19" fillId="0" borderId="14" xfId="0" applyNumberFormat="1"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9" fillId="0" borderId="0" xfId="0" applyFont="1">
      <alignment vertical="center"/>
    </xf>
    <xf numFmtId="0" fontId="21" fillId="0" borderId="0" xfId="0" applyFont="1" applyAlignment="1">
      <alignment horizontal="center"/>
    </xf>
    <xf numFmtId="0" fontId="19" fillId="0" borderId="14" xfId="0" applyFont="1" applyBorder="1" applyAlignment="1">
      <alignment horizontal="center" vertical="center"/>
    </xf>
    <xf numFmtId="180" fontId="18" fillId="0" borderId="14" xfId="0" applyNumberFormat="1" applyFont="1" applyBorder="1">
      <alignment vertical="center"/>
    </xf>
    <xf numFmtId="0" fontId="19" fillId="3" borderId="10" xfId="0" applyFont="1" applyFill="1" applyBorder="1" applyAlignment="1">
      <alignment horizontal="center" vertical="center"/>
    </xf>
    <xf numFmtId="0" fontId="19" fillId="0" borderId="10" xfId="0" applyFont="1" applyBorder="1" applyAlignment="1">
      <alignment horizontal="center" vertical="center"/>
    </xf>
    <xf numFmtId="0" fontId="19" fillId="0" borderId="20" xfId="0" applyFont="1" applyBorder="1" applyAlignment="1">
      <alignment horizontal="center" vertical="center"/>
    </xf>
    <xf numFmtId="180" fontId="19" fillId="0" borderId="14" xfId="0" applyNumberFormat="1" applyFont="1" applyBorder="1" applyAlignment="1">
      <alignment horizontal="right" vertical="center"/>
    </xf>
    <xf numFmtId="0" fontId="15" fillId="0" borderId="0" xfId="0" applyFont="1" applyProtection="1">
      <alignment vertical="center"/>
      <protection locked="0"/>
    </xf>
    <xf numFmtId="0" fontId="18" fillId="0" borderId="20" xfId="0" applyFont="1" applyBorder="1" applyAlignment="1" applyProtection="1">
      <alignment horizontal="center" vertical="center"/>
      <protection locked="0"/>
    </xf>
    <xf numFmtId="180" fontId="18" fillId="0" borderId="20" xfId="0" applyNumberFormat="1" applyFont="1" applyBorder="1" applyProtection="1">
      <alignment vertical="center"/>
      <protection locked="0"/>
    </xf>
    <xf numFmtId="180" fontId="19" fillId="0" borderId="20" xfId="0" applyNumberFormat="1" applyFont="1" applyBorder="1" applyAlignment="1" applyProtection="1">
      <alignment horizontal="right" vertical="center"/>
      <protection locked="0"/>
    </xf>
    <xf numFmtId="180" fontId="19" fillId="0" borderId="14" xfId="0" applyNumberFormat="1" applyFont="1" applyBorder="1" applyAlignment="1" applyProtection="1">
      <alignment horizontal="right" vertical="center"/>
      <protection locked="0"/>
    </xf>
    <xf numFmtId="180" fontId="24" fillId="0" borderId="10" xfId="0" applyNumberFormat="1" applyFont="1" applyBorder="1" applyAlignment="1" applyProtection="1">
      <alignment horizontal="right" vertical="center"/>
      <protection locked="0"/>
    </xf>
    <xf numFmtId="180" fontId="24" fillId="0" borderId="10" xfId="0" applyNumberFormat="1" applyFont="1" applyBorder="1" applyAlignment="1">
      <alignment horizontal="right" vertical="center"/>
    </xf>
    <xf numFmtId="180" fontId="24" fillId="0" borderId="20" xfId="0" applyNumberFormat="1" applyFont="1" applyBorder="1" applyAlignment="1" applyProtection="1">
      <alignment horizontal="right" vertical="center"/>
      <protection locked="0"/>
    </xf>
    <xf numFmtId="0" fontId="25" fillId="0" borderId="10" xfId="0" applyFont="1" applyBorder="1" applyAlignment="1" applyProtection="1">
      <alignment horizontal="center" vertical="center"/>
      <protection locked="0"/>
    </xf>
    <xf numFmtId="180" fontId="25" fillId="0" borderId="10" xfId="0" applyNumberFormat="1" applyFont="1" applyBorder="1" applyProtection="1">
      <alignment vertical="center"/>
      <protection locked="0"/>
    </xf>
    <xf numFmtId="0" fontId="25" fillId="4" borderId="10" xfId="0" applyFont="1" applyFill="1" applyBorder="1" applyAlignment="1" applyProtection="1">
      <alignment horizontal="center" vertical="center" shrinkToFit="1"/>
      <protection locked="0"/>
    </xf>
    <xf numFmtId="180" fontId="25" fillId="4" borderId="10" xfId="0" applyNumberFormat="1" applyFont="1" applyFill="1" applyBorder="1" applyProtection="1">
      <alignment vertical="center"/>
      <protection locked="0"/>
    </xf>
    <xf numFmtId="181" fontId="24" fillId="0" borderId="10" xfId="0" applyNumberFormat="1" applyFont="1" applyBorder="1" applyProtection="1">
      <alignment vertical="center"/>
      <protection locked="0"/>
    </xf>
    <xf numFmtId="181" fontId="24" fillId="0" borderId="20" xfId="0" applyNumberFormat="1" applyFont="1" applyBorder="1" applyProtection="1">
      <alignment vertical="center"/>
      <protection locked="0"/>
    </xf>
    <xf numFmtId="181" fontId="24" fillId="0" borderId="14" xfId="0" applyNumberFormat="1" applyFont="1" applyBorder="1" applyProtection="1">
      <alignment vertical="center"/>
      <protection locked="0"/>
    </xf>
    <xf numFmtId="0" fontId="25" fillId="0" borderId="1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protection locked="0"/>
    </xf>
    <xf numFmtId="180" fontId="25" fillId="0" borderId="11" xfId="0" applyNumberFormat="1" applyFont="1" applyBorder="1" applyProtection="1">
      <alignment vertical="center"/>
      <protection locked="0"/>
    </xf>
    <xf numFmtId="0" fontId="25" fillId="0" borderId="20" xfId="0" applyFont="1" applyBorder="1" applyAlignment="1" applyProtection="1">
      <alignment horizontal="center" vertical="center"/>
      <protection locked="0"/>
    </xf>
    <xf numFmtId="180" fontId="25" fillId="0" borderId="20" xfId="0" applyNumberFormat="1" applyFont="1" applyBorder="1" applyProtection="1">
      <alignment vertical="center"/>
      <protection locked="0"/>
    </xf>
    <xf numFmtId="3" fontId="24" fillId="0" borderId="10" xfId="0" applyNumberFormat="1" applyFont="1" applyBorder="1" applyAlignment="1">
      <alignment horizontal="right" vertical="center"/>
    </xf>
    <xf numFmtId="0" fontId="10" fillId="0" borderId="4" xfId="0" applyFont="1" applyBorder="1">
      <alignment vertical="center"/>
    </xf>
    <xf numFmtId="0" fontId="24" fillId="0" borderId="13" xfId="0" applyFont="1" applyBorder="1" applyAlignment="1" applyProtection="1">
      <alignment horizontal="center" vertical="center"/>
      <protection locked="0"/>
    </xf>
    <xf numFmtId="0" fontId="24" fillId="0" borderId="1" xfId="0" applyFont="1" applyBorder="1" applyAlignment="1">
      <alignment horizontal="center" vertical="center" shrinkToFit="1"/>
    </xf>
    <xf numFmtId="49" fontId="24" fillId="0" borderId="1" xfId="0" applyNumberFormat="1" applyFont="1" applyBorder="1" applyAlignment="1">
      <alignment horizontal="center" vertical="center" shrinkToFit="1"/>
    </xf>
    <xf numFmtId="0" fontId="24" fillId="0" borderId="1" xfId="0" applyFont="1" applyBorder="1" applyAlignment="1">
      <alignment horizontal="center" vertical="center"/>
    </xf>
    <xf numFmtId="0" fontId="26" fillId="0" borderId="1" xfId="0" applyFont="1" applyBorder="1" applyAlignment="1">
      <alignment vertical="center" wrapText="1"/>
    </xf>
    <xf numFmtId="0" fontId="24" fillId="0" borderId="15" xfId="0" applyFont="1" applyBorder="1" applyAlignment="1" applyProtection="1">
      <alignment horizontal="center" vertical="center"/>
      <protection locked="0"/>
    </xf>
    <xf numFmtId="178" fontId="24" fillId="0" borderId="10" xfId="0" applyNumberFormat="1"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 fillId="0" borderId="4" xfId="0" applyFont="1" applyBorder="1">
      <alignment vertical="center"/>
    </xf>
    <xf numFmtId="179" fontId="24" fillId="0" borderId="15" xfId="0" applyNumberFormat="1" applyFont="1" applyBorder="1" applyAlignment="1" applyProtection="1">
      <alignment horizontal="center" vertical="center" shrinkToFit="1"/>
      <protection locked="0"/>
    </xf>
    <xf numFmtId="3" fontId="24" fillId="0" borderId="10" xfId="0" applyNumberFormat="1" applyFont="1" applyBorder="1" applyAlignment="1" applyProtection="1">
      <alignment horizontal="right" vertical="center"/>
      <protection locked="0"/>
    </xf>
    <xf numFmtId="0" fontId="2" fillId="0" borderId="25" xfId="0" applyFont="1" applyBorder="1" applyAlignment="1" applyProtection="1">
      <alignment horizontal="center" vertical="center"/>
      <protection locked="0"/>
    </xf>
    <xf numFmtId="3" fontId="2" fillId="0" borderId="25" xfId="0" applyNumberFormat="1" applyFont="1" applyBorder="1" applyAlignment="1" applyProtection="1">
      <alignment horizontal="right" vertical="center"/>
      <protection locked="0"/>
    </xf>
    <xf numFmtId="0" fontId="24" fillId="0" borderId="10" xfId="0" applyFont="1" applyBorder="1" applyAlignment="1">
      <alignment horizontal="center" vertical="center" shrinkToFit="1"/>
    </xf>
    <xf numFmtId="0" fontId="24" fillId="0" borderId="2" xfId="0" applyFont="1" applyBorder="1" applyAlignment="1">
      <alignment horizontal="left" vertical="center"/>
    </xf>
    <xf numFmtId="0" fontId="24" fillId="0" borderId="6" xfId="0" applyFont="1" applyBorder="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26" xfId="0" applyFont="1" applyBorder="1">
      <alignment vertical="center"/>
    </xf>
    <xf numFmtId="0" fontId="24" fillId="0" borderId="26" xfId="0" applyFont="1" applyBorder="1" applyAlignment="1">
      <alignment horizontal="center" vertical="center" wrapText="1"/>
    </xf>
    <xf numFmtId="0" fontId="24" fillId="0" borderId="26" xfId="0" applyFont="1" applyBorder="1" applyAlignment="1">
      <alignment horizontal="center" vertical="center"/>
    </xf>
    <xf numFmtId="0" fontId="25" fillId="0" borderId="26" xfId="0" applyFont="1" applyBorder="1" applyAlignment="1">
      <alignment horizontal="center" vertical="center" shrinkToFit="1"/>
    </xf>
    <xf numFmtId="177" fontId="24" fillId="0" borderId="0" xfId="0" applyNumberFormat="1" applyFont="1" applyAlignment="1">
      <alignment horizontal="right" vertical="center"/>
    </xf>
    <xf numFmtId="0" fontId="24" fillId="0" borderId="26" xfId="0" applyFont="1" applyBorder="1" applyAlignment="1">
      <alignment horizontal="center" vertical="center" shrinkToFit="1"/>
    </xf>
    <xf numFmtId="177" fontId="24" fillId="0" borderId="26" xfId="0" applyNumberFormat="1" applyFont="1" applyBorder="1">
      <alignment vertical="center"/>
    </xf>
    <xf numFmtId="0" fontId="24" fillId="0" borderId="0" xfId="0" applyFont="1" applyAlignment="1" applyProtection="1">
      <alignment horizontal="left" vertical="center" indent="1"/>
      <protection locked="0"/>
    </xf>
    <xf numFmtId="176" fontId="2" fillId="0" borderId="0" xfId="0" applyNumberFormat="1" applyFont="1" applyAlignment="1" applyProtection="1">
      <alignment horizontal="right" vertical="center" indent="1"/>
      <protection locked="0"/>
    </xf>
    <xf numFmtId="0" fontId="24" fillId="0" borderId="0" xfId="0" applyFont="1" applyProtection="1">
      <alignment vertical="center"/>
      <protection locked="0"/>
    </xf>
    <xf numFmtId="0" fontId="8" fillId="0" borderId="0" xfId="0" applyFont="1">
      <alignment vertical="center"/>
    </xf>
    <xf numFmtId="0" fontId="8" fillId="0" borderId="0" xfId="0" applyFont="1" applyAlignment="1">
      <alignment horizontal="center" vertical="center"/>
    </xf>
    <xf numFmtId="0" fontId="7" fillId="0" borderId="24" xfId="0" applyFont="1" applyBorder="1" applyAlignment="1">
      <alignment vertical="top" wrapText="1"/>
    </xf>
    <xf numFmtId="0" fontId="7" fillId="0" borderId="24" xfId="0" applyFont="1" applyBorder="1" applyAlignment="1">
      <alignment vertical="top"/>
    </xf>
    <xf numFmtId="0" fontId="2" fillId="0" borderId="0" xfId="0" applyFont="1" applyAlignment="1" applyProtection="1">
      <alignment horizontal="left" vertical="center" shrinkToFit="1"/>
      <protection locked="0"/>
    </xf>
    <xf numFmtId="0" fontId="2" fillId="3" borderId="10"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wrapText="1"/>
      <protection locked="0"/>
    </xf>
    <xf numFmtId="0" fontId="4" fillId="0" borderId="18" xfId="0" applyFont="1" applyBorder="1" applyAlignment="1">
      <alignment vertical="center" shrinkToFit="1"/>
    </xf>
    <xf numFmtId="0" fontId="4" fillId="0" borderId="19" xfId="0" applyFont="1" applyBorder="1" applyAlignment="1">
      <alignment vertical="center" shrinkToFit="1"/>
    </xf>
    <xf numFmtId="0" fontId="5" fillId="0" borderId="0" xfId="0" applyFont="1" applyAlignment="1">
      <alignment horizontal="right" vertical="center"/>
    </xf>
    <xf numFmtId="3" fontId="25" fillId="0" borderId="10" xfId="0" applyNumberFormat="1" applyFont="1" applyBorder="1" applyAlignment="1" applyProtection="1">
      <alignment horizontal="right" vertical="center" shrinkToFit="1"/>
      <protection locked="0"/>
    </xf>
    <xf numFmtId="3" fontId="25" fillId="0" borderId="10" xfId="0" applyNumberFormat="1" applyFont="1" applyBorder="1" applyAlignment="1" applyProtection="1">
      <alignment horizontal="right" vertical="center"/>
      <protection locked="0"/>
    </xf>
    <xf numFmtId="55" fontId="25" fillId="0" borderId="10" xfId="0" applyNumberFormat="1"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5" fillId="0" borderId="30" xfId="0" applyFont="1" applyBorder="1" applyAlignment="1" applyProtection="1">
      <alignment horizontal="center" vertical="center"/>
      <protection locked="0"/>
    </xf>
    <xf numFmtId="180" fontId="25" fillId="0" borderId="30" xfId="0" applyNumberFormat="1" applyFont="1" applyBorder="1" applyProtection="1">
      <alignment vertical="center"/>
      <protection locked="0"/>
    </xf>
    <xf numFmtId="0" fontId="25" fillId="4" borderId="10" xfId="0" applyFont="1" applyFill="1" applyBorder="1" applyAlignment="1" applyProtection="1">
      <alignment horizontal="center" vertical="center"/>
      <protection locked="0"/>
    </xf>
    <xf numFmtId="182" fontId="24" fillId="0" borderId="10" xfId="0" applyNumberFormat="1" applyFont="1" applyBorder="1" applyAlignment="1" applyProtection="1">
      <alignment horizontal="center" vertical="center" shrinkToFit="1"/>
      <protection locked="0"/>
    </xf>
    <xf numFmtId="14" fontId="24" fillId="0" borderId="15" xfId="0" applyNumberFormat="1" applyFont="1" applyBorder="1" applyAlignment="1" applyProtection="1">
      <alignment horizontal="center" vertical="center" shrinkToFit="1"/>
      <protection locked="0"/>
    </xf>
    <xf numFmtId="14" fontId="24" fillId="0" borderId="13" xfId="0" applyNumberFormat="1" applyFont="1" applyBorder="1" applyAlignment="1" applyProtection="1">
      <alignment horizontal="center" vertical="center" shrinkToFit="1"/>
      <protection locked="0"/>
    </xf>
    <xf numFmtId="55" fontId="26" fillId="0" borderId="14" xfId="0" applyNumberFormat="1" applyFont="1" applyBorder="1" applyAlignment="1">
      <alignment horizontal="center" vertical="center"/>
    </xf>
    <xf numFmtId="55" fontId="27" fillId="3" borderId="14" xfId="0" applyNumberFormat="1" applyFont="1" applyFill="1" applyBorder="1" applyAlignment="1">
      <alignment horizontal="center" vertical="center"/>
    </xf>
    <xf numFmtId="0" fontId="2" fillId="0" borderId="0" xfId="0" applyFont="1" applyAlignment="1">
      <alignment horizontal="left" vertical="distributed" wrapText="1"/>
    </xf>
    <xf numFmtId="0" fontId="2" fillId="3" borderId="10" xfId="0" applyFont="1" applyFill="1" applyBorder="1" applyAlignment="1">
      <alignment horizontal="center" vertical="center"/>
    </xf>
    <xf numFmtId="177" fontId="2" fillId="0" borderId="10" xfId="0" applyNumberFormat="1" applyFont="1" applyBorder="1" applyAlignment="1">
      <alignment horizontal="right" vertical="center"/>
    </xf>
    <xf numFmtId="0" fontId="2" fillId="0" borderId="4" xfId="0" applyFont="1" applyBorder="1" applyAlignment="1">
      <alignment horizontal="left" vertical="center"/>
    </xf>
    <xf numFmtId="0" fontId="7" fillId="0" borderId="27" xfId="0" applyFont="1" applyBorder="1" applyAlignment="1">
      <alignment vertical="top"/>
    </xf>
    <xf numFmtId="0" fontId="7" fillId="0" borderId="28" xfId="0" applyFont="1" applyBorder="1" applyAlignment="1">
      <alignment vertical="top"/>
    </xf>
    <xf numFmtId="0" fontId="7" fillId="0" borderId="29" xfId="0" applyFont="1" applyBorder="1" applyAlignment="1">
      <alignment vertical="top"/>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9" xfId="0" applyFont="1" applyBorder="1" applyAlignment="1">
      <alignment vertical="top" wrapText="1"/>
    </xf>
    <xf numFmtId="0" fontId="2" fillId="0" borderId="0" xfId="0" applyFont="1" applyAlignment="1">
      <alignment horizontal="left" vertical="center"/>
    </xf>
    <xf numFmtId="182" fontId="2" fillId="0" borderId="0" xfId="0" applyNumberFormat="1" applyFont="1" applyAlignment="1">
      <alignment horizontal="left" vertical="center" indent="1"/>
    </xf>
    <xf numFmtId="182" fontId="24" fillId="0" borderId="0" xfId="0" applyNumberFormat="1" applyFont="1" applyAlignment="1" applyProtection="1">
      <alignment horizontal="right" vertical="center" indent="1"/>
      <protection locked="0"/>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4" fillId="0" borderId="12"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24" fillId="0" borderId="0" xfId="0" applyFont="1" applyAlignment="1" applyProtection="1">
      <alignment horizontal="left" vertical="center" indent="1"/>
      <protection locked="0"/>
    </xf>
    <xf numFmtId="0" fontId="6" fillId="2" borderId="10"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4" fillId="0" borderId="10" xfId="0" applyFont="1" applyBorder="1" applyAlignment="1" applyProtection="1">
      <alignment horizontal="left" vertical="center" shrinkToFit="1"/>
      <protection locked="0"/>
    </xf>
    <xf numFmtId="0" fontId="24" fillId="0" borderId="10" xfId="0" applyFont="1" applyBorder="1" applyAlignment="1" applyProtection="1">
      <alignment horizontal="center" vertical="center"/>
      <protection locked="0"/>
    </xf>
    <xf numFmtId="0" fontId="4" fillId="3" borderId="10" xfId="0" applyFont="1" applyFill="1" applyBorder="1" applyAlignment="1">
      <alignment horizontal="center" vertical="center" wrapText="1"/>
    </xf>
    <xf numFmtId="0" fontId="24" fillId="0" borderId="15"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0" borderId="13" xfId="0" applyFont="1" applyBorder="1" applyAlignment="1">
      <alignment horizontal="left" vertical="center"/>
    </xf>
    <xf numFmtId="177" fontId="24" fillId="0" borderId="11" xfId="0" applyNumberFormat="1" applyFont="1" applyBorder="1" applyAlignment="1" applyProtection="1">
      <alignment horizontal="right" vertical="center"/>
      <protection locked="0"/>
    </xf>
    <xf numFmtId="177" fontId="24" fillId="0" borderId="14" xfId="0" applyNumberFormat="1" applyFont="1" applyBorder="1" applyAlignment="1" applyProtection="1">
      <alignment horizontal="right" vertical="center"/>
      <protection locked="0"/>
    </xf>
    <xf numFmtId="0" fontId="10" fillId="0" borderId="4" xfId="0" applyFont="1" applyBorder="1" applyAlignment="1">
      <alignment horizontal="left" vertical="center"/>
    </xf>
    <xf numFmtId="0" fontId="5" fillId="3" borderId="10" xfId="0" applyFont="1" applyFill="1" applyBorder="1" applyAlignment="1">
      <alignment horizontal="center" vertical="center" textRotation="255"/>
    </xf>
    <xf numFmtId="0" fontId="24" fillId="0" borderId="12" xfId="0"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12" xfId="0" applyFont="1" applyBorder="1" applyAlignment="1" applyProtection="1">
      <alignment horizontal="left" vertical="center" shrinkToFit="1"/>
      <protection locked="0"/>
    </xf>
    <xf numFmtId="0" fontId="24" fillId="0" borderId="15" xfId="0" applyFont="1" applyBorder="1" applyAlignment="1" applyProtection="1">
      <alignment horizontal="left" vertical="center" shrinkToFit="1"/>
      <protection locked="0"/>
    </xf>
    <xf numFmtId="0" fontId="24" fillId="0" borderId="13" xfId="0" applyFont="1" applyBorder="1" applyAlignment="1" applyProtection="1">
      <alignment horizontal="left" vertical="center" shrinkToFit="1"/>
      <protection locked="0"/>
    </xf>
    <xf numFmtId="0" fontId="5" fillId="3" borderId="10" xfId="0" applyFont="1" applyFill="1" applyBorder="1" applyAlignment="1">
      <alignment horizontal="center" vertical="center" textRotation="255" shrinkToFit="1"/>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4" fillId="0" borderId="15" xfId="0" applyFont="1" applyBorder="1" applyAlignment="1" applyProtection="1">
      <alignment horizontal="center" vertical="center"/>
      <protection locked="0"/>
    </xf>
    <xf numFmtId="182" fontId="24" fillId="0" borderId="15" xfId="0" applyNumberFormat="1" applyFont="1" applyBorder="1" applyAlignment="1" applyProtection="1">
      <alignment horizontal="center" vertical="center"/>
      <protection locked="0"/>
    </xf>
    <xf numFmtId="182" fontId="24" fillId="0" borderId="13" xfId="0" applyNumberFormat="1" applyFont="1" applyBorder="1" applyAlignment="1" applyProtection="1">
      <alignment horizontal="center" vertical="center"/>
      <protection locked="0"/>
    </xf>
    <xf numFmtId="0" fontId="25" fillId="0" borderId="16" xfId="0" applyFont="1" applyBorder="1" applyAlignment="1" applyProtection="1">
      <alignment horizontal="left" vertical="center"/>
      <protection locked="0"/>
    </xf>
    <xf numFmtId="0" fontId="25" fillId="0" borderId="17"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5" xfId="0" applyFont="1" applyBorder="1" applyAlignment="1" applyProtection="1">
      <alignment horizontal="left" vertical="center"/>
      <protection locked="0"/>
    </xf>
    <xf numFmtId="0" fontId="9" fillId="0" borderId="0" xfId="0" applyFont="1" applyAlignment="1">
      <alignment horizontal="left" vertical="center"/>
    </xf>
    <xf numFmtId="0" fontId="24" fillId="0" borderId="12" xfId="0" applyFont="1" applyBorder="1" applyAlignment="1" applyProtection="1">
      <alignment vertical="center" shrinkToFit="1"/>
      <protection locked="0"/>
    </xf>
    <xf numFmtId="0" fontId="24" fillId="0" borderId="15" xfId="0" applyFont="1" applyBorder="1" applyAlignment="1" applyProtection="1">
      <alignment vertical="center" shrinkToFit="1"/>
      <protection locked="0"/>
    </xf>
    <xf numFmtId="0" fontId="24" fillId="0" borderId="13" xfId="0" applyFont="1" applyBorder="1" applyAlignment="1" applyProtection="1">
      <alignment vertical="center" shrinkToFit="1"/>
      <protection locked="0"/>
    </xf>
    <xf numFmtId="0" fontId="2" fillId="3" borderId="10"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24" fillId="0" borderId="12"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3" fontId="25" fillId="0" borderId="10" xfId="0" applyNumberFormat="1" applyFont="1" applyBorder="1" applyAlignment="1" applyProtection="1">
      <alignment horizontal="right" vertical="center" shrinkToFit="1"/>
      <protection locked="0"/>
    </xf>
    <xf numFmtId="0" fontId="2" fillId="3" borderId="10" xfId="0" applyFont="1" applyFill="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4" fillId="0" borderId="10" xfId="0" applyFont="1" applyBorder="1" applyAlignment="1" applyProtection="1">
      <alignment horizontal="left" vertical="top" wrapText="1"/>
      <protection locked="0"/>
    </xf>
    <xf numFmtId="0" fontId="10" fillId="3" borderId="10" xfId="0" applyFont="1" applyFill="1" applyBorder="1" applyAlignment="1">
      <alignment horizontal="left" vertical="center"/>
    </xf>
    <xf numFmtId="0" fontId="24" fillId="0" borderId="10" xfId="0" applyFont="1" applyBorder="1" applyAlignment="1" applyProtection="1">
      <alignment horizontal="left" vertical="top"/>
      <protection locked="0"/>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24" fillId="0" borderId="10" xfId="0" applyFont="1" applyBorder="1" applyAlignment="1">
      <alignment horizontal="left" vertical="top" wrapText="1"/>
    </xf>
    <xf numFmtId="0" fontId="24" fillId="0" borderId="10" xfId="0" applyFont="1" applyBorder="1" applyAlignment="1">
      <alignment horizontal="left" vertical="top"/>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4" fillId="0" borderId="2" xfId="0" applyFont="1" applyBorder="1" applyAlignment="1">
      <alignment horizontal="left" vertical="top" wrapText="1"/>
    </xf>
    <xf numFmtId="0" fontId="24" fillId="0" borderId="0" xfId="0" applyFont="1" applyAlignment="1">
      <alignment horizontal="left" vertical="top" wrapText="1"/>
    </xf>
    <xf numFmtId="0" fontId="24" fillId="0" borderId="6" xfId="0" applyFont="1" applyBorder="1" applyAlignment="1">
      <alignment horizontal="left" vertical="top" wrapText="1"/>
    </xf>
    <xf numFmtId="179" fontId="2" fillId="3" borderId="10" xfId="0" applyNumberFormat="1" applyFont="1" applyFill="1" applyBorder="1" applyAlignment="1">
      <alignment horizontal="center" vertical="center"/>
    </xf>
    <xf numFmtId="179" fontId="24" fillId="0" borderId="10" xfId="0" applyNumberFormat="1" applyFont="1" applyBorder="1" applyAlignment="1" applyProtection="1">
      <alignment horizontal="left" vertical="center"/>
      <protection locked="0"/>
    </xf>
    <xf numFmtId="179" fontId="2" fillId="0" borderId="25" xfId="0" applyNumberFormat="1" applyFont="1" applyBorder="1" applyAlignment="1" applyProtection="1">
      <alignment horizontal="left" vertical="center"/>
      <protection locked="0"/>
    </xf>
    <xf numFmtId="179" fontId="2" fillId="3" borderId="12" xfId="0" applyNumberFormat="1"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13" xfId="0" applyNumberFormat="1" applyFont="1" applyFill="1" applyBorder="1" applyAlignment="1">
      <alignment horizontal="center" vertical="center"/>
    </xf>
    <xf numFmtId="179" fontId="24" fillId="0" borderId="12" xfId="0" applyNumberFormat="1" applyFont="1" applyBorder="1" applyAlignment="1">
      <alignment horizontal="left" vertical="center" wrapText="1"/>
    </xf>
    <xf numFmtId="179" fontId="24" fillId="0" borderId="15" xfId="0" applyNumberFormat="1" applyFont="1" applyBorder="1" applyAlignment="1">
      <alignment horizontal="left" vertical="center"/>
    </xf>
    <xf numFmtId="179" fontId="24" fillId="0" borderId="13" xfId="0" applyNumberFormat="1" applyFont="1" applyBorder="1" applyAlignment="1">
      <alignment horizontal="left" vertical="center"/>
    </xf>
    <xf numFmtId="0" fontId="29" fillId="0" borderId="0" xfId="0" applyFont="1" applyAlignment="1">
      <alignment horizontal="left" vertical="center"/>
    </xf>
    <xf numFmtId="0" fontId="24" fillId="0" borderId="12" xfId="0" applyFont="1" applyBorder="1" applyAlignment="1">
      <alignment horizontal="left" vertical="center" wrapText="1"/>
    </xf>
    <xf numFmtId="0" fontId="24" fillId="0" borderId="15" xfId="0" applyFont="1" applyBorder="1" applyAlignment="1">
      <alignment horizontal="left" vertical="center" wrapText="1"/>
    </xf>
    <xf numFmtId="0" fontId="24" fillId="0" borderId="13" xfId="0" applyFont="1" applyBorder="1" applyAlignment="1">
      <alignment horizontal="left" vertical="center" wrapText="1"/>
    </xf>
    <xf numFmtId="179" fontId="24" fillId="0" borderId="10" xfId="0" applyNumberFormat="1" applyFont="1" applyBorder="1" applyAlignment="1">
      <alignment horizontal="left" vertical="center" wrapText="1"/>
    </xf>
    <xf numFmtId="0" fontId="2" fillId="3" borderId="15" xfId="0" applyFont="1" applyFill="1" applyBorder="1" applyAlignment="1">
      <alignment horizontal="center" vertical="center"/>
    </xf>
    <xf numFmtId="0" fontId="2" fillId="0" borderId="15" xfId="0" applyFont="1" applyBorder="1" applyAlignment="1">
      <alignment horizontal="left" vertical="center" wrapText="1"/>
    </xf>
    <xf numFmtId="0" fontId="2" fillId="0" borderId="13" xfId="0" applyFont="1" applyBorder="1" applyAlignment="1">
      <alignment horizontal="left" vertical="center" wrapText="1"/>
    </xf>
    <xf numFmtId="0" fontId="24" fillId="0" borderId="11" xfId="0" applyFont="1" applyBorder="1" applyAlignment="1">
      <alignment horizontal="left" vertical="top" wrapText="1"/>
    </xf>
    <xf numFmtId="0" fontId="24" fillId="0" borderId="2" xfId="0" applyFont="1" applyBorder="1" applyAlignment="1">
      <alignment horizontal="left" vertical="center"/>
    </xf>
    <xf numFmtId="0" fontId="24" fillId="0" borderId="0" xfId="0" applyFont="1" applyAlignment="1">
      <alignment horizontal="left" vertical="center"/>
    </xf>
    <xf numFmtId="0" fontId="24" fillId="0" borderId="6" xfId="0" applyFont="1" applyBorder="1" applyAlignment="1">
      <alignment horizontal="left" vertical="center"/>
    </xf>
    <xf numFmtId="177" fontId="24" fillId="0" borderId="26" xfId="0" applyNumberFormat="1" applyFont="1" applyBorder="1" applyAlignment="1">
      <alignment horizontal="center" vertical="center"/>
    </xf>
    <xf numFmtId="0" fontId="24" fillId="0" borderId="26" xfId="0" applyFont="1" applyBorder="1" applyAlignment="1">
      <alignment horizontal="center" vertical="center" shrinkToFit="1"/>
    </xf>
    <xf numFmtId="0" fontId="26" fillId="0" borderId="7" xfId="0" applyFont="1" applyBorder="1" applyAlignment="1">
      <alignment horizontal="left" vertical="center" wrapText="1"/>
    </xf>
    <xf numFmtId="0" fontId="26" fillId="0" borderId="9"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 fillId="3" borderId="10" xfId="0" applyFont="1" applyFill="1" applyBorder="1" applyAlignment="1">
      <alignment horizontal="center" vertical="center" shrinkToFi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3" fontId="24" fillId="0" borderId="11" xfId="0" applyNumberFormat="1" applyFont="1" applyBorder="1" applyAlignment="1">
      <alignment horizontal="right" vertical="center"/>
    </xf>
    <xf numFmtId="3" fontId="24" fillId="0" borderId="14" xfId="0" applyNumberFormat="1" applyFont="1" applyBorder="1" applyAlignment="1">
      <alignment horizontal="right" vertical="center"/>
    </xf>
    <xf numFmtId="0" fontId="26" fillId="0" borderId="7" xfId="0" applyFont="1" applyBorder="1" applyAlignment="1">
      <alignment horizontal="left"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18" fillId="0" borderId="14" xfId="0" applyFont="1" applyBorder="1" applyAlignment="1" applyProtection="1">
      <alignment horizontal="left" vertical="center"/>
      <protection locked="0"/>
    </xf>
    <xf numFmtId="0" fontId="18" fillId="3" borderId="10" xfId="0" applyFont="1" applyFill="1" applyBorder="1" applyAlignment="1">
      <alignment horizontal="center" vertical="center"/>
    </xf>
    <xf numFmtId="0" fontId="25" fillId="0" borderId="10" xfId="0" applyFont="1" applyBorder="1" applyAlignment="1" applyProtection="1">
      <alignment horizontal="left" vertical="center"/>
      <protection locked="0"/>
    </xf>
    <xf numFmtId="0" fontId="25" fillId="0" borderId="20"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16" fillId="0" borderId="4" xfId="0" applyFont="1" applyBorder="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6" fillId="0" borderId="21" xfId="0" applyFont="1" applyBorder="1" applyAlignment="1" applyProtection="1">
      <alignment horizontal="left" vertical="center"/>
      <protection locked="0"/>
    </xf>
    <xf numFmtId="0" fontId="26" fillId="0" borderId="22"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8" fillId="3" borderId="12"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26" fillId="0" borderId="12" xfId="0" applyFont="1" applyBorder="1" applyAlignment="1" applyProtection="1">
      <alignment horizontal="left" vertical="center"/>
      <protection locked="0"/>
    </xf>
    <xf numFmtId="0" fontId="26" fillId="0" borderId="15" xfId="0" applyFont="1" applyBorder="1" applyAlignment="1" applyProtection="1">
      <alignment horizontal="left" vertical="center"/>
      <protection locked="0"/>
    </xf>
    <xf numFmtId="0" fontId="26" fillId="0" borderId="13" xfId="0" applyFont="1" applyBorder="1" applyAlignment="1" applyProtection="1">
      <alignment horizontal="left" vertical="center"/>
      <protection locked="0"/>
    </xf>
    <xf numFmtId="0" fontId="26" fillId="4" borderId="12" xfId="0" applyFont="1" applyFill="1" applyBorder="1" applyAlignment="1" applyProtection="1">
      <alignment horizontal="left" vertical="center"/>
      <protection locked="0"/>
    </xf>
    <xf numFmtId="0" fontId="26" fillId="4" borderId="15" xfId="0" applyFont="1" applyFill="1" applyBorder="1" applyAlignment="1" applyProtection="1">
      <alignment horizontal="left" vertical="center"/>
      <protection locked="0"/>
    </xf>
    <xf numFmtId="0" fontId="26" fillId="4" borderId="13" xfId="0" applyFont="1" applyFill="1" applyBorder="1" applyAlignment="1" applyProtection="1">
      <alignment horizontal="left" vertical="center"/>
      <protection locked="0"/>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26" fillId="0" borderId="12"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4" xfId="0" applyFont="1" applyBorder="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12" fillId="0" borderId="0" xfId="0" applyFont="1" applyAlignment="1">
      <alignment horizontal="center" vertical="center"/>
    </xf>
    <xf numFmtId="0" fontId="2" fillId="0" borderId="0" xfId="0" applyFont="1" applyAlignment="1">
      <alignment horizontal="distributed" vertical="center"/>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pplyProtection="1">
      <alignment horizontal="left" vertical="center" indent="1"/>
      <protection locked="0"/>
    </xf>
    <xf numFmtId="0" fontId="5" fillId="0" borderId="0" xfId="0" applyFont="1" applyAlignment="1">
      <alignment horizontal="left" vertical="center" wrapText="1" inden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cellXfs>
  <cellStyles count="1">
    <cellStyle name="標準" xfId="0" builtinId="0"/>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45720</xdr:colOff>
      <xdr:row>6</xdr:row>
      <xdr:rowOff>205740</xdr:rowOff>
    </xdr:from>
    <xdr:to>
      <xdr:col>8</xdr:col>
      <xdr:colOff>259080</xdr:colOff>
      <xdr:row>8</xdr:row>
      <xdr:rowOff>45720</xdr:rowOff>
    </xdr:to>
    <xdr:sp macro="" textlink="">
      <xdr:nvSpPr>
        <xdr:cNvPr id="2" name="テキスト ボックス 1">
          <a:extLst>
            <a:ext uri="{FF2B5EF4-FFF2-40B4-BE49-F238E27FC236}">
              <a16:creationId xmlns:a16="http://schemas.microsoft.com/office/drawing/2014/main" id="{AF39C509-73E8-4C59-AF37-F1B4F684B289}"/>
            </a:ext>
          </a:extLst>
        </xdr:cNvPr>
        <xdr:cNvSpPr txBox="1"/>
      </xdr:nvSpPr>
      <xdr:spPr>
        <a:xfrm>
          <a:off x="5349240" y="1577340"/>
          <a:ext cx="21336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lumMod val="50000"/>
                </a:schemeClr>
              </a:solidFill>
              <a:latin typeface="ＭＳ 明朝" panose="02020609040205080304" pitchFamily="17" charset="-128"/>
              <a:ea typeface="ＭＳ 明朝" panose="02020609040205080304" pitchFamily="17" charset="-128"/>
            </a:rPr>
            <a:t>㊞</a:t>
          </a:r>
        </a:p>
      </xdr:txBody>
    </xdr:sp>
    <xdr:clientData/>
  </xdr:twoCellAnchor>
  <xdr:twoCellAnchor>
    <xdr:from>
      <xdr:col>9</xdr:col>
      <xdr:colOff>0</xdr:colOff>
      <xdr:row>6</xdr:row>
      <xdr:rowOff>205740</xdr:rowOff>
    </xdr:from>
    <xdr:to>
      <xdr:col>9</xdr:col>
      <xdr:colOff>0</xdr:colOff>
      <xdr:row>8</xdr:row>
      <xdr:rowOff>45720</xdr:rowOff>
    </xdr:to>
    <xdr:sp macro="" textlink="">
      <xdr:nvSpPr>
        <xdr:cNvPr id="3" name="テキスト ボックス 2">
          <a:extLst>
            <a:ext uri="{FF2B5EF4-FFF2-40B4-BE49-F238E27FC236}">
              <a16:creationId xmlns:a16="http://schemas.microsoft.com/office/drawing/2014/main" id="{45120CF4-E872-4D5A-8729-E2CE699F63F6}"/>
            </a:ext>
          </a:extLst>
        </xdr:cNvPr>
        <xdr:cNvSpPr txBox="1"/>
      </xdr:nvSpPr>
      <xdr:spPr>
        <a:xfrm>
          <a:off x="5707380" y="1965960"/>
          <a:ext cx="2667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lumMod val="50000"/>
                </a:schemeClr>
              </a:solidFill>
              <a:latin typeface="ＭＳ 明朝" panose="02020609040205080304" pitchFamily="17" charset="-128"/>
              <a:ea typeface="ＭＳ 明朝" panose="02020609040205080304" pitchFamily="17" charset="-128"/>
            </a:rPr>
            <a:t>㊞</a:t>
          </a:r>
        </a:p>
      </xdr:txBody>
    </xdr:sp>
    <xdr:clientData/>
  </xdr:twoCellAnchor>
  <xdr:twoCellAnchor>
    <xdr:from>
      <xdr:col>3</xdr:col>
      <xdr:colOff>518160</xdr:colOff>
      <xdr:row>0</xdr:row>
      <xdr:rowOff>0</xdr:rowOff>
    </xdr:from>
    <xdr:to>
      <xdr:col>8</xdr:col>
      <xdr:colOff>160020</xdr:colOff>
      <xdr:row>1</xdr:row>
      <xdr:rowOff>7620</xdr:rowOff>
    </xdr:to>
    <xdr:sp macro="" textlink="">
      <xdr:nvSpPr>
        <xdr:cNvPr id="5" name="テキスト ボックス 2">
          <a:extLst>
            <a:ext uri="{FF2B5EF4-FFF2-40B4-BE49-F238E27FC236}">
              <a16:creationId xmlns:a16="http://schemas.microsoft.com/office/drawing/2014/main" id="{900591F9-B9DD-BC5C-9A0B-213AEA1EFA82}"/>
            </a:ext>
          </a:extLst>
        </xdr:cNvPr>
        <xdr:cNvSpPr txBox="1">
          <a:spLocks noChangeArrowheads="1"/>
        </xdr:cNvSpPr>
      </xdr:nvSpPr>
      <xdr:spPr bwMode="auto">
        <a:xfrm>
          <a:off x="1135380" y="0"/>
          <a:ext cx="4251960" cy="236220"/>
        </a:xfrm>
        <a:prstGeom prst="rect">
          <a:avLst/>
        </a:prstGeom>
        <a:noFill/>
        <a:ln w="9525">
          <a:noFill/>
          <a:miter lim="800000"/>
          <a:headEnd/>
          <a:tailEnd/>
        </a:ln>
      </xdr:spPr>
      <xdr:txBody>
        <a:bodyPr rot="0" vert="horz" wrap="square" lIns="91440" tIns="45720" rIns="91440" bIns="45720" anchor="ctr" anchorCtr="0">
          <a:noAutofit/>
        </a:bodyPr>
        <a:lstStyle/>
        <a:p>
          <a:pPr algn="ctr">
            <a:lnSpc>
              <a:spcPts val="1700"/>
            </a:lnSpc>
          </a:pPr>
          <a:r>
            <a:rPr lang="ja-JP" sz="12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＜記入例：交付申請書及び事業計画</a:t>
          </a:r>
          <a:r>
            <a:rPr lang="ja-JP" sz="11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a:t>
          </a:r>
          <a:r>
            <a:rPr lang="ja-JP" sz="9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中小企業者枠の場合</a:t>
          </a:r>
          <a:r>
            <a:rPr lang="ja-JP" sz="12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xdr:row>
      <xdr:rowOff>205740</xdr:rowOff>
    </xdr:from>
    <xdr:to>
      <xdr:col>9</xdr:col>
      <xdr:colOff>0</xdr:colOff>
      <xdr:row>8</xdr:row>
      <xdr:rowOff>45720</xdr:rowOff>
    </xdr:to>
    <xdr:sp macro="" textlink="">
      <xdr:nvSpPr>
        <xdr:cNvPr id="3" name="テキスト ボックス 2">
          <a:extLst>
            <a:ext uri="{FF2B5EF4-FFF2-40B4-BE49-F238E27FC236}">
              <a16:creationId xmlns:a16="http://schemas.microsoft.com/office/drawing/2014/main" id="{E4E429B9-D267-4352-BD3F-22766413BAC0}"/>
            </a:ext>
          </a:extLst>
        </xdr:cNvPr>
        <xdr:cNvSpPr txBox="1"/>
      </xdr:nvSpPr>
      <xdr:spPr>
        <a:xfrm>
          <a:off x="6118860" y="1577340"/>
          <a:ext cx="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lumMod val="50000"/>
                </a:schemeClr>
              </a:solidFill>
              <a:latin typeface="ＭＳ 明朝" panose="02020609040205080304" pitchFamily="17" charset="-128"/>
              <a:ea typeface="ＭＳ 明朝" panose="02020609040205080304" pitchFamily="17" charset="-128"/>
            </a:rPr>
            <a:t>㊞</a:t>
          </a:r>
        </a:p>
      </xdr:txBody>
    </xdr:sp>
    <xdr:clientData/>
  </xdr:twoCellAnchor>
  <xdr:twoCellAnchor>
    <xdr:from>
      <xdr:col>6</xdr:col>
      <xdr:colOff>228600</xdr:colOff>
      <xdr:row>11</xdr:row>
      <xdr:rowOff>45720</xdr:rowOff>
    </xdr:from>
    <xdr:to>
      <xdr:col>8</xdr:col>
      <xdr:colOff>640080</xdr:colOff>
      <xdr:row>13</xdr:row>
      <xdr:rowOff>129540</xdr:rowOff>
    </xdr:to>
    <xdr:sp macro="" textlink="">
      <xdr:nvSpPr>
        <xdr:cNvPr id="2" name="吹き出し: 四角形 1">
          <a:extLst>
            <a:ext uri="{FF2B5EF4-FFF2-40B4-BE49-F238E27FC236}">
              <a16:creationId xmlns:a16="http://schemas.microsoft.com/office/drawing/2014/main" id="{704B985B-C9A8-D706-1920-CFE8B24386B3}"/>
            </a:ext>
          </a:extLst>
        </xdr:cNvPr>
        <xdr:cNvSpPr/>
      </xdr:nvSpPr>
      <xdr:spPr>
        <a:xfrm>
          <a:off x="3901440" y="2644140"/>
          <a:ext cx="1889760" cy="541020"/>
        </a:xfrm>
        <a:prstGeom prst="wedgeRectCallout">
          <a:avLst>
            <a:gd name="adj1" fmla="val -45671"/>
            <a:gd name="adj2" fmla="val 81782"/>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000"/>
            </a:lnSpc>
            <a:buNone/>
          </a:pPr>
          <a:r>
            <a:rPr lang="ja-JP" sz="900" kern="100">
              <a:solidFill>
                <a:srgbClr val="000000"/>
              </a:solidFill>
              <a:effectLst/>
              <a:ea typeface="ＭＳ Ｐゴシック" panose="020B0600070205080204" pitchFamily="50" charset="-128"/>
              <a:cs typeface="Times New Roman" panose="02020603050405020304" pitchFamily="18" charset="0"/>
            </a:rPr>
            <a:t>連絡担当、経理担当について、</a:t>
          </a:r>
          <a:endParaRPr lang="ja-JP" sz="1050" kern="100">
            <a:effectLst/>
            <a:ea typeface="ＭＳ 明朝" panose="02020609040205080304" pitchFamily="17" charset="-128"/>
            <a:cs typeface="Times New Roman" panose="02020603050405020304" pitchFamily="18" charset="0"/>
          </a:endParaRPr>
        </a:p>
        <a:p>
          <a:pPr algn="l">
            <a:lnSpc>
              <a:spcPts val="1000"/>
            </a:lnSpc>
            <a:buNone/>
          </a:pPr>
          <a:r>
            <a:rPr lang="ja-JP" sz="900" kern="100">
              <a:solidFill>
                <a:srgbClr val="000000"/>
              </a:solidFill>
              <a:effectLst/>
              <a:ea typeface="ＭＳ Ｐゴシック" panose="020B0600070205080204" pitchFamily="50" charset="-128"/>
              <a:cs typeface="Times New Roman" panose="02020603050405020304" pitchFamily="18" charset="0"/>
            </a:rPr>
            <a:t>電話、メール、住所で同一の項目は</a:t>
          </a:r>
          <a:endParaRPr lang="ja-JP" sz="1050" kern="100">
            <a:effectLst/>
            <a:ea typeface="ＭＳ 明朝" panose="02020609040205080304" pitchFamily="17" charset="-128"/>
            <a:cs typeface="Times New Roman" panose="02020603050405020304" pitchFamily="18" charset="0"/>
          </a:endParaRPr>
        </a:p>
        <a:p>
          <a:pPr algn="l">
            <a:lnSpc>
              <a:spcPts val="1000"/>
            </a:lnSpc>
          </a:pPr>
          <a:r>
            <a:rPr lang="ja-JP" sz="900" kern="100">
              <a:solidFill>
                <a:srgbClr val="000000"/>
              </a:solidFill>
              <a:effectLst/>
              <a:ea typeface="ＭＳ Ｐゴシック" panose="020B0600070205080204" pitchFamily="50" charset="-128"/>
              <a:cs typeface="Times New Roman" panose="02020603050405020304" pitchFamily="18" charset="0"/>
            </a:rPr>
            <a:t>「同上」と記入してください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129118</xdr:colOff>
      <xdr:row>9</xdr:row>
      <xdr:rowOff>120652</xdr:rowOff>
    </xdr:from>
    <xdr:to>
      <xdr:col>6</xdr:col>
      <xdr:colOff>93133</xdr:colOff>
      <xdr:row>9</xdr:row>
      <xdr:rowOff>2414840</xdr:rowOff>
    </xdr:to>
    <xdr:pic>
      <xdr:nvPicPr>
        <xdr:cNvPr id="2" name="図 1">
          <a:extLst>
            <a:ext uri="{FF2B5EF4-FFF2-40B4-BE49-F238E27FC236}">
              <a16:creationId xmlns:a16="http://schemas.microsoft.com/office/drawing/2014/main" id="{C97F8CD3-D732-4A62-B7BE-5857250AC25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946" t="2099" r="3307" b="2065"/>
        <a:stretch/>
      </xdr:blipFill>
      <xdr:spPr bwMode="auto">
        <a:xfrm>
          <a:off x="256118" y="4540252"/>
          <a:ext cx="4028015" cy="2294188"/>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133558</xdr:colOff>
      <xdr:row>9</xdr:row>
      <xdr:rowOff>2350984</xdr:rowOff>
    </xdr:from>
    <xdr:to>
      <xdr:col>3</xdr:col>
      <xdr:colOff>634999</xdr:colOff>
      <xdr:row>9</xdr:row>
      <xdr:rowOff>2636640</xdr:rowOff>
    </xdr:to>
    <xdr:sp macro="" textlink="">
      <xdr:nvSpPr>
        <xdr:cNvPr id="3" name="テキスト ボックス 2">
          <a:extLst>
            <a:ext uri="{FF2B5EF4-FFF2-40B4-BE49-F238E27FC236}">
              <a16:creationId xmlns:a16="http://schemas.microsoft.com/office/drawing/2014/main" id="{87BEA89A-C2B0-20DE-AE05-D9D0A2F17E7A}"/>
            </a:ext>
          </a:extLst>
        </xdr:cNvPr>
        <xdr:cNvSpPr txBox="1">
          <a:spLocks noChangeArrowheads="1"/>
        </xdr:cNvSpPr>
      </xdr:nvSpPr>
      <xdr:spPr bwMode="auto">
        <a:xfrm>
          <a:off x="260558" y="8510484"/>
          <a:ext cx="2127041" cy="285656"/>
        </a:xfrm>
        <a:prstGeom prst="rect">
          <a:avLst/>
        </a:prstGeom>
        <a:noFill/>
        <a:ln w="9525">
          <a:noFill/>
          <a:miter lim="800000"/>
          <a:headEnd/>
          <a:tailEnd/>
        </a:ln>
      </xdr:spPr>
      <xdr:txBody>
        <a:bodyPr rot="0" vert="horz" wrap="square" lIns="91440" tIns="45720" rIns="91440" bIns="45720" anchor="t" anchorCtr="0">
          <a:spAutoFit/>
        </a:bodyPr>
        <a:lstStyle/>
        <a:p>
          <a:pPr algn="just">
            <a:lnSpc>
              <a:spcPts val="1700"/>
            </a:lnSpc>
          </a:pPr>
          <a:r>
            <a:rPr lang="ja-JP" sz="80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（一般社団法人 日本チタン協会</a:t>
          </a:r>
          <a:r>
            <a:rPr lang="en-US" sz="80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HP</a:t>
          </a:r>
          <a:r>
            <a:rPr lang="ja-JP" sz="80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より引用）</a:t>
          </a:r>
          <a:endParaRPr 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editAs="oneCell">
    <xdr:from>
      <xdr:col>4</xdr:col>
      <xdr:colOff>558802</xdr:colOff>
      <xdr:row>11</xdr:row>
      <xdr:rowOff>282575</xdr:rowOff>
    </xdr:from>
    <xdr:to>
      <xdr:col>7</xdr:col>
      <xdr:colOff>177799</xdr:colOff>
      <xdr:row>11</xdr:row>
      <xdr:rowOff>1904384</xdr:rowOff>
    </xdr:to>
    <xdr:pic>
      <xdr:nvPicPr>
        <xdr:cNvPr id="4" name="図 3">
          <a:extLst>
            <a:ext uri="{FF2B5EF4-FFF2-40B4-BE49-F238E27FC236}">
              <a16:creationId xmlns:a16="http://schemas.microsoft.com/office/drawing/2014/main" id="{7E6F4B52-4AED-BCE3-46A0-838DBEAD1B0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3124202" y="10023475"/>
          <a:ext cx="2057397" cy="1621809"/>
        </a:xfrm>
        <a:prstGeom prst="rect">
          <a:avLst/>
        </a:prstGeom>
        <a:noFill/>
        <a:ln>
          <a:noFill/>
        </a:ln>
      </xdr:spPr>
    </xdr:pic>
    <xdr:clientData/>
  </xdr:twoCellAnchor>
  <xdr:twoCellAnchor>
    <xdr:from>
      <xdr:col>5</xdr:col>
      <xdr:colOff>50801</xdr:colOff>
      <xdr:row>10</xdr:row>
      <xdr:rowOff>588434</xdr:rowOff>
    </xdr:from>
    <xdr:to>
      <xdr:col>6</xdr:col>
      <xdr:colOff>755228</xdr:colOff>
      <xdr:row>11</xdr:row>
      <xdr:rowOff>269664</xdr:rowOff>
    </xdr:to>
    <xdr:sp macro="" textlink="">
      <xdr:nvSpPr>
        <xdr:cNvPr id="5" name="テキスト ボックス 2">
          <a:extLst>
            <a:ext uri="{FF2B5EF4-FFF2-40B4-BE49-F238E27FC236}">
              <a16:creationId xmlns:a16="http://schemas.microsoft.com/office/drawing/2014/main" id="{E4E4742E-4E56-3A74-7693-722A3FC0E894}"/>
            </a:ext>
          </a:extLst>
        </xdr:cNvPr>
        <xdr:cNvSpPr txBox="1">
          <a:spLocks noChangeArrowheads="1"/>
        </xdr:cNvSpPr>
      </xdr:nvSpPr>
      <xdr:spPr bwMode="auto">
        <a:xfrm>
          <a:off x="3429001" y="9694334"/>
          <a:ext cx="1517227" cy="316230"/>
        </a:xfrm>
        <a:prstGeom prst="rect">
          <a:avLst/>
        </a:prstGeom>
        <a:noFill/>
        <a:ln w="9525">
          <a:noFill/>
          <a:miter lim="800000"/>
          <a:headEnd/>
          <a:tailEnd/>
        </a:ln>
      </xdr:spPr>
      <xdr:txBody>
        <a:bodyPr rot="0" vert="horz" wrap="square" lIns="91440" tIns="45720" rIns="91440" bIns="45720" anchor="t" anchorCtr="0">
          <a:spAutoFit/>
        </a:bodyPr>
        <a:lstStyle/>
        <a:p>
          <a:pPr algn="just">
            <a:lnSpc>
              <a:spcPts val="1700"/>
            </a:lnSpc>
          </a:pPr>
          <a:r>
            <a:rPr lang="ja-JP" sz="900" kern="100">
              <a:solidFill>
                <a:srgbClr val="FF0000"/>
              </a:solidFill>
              <a:effectLst/>
              <a:latin typeface="Century" panose="02040604050505020304" pitchFamily="18" charset="0"/>
              <a:ea typeface="ＭＳ Ｐ明朝" panose="02020600040205080304" pitchFamily="18" charset="-128"/>
              <a:cs typeface="Times New Roman" panose="02020603050405020304" pitchFamily="18" charset="0"/>
            </a:rPr>
            <a:t>エンボス加工のイメージ図</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59267</xdr:colOff>
      <xdr:row>0</xdr:row>
      <xdr:rowOff>135467</xdr:rowOff>
    </xdr:from>
    <xdr:to>
      <xdr:col>8</xdr:col>
      <xdr:colOff>16933</xdr:colOff>
      <xdr:row>0</xdr:row>
      <xdr:rowOff>1524000</xdr:rowOff>
    </xdr:to>
    <xdr:sp macro="" textlink="">
      <xdr:nvSpPr>
        <xdr:cNvPr id="6" name="テキスト ボックス 1">
          <a:extLst>
            <a:ext uri="{FF2B5EF4-FFF2-40B4-BE49-F238E27FC236}">
              <a16:creationId xmlns:a16="http://schemas.microsoft.com/office/drawing/2014/main" id="{908A4457-DFAB-40D9-BDD4-D14071934EE3}"/>
            </a:ext>
          </a:extLst>
        </xdr:cNvPr>
        <xdr:cNvSpPr txBox="1"/>
      </xdr:nvSpPr>
      <xdr:spPr>
        <a:xfrm>
          <a:off x="59267" y="135467"/>
          <a:ext cx="5926666" cy="1388533"/>
        </a:xfrm>
        <a:prstGeom prst="rect">
          <a:avLst/>
        </a:prstGeom>
        <a:solidFill>
          <a:srgbClr val="FF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700"/>
            </a:lnSpc>
            <a:buNone/>
          </a:pPr>
          <a:r>
            <a:rPr lang="ja-JP" sz="1200" b="1" u="sng" kern="100">
              <a:effectLst/>
              <a:latin typeface="Century" panose="02040604050505020304" pitchFamily="18" charset="0"/>
              <a:ea typeface="ＭＳ Ｐゴシック" panose="020B0600070205080204" pitchFamily="50" charset="-128"/>
              <a:cs typeface="Times New Roman" panose="02020603050405020304" pitchFamily="18" charset="0"/>
            </a:rPr>
            <a:t>事業計画書作成のポイント</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700"/>
            </a:lnSpc>
            <a:buNone/>
          </a:pP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1100" b="1" u="sng"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新事業展開</a:t>
          </a: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」の内容が的確に伝わるように、図や写真、表、グラフ等を入れ、分かりやすく記載してください</a:t>
          </a:r>
        </a:p>
        <a:p>
          <a:pPr algn="just">
            <a:lnSpc>
              <a:spcPts val="1700"/>
            </a:lnSpc>
            <a:buNone/>
          </a:pP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以下の</a:t>
          </a: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評価基準（</a:t>
          </a:r>
          <a:r>
            <a:rPr lang="ja-JP" altLang="en-US"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詳細は</a:t>
          </a:r>
          <a:r>
            <a:rPr lang="en-US" alt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18</a:t>
          </a: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ﾍﾟｰｼﾞ</a:t>
          </a:r>
          <a:r>
            <a:rPr lang="ja-JP" altLang="en-US"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参照</a:t>
          </a: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）を意識し、具体的に記載してください</a:t>
          </a:r>
          <a:endParaRPr lang="en-US" alt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just">
            <a:lnSpc>
              <a:spcPts val="1700"/>
            </a:lnSpc>
            <a:buNone/>
          </a:pPr>
          <a:r>
            <a:rPr lang="ja-JP" altLang="en-US"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　①地域資源活用の度合　②新規性　③計画の妥当性　④事業化の実現性　⑤地域産業活性化への効果</a:t>
          </a:r>
        </a:p>
        <a:p>
          <a:pPr algn="just">
            <a:lnSpc>
              <a:spcPts val="1700"/>
            </a:lnSpc>
            <a:buNone/>
          </a:pP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●事業計画書は</a:t>
          </a:r>
          <a:r>
            <a:rPr lang="en-US"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10</a:t>
          </a: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ﾍﾟｰｼﾞ程度を目安としてください</a:t>
          </a:r>
        </a:p>
        <a:p>
          <a:pPr algn="just">
            <a:lnSpc>
              <a:spcPts val="1700"/>
            </a:lnSpc>
          </a:pPr>
          <a:r>
            <a:rPr lang="ja-JP" sz="1100" kern="0" spc="-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●専門的な用語には注釈をつけてください</a:t>
          </a:r>
        </a:p>
      </xdr:txBody>
    </xdr:sp>
    <xdr:clientData/>
  </xdr:twoCellAnchor>
  <xdr:twoCellAnchor>
    <xdr:from>
      <xdr:col>6</xdr:col>
      <xdr:colOff>245534</xdr:colOff>
      <xdr:row>9</xdr:row>
      <xdr:rowOff>127001</xdr:rowOff>
    </xdr:from>
    <xdr:to>
      <xdr:col>7</xdr:col>
      <xdr:colOff>889001</xdr:colOff>
      <xdr:row>9</xdr:row>
      <xdr:rowOff>863601</xdr:rowOff>
    </xdr:to>
    <xdr:sp macro="" textlink="">
      <xdr:nvSpPr>
        <xdr:cNvPr id="7" name="吹き出し: 四角形 6">
          <a:extLst>
            <a:ext uri="{FF2B5EF4-FFF2-40B4-BE49-F238E27FC236}">
              <a16:creationId xmlns:a16="http://schemas.microsoft.com/office/drawing/2014/main" id="{DC0B38EC-FBF2-252F-453D-1DA7DE3DD139}"/>
            </a:ext>
          </a:extLst>
        </xdr:cNvPr>
        <xdr:cNvSpPr/>
      </xdr:nvSpPr>
      <xdr:spPr>
        <a:xfrm>
          <a:off x="4436534" y="4546601"/>
          <a:ext cx="1456267" cy="736600"/>
        </a:xfrm>
        <a:prstGeom prst="wedgeRectCallout">
          <a:avLst>
            <a:gd name="adj1" fmla="val -66168"/>
            <a:gd name="adj2" fmla="val 25823"/>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000"/>
            </a:lnSpc>
            <a:buNone/>
          </a:pPr>
          <a:r>
            <a:rPr lang="ja-JP" sz="900" kern="100">
              <a:solidFill>
                <a:srgbClr val="000000"/>
              </a:solidFill>
              <a:effectLst/>
              <a:ea typeface="ＭＳ Ｐゴシック" panose="020B0600070205080204" pitchFamily="50" charset="-128"/>
              <a:cs typeface="Times New Roman" panose="02020603050405020304" pitchFamily="18" charset="0"/>
            </a:rPr>
            <a:t>必要に応じて、表や図、</a:t>
          </a:r>
          <a:endParaRPr lang="en-US" altLang="ja-JP" sz="900" kern="100">
            <a:solidFill>
              <a:srgbClr val="000000"/>
            </a:solidFill>
            <a:effectLst/>
            <a:ea typeface="ＭＳ Ｐゴシック" panose="020B0600070205080204" pitchFamily="50" charset="-128"/>
            <a:cs typeface="Times New Roman" panose="02020603050405020304" pitchFamily="18" charset="0"/>
          </a:endParaRPr>
        </a:p>
        <a:p>
          <a:pPr algn="l">
            <a:lnSpc>
              <a:spcPts val="1000"/>
            </a:lnSpc>
            <a:buNone/>
          </a:pPr>
          <a:r>
            <a:rPr lang="ja-JP" sz="900" kern="100">
              <a:solidFill>
                <a:srgbClr val="000000"/>
              </a:solidFill>
              <a:effectLst/>
              <a:ea typeface="ＭＳ Ｐゴシック" panose="020B0600070205080204" pitchFamily="50" charset="-128"/>
              <a:cs typeface="Times New Roman" panose="02020603050405020304" pitchFamily="18" charset="0"/>
            </a:rPr>
            <a:t>写真等を載せ、</a:t>
          </a:r>
          <a:endParaRPr lang="ja-JP" sz="1050" kern="100">
            <a:effectLst/>
            <a:ea typeface="ＭＳ 明朝" panose="02020609040205080304" pitchFamily="17" charset="-128"/>
            <a:cs typeface="Times New Roman" panose="02020603050405020304" pitchFamily="18" charset="0"/>
          </a:endParaRPr>
        </a:p>
        <a:p>
          <a:pPr algn="l">
            <a:lnSpc>
              <a:spcPts val="1000"/>
            </a:lnSpc>
          </a:pPr>
          <a:r>
            <a:rPr lang="ja-JP" sz="900" kern="100">
              <a:solidFill>
                <a:srgbClr val="000000"/>
              </a:solidFill>
              <a:effectLst/>
              <a:ea typeface="ＭＳ Ｐゴシック" panose="020B0600070205080204" pitchFamily="50" charset="-128"/>
              <a:cs typeface="Times New Roman" panose="02020603050405020304" pitchFamily="18" charset="0"/>
            </a:rPr>
            <a:t>分かりやすく説得力のある</a:t>
          </a:r>
          <a:endParaRPr lang="en-US" altLang="ja-JP" sz="900" kern="100">
            <a:solidFill>
              <a:srgbClr val="000000"/>
            </a:solidFill>
            <a:effectLst/>
            <a:ea typeface="ＭＳ Ｐゴシック" panose="020B0600070205080204" pitchFamily="50" charset="-128"/>
            <a:cs typeface="Times New Roman" panose="02020603050405020304" pitchFamily="18" charset="0"/>
          </a:endParaRPr>
        </a:p>
        <a:p>
          <a:pPr algn="l">
            <a:lnSpc>
              <a:spcPts val="1000"/>
            </a:lnSpc>
          </a:pPr>
          <a:r>
            <a:rPr lang="ja-JP" sz="900" kern="100">
              <a:solidFill>
                <a:srgbClr val="000000"/>
              </a:solidFill>
              <a:effectLst/>
              <a:ea typeface="ＭＳ Ｐゴシック" panose="020B0600070205080204" pitchFamily="50" charset="-128"/>
              <a:cs typeface="Times New Roman" panose="02020603050405020304" pitchFamily="18" charset="0"/>
            </a:rPr>
            <a:t>内容にしてください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220980</xdr:colOff>
      <xdr:row>11</xdr:row>
      <xdr:rowOff>137160</xdr:rowOff>
    </xdr:from>
    <xdr:to>
      <xdr:col>7</xdr:col>
      <xdr:colOff>621665</xdr:colOff>
      <xdr:row>11</xdr:row>
      <xdr:rowOff>1857375</xdr:rowOff>
    </xdr:to>
    <xdr:grpSp>
      <xdr:nvGrpSpPr>
        <xdr:cNvPr id="13" name="グループ化 12">
          <a:extLst>
            <a:ext uri="{FF2B5EF4-FFF2-40B4-BE49-F238E27FC236}">
              <a16:creationId xmlns:a16="http://schemas.microsoft.com/office/drawing/2014/main" id="{9307D988-E545-A04A-B4A6-B1F6546CC3FA}"/>
            </a:ext>
          </a:extLst>
        </xdr:cNvPr>
        <xdr:cNvGrpSpPr/>
      </xdr:nvGrpSpPr>
      <xdr:grpSpPr>
        <a:xfrm>
          <a:off x="350520" y="4206240"/>
          <a:ext cx="5445125" cy="1720215"/>
          <a:chOff x="6118860" y="3886200"/>
          <a:chExt cx="5445125" cy="1720215"/>
        </a:xfrm>
      </xdr:grpSpPr>
      <xdr:sp macro="" textlink="">
        <xdr:nvSpPr>
          <xdr:cNvPr id="2" name="正方形/長方形 1">
            <a:extLst>
              <a:ext uri="{FF2B5EF4-FFF2-40B4-BE49-F238E27FC236}">
                <a16:creationId xmlns:a16="http://schemas.microsoft.com/office/drawing/2014/main" id="{0FC892F4-AB12-72D5-F496-5A9DEDD8B958}"/>
              </a:ext>
            </a:extLst>
          </xdr:cNvPr>
          <xdr:cNvSpPr/>
        </xdr:nvSpPr>
        <xdr:spPr>
          <a:xfrm>
            <a:off x="7921625" y="3981450"/>
            <a:ext cx="1439545" cy="719455"/>
          </a:xfrm>
          <a:prstGeom prst="rect">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buNone/>
            </a:pPr>
            <a:r>
              <a:rPr lang="ja-JP" sz="1200" b="1" u="sng" kern="100">
                <a:solidFill>
                  <a:srgbClr val="FF0000"/>
                </a:solidFill>
                <a:effectLst/>
                <a:ea typeface="ＭＳ Ｐゴシック" panose="020B0600070205080204" pitchFamily="50" charset="-128"/>
                <a:cs typeface="Times New Roman" panose="02020603050405020304" pitchFamily="18" charset="0"/>
              </a:rPr>
              <a:t>当社</a:t>
            </a:r>
            <a:endParaRPr lang="ja-JP" sz="1050" kern="100">
              <a:effectLst/>
              <a:ea typeface="ＭＳ 明朝" panose="02020609040205080304" pitchFamily="17" charset="-128"/>
              <a:cs typeface="Times New Roman" panose="02020603050405020304" pitchFamily="18" charset="0"/>
            </a:endParaRPr>
          </a:p>
          <a:p>
            <a:pPr algn="ctr">
              <a:lnSpc>
                <a:spcPts val="1700"/>
              </a:lnSpc>
              <a:buNone/>
            </a:pPr>
            <a:r>
              <a:rPr lang="ja-JP" sz="1000" kern="100">
                <a:solidFill>
                  <a:srgbClr val="FF0000"/>
                </a:solidFill>
                <a:effectLst/>
                <a:ea typeface="ＭＳ Ｐゴシック" panose="020B0600070205080204" pitchFamily="50" charset="-128"/>
                <a:cs typeface="Times New Roman" panose="02020603050405020304" pitchFamily="18" charset="0"/>
              </a:rPr>
              <a:t>ﾌﾟﾚｽ職人ﾁｰﾑ</a:t>
            </a:r>
            <a:r>
              <a:rPr lang="en-US" sz="1000" kern="100">
                <a:solidFill>
                  <a:srgbClr val="FF0000"/>
                </a:solidFill>
                <a:effectLst/>
                <a:ea typeface="ＭＳ Ｐゴシック" panose="020B0600070205080204" pitchFamily="50" charset="-128"/>
                <a:cs typeface="Times New Roman" panose="02020603050405020304" pitchFamily="18" charset="0"/>
              </a:rPr>
              <a:t>3</a:t>
            </a:r>
            <a:r>
              <a:rPr lang="ja-JP" sz="1000" kern="100">
                <a:solidFill>
                  <a:srgbClr val="FF0000"/>
                </a:solidFill>
                <a:effectLst/>
                <a:ea typeface="ＭＳ Ｐゴシック" panose="020B0600070205080204" pitchFamily="50" charset="-128"/>
                <a:cs typeface="Times New Roman" panose="02020603050405020304" pitchFamily="18" charset="0"/>
              </a:rPr>
              <a:t>名</a:t>
            </a:r>
            <a:endParaRPr lang="ja-JP" sz="1050" kern="100">
              <a:effectLst/>
              <a:ea typeface="ＭＳ 明朝" panose="02020609040205080304" pitchFamily="17" charset="-128"/>
              <a:cs typeface="Times New Roman" panose="02020603050405020304" pitchFamily="18" charset="0"/>
            </a:endParaRPr>
          </a:p>
          <a:p>
            <a:pPr algn="ctr">
              <a:lnSpc>
                <a:spcPts val="1700"/>
              </a:lnSpc>
            </a:pPr>
            <a:r>
              <a:rPr lang="ja-JP" sz="1000" kern="100">
                <a:solidFill>
                  <a:srgbClr val="FF0000"/>
                </a:solidFill>
                <a:effectLst/>
                <a:ea typeface="ＭＳ Ｐゴシック" panose="020B0600070205080204" pitchFamily="50" charset="-128"/>
                <a:cs typeface="Times New Roman" panose="02020603050405020304" pitchFamily="18" charset="0"/>
              </a:rPr>
              <a:t>営業担当</a:t>
            </a:r>
            <a:r>
              <a:rPr lang="en-US" sz="1000" kern="100">
                <a:solidFill>
                  <a:srgbClr val="FF0000"/>
                </a:solidFill>
                <a:effectLst/>
                <a:ea typeface="ＭＳ Ｐゴシック" panose="020B0600070205080204" pitchFamily="50" charset="-128"/>
                <a:cs typeface="Times New Roman" panose="02020603050405020304" pitchFamily="18" charset="0"/>
              </a:rPr>
              <a:t>2</a:t>
            </a:r>
            <a:r>
              <a:rPr lang="ja-JP" sz="1000" kern="100">
                <a:solidFill>
                  <a:srgbClr val="FF0000"/>
                </a:solidFill>
                <a:effectLst/>
                <a:ea typeface="ＭＳ Ｐゴシック" panose="020B0600070205080204" pitchFamily="50" charset="-128"/>
                <a:cs typeface="Times New Roman" panose="02020603050405020304" pitchFamily="18" charset="0"/>
              </a:rPr>
              <a:t>名</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 name="正方形/長方形 2">
            <a:extLst>
              <a:ext uri="{FF2B5EF4-FFF2-40B4-BE49-F238E27FC236}">
                <a16:creationId xmlns:a16="http://schemas.microsoft.com/office/drawing/2014/main" id="{9419C73A-FE44-85E0-75CF-6A3E7BD16245}"/>
              </a:ext>
            </a:extLst>
          </xdr:cNvPr>
          <xdr:cNvSpPr/>
        </xdr:nvSpPr>
        <xdr:spPr>
          <a:xfrm>
            <a:off x="7918450" y="5102860"/>
            <a:ext cx="1439545" cy="503555"/>
          </a:xfrm>
          <a:prstGeom prst="rect">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buNone/>
            </a:pPr>
            <a:r>
              <a:rPr lang="en-US" sz="1200" b="1" u="sng" kern="1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D</a:t>
            </a:r>
            <a:r>
              <a:rPr lang="ja-JP" sz="1200" b="1" u="sng" kern="100">
                <a:solidFill>
                  <a:srgbClr val="FF0000"/>
                </a:solidFill>
                <a:effectLst/>
                <a:ea typeface="ＭＳ Ｐゴシック" panose="020B0600070205080204" pitchFamily="50" charset="-128"/>
                <a:cs typeface="Times New Roman" panose="02020603050405020304" pitchFamily="18" charset="0"/>
              </a:rPr>
              <a:t>精器㈱</a:t>
            </a:r>
            <a:endParaRPr lang="ja-JP" sz="1050" kern="100">
              <a:effectLst/>
              <a:ea typeface="ＭＳ 明朝" panose="02020609040205080304" pitchFamily="17" charset="-128"/>
              <a:cs typeface="Times New Roman" panose="02020603050405020304" pitchFamily="18" charset="0"/>
            </a:endParaRPr>
          </a:p>
          <a:p>
            <a:pPr algn="ctr">
              <a:lnSpc>
                <a:spcPts val="1700"/>
              </a:lnSpc>
            </a:pPr>
            <a:r>
              <a:rPr lang="ja-JP" sz="1050" kern="100">
                <a:solidFill>
                  <a:srgbClr val="FF0000"/>
                </a:solidFill>
                <a:effectLst/>
                <a:ea typeface="ＭＳ Ｐゴシック" panose="020B0600070205080204" pitchFamily="50" charset="-128"/>
                <a:cs typeface="Times New Roman" panose="02020603050405020304" pitchFamily="18" charset="0"/>
              </a:rPr>
              <a:t>金型試作</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4" name="正方形/長方形 3">
            <a:extLst>
              <a:ext uri="{FF2B5EF4-FFF2-40B4-BE49-F238E27FC236}">
                <a16:creationId xmlns:a16="http://schemas.microsoft.com/office/drawing/2014/main" id="{6D46157E-75E9-1480-FA3C-5AEC6C89C908}"/>
              </a:ext>
            </a:extLst>
          </xdr:cNvPr>
          <xdr:cNvSpPr/>
        </xdr:nvSpPr>
        <xdr:spPr>
          <a:xfrm>
            <a:off x="6123305" y="5096510"/>
            <a:ext cx="1259840" cy="503555"/>
          </a:xfrm>
          <a:prstGeom prst="rect">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buNone/>
            </a:pPr>
            <a:r>
              <a:rPr lang="en-US" sz="1200" b="1" u="sng" kern="1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S</a:t>
            </a:r>
            <a:r>
              <a:rPr lang="ja-JP" sz="1200" b="1" u="sng" kern="100">
                <a:solidFill>
                  <a:srgbClr val="FF0000"/>
                </a:solidFill>
                <a:effectLst/>
                <a:ea typeface="ＭＳ Ｐゴシック" panose="020B0600070205080204" pitchFamily="50" charset="-128"/>
                <a:cs typeface="Times New Roman" panose="02020603050405020304" pitchFamily="18" charset="0"/>
              </a:rPr>
              <a:t>研究所</a:t>
            </a:r>
            <a:endParaRPr lang="ja-JP" sz="1050" kern="100">
              <a:effectLst/>
              <a:ea typeface="ＭＳ 明朝" panose="02020609040205080304" pitchFamily="17" charset="-128"/>
              <a:cs typeface="Times New Roman" panose="02020603050405020304" pitchFamily="18" charset="0"/>
            </a:endParaRPr>
          </a:p>
          <a:p>
            <a:pPr algn="ctr">
              <a:lnSpc>
                <a:spcPts val="1700"/>
              </a:lnSpc>
            </a:pPr>
            <a:r>
              <a:rPr lang="ja-JP" sz="1050" kern="100">
                <a:solidFill>
                  <a:srgbClr val="FF0000"/>
                </a:solidFill>
                <a:effectLst/>
                <a:ea typeface="ＭＳ Ｐゴシック" panose="020B0600070205080204" pitchFamily="50" charset="-128"/>
                <a:cs typeface="Times New Roman" panose="02020603050405020304" pitchFamily="18" charset="0"/>
              </a:rPr>
              <a:t>耐久性試験等</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5" name="矢印: 左 4">
            <a:extLst>
              <a:ext uri="{FF2B5EF4-FFF2-40B4-BE49-F238E27FC236}">
                <a16:creationId xmlns:a16="http://schemas.microsoft.com/office/drawing/2014/main" id="{17B444E3-A67E-1DD9-62BF-BD1CB1A1329B}"/>
              </a:ext>
            </a:extLst>
          </xdr:cNvPr>
          <xdr:cNvSpPr/>
        </xdr:nvSpPr>
        <xdr:spPr>
          <a:xfrm rot="19596068">
            <a:off x="7229475" y="4651375"/>
            <a:ext cx="818515" cy="485140"/>
          </a:xfrm>
          <a:prstGeom prst="leftArrow">
            <a:avLst>
              <a:gd name="adj1" fmla="val 50000"/>
              <a:gd name="adj2" fmla="val 36461"/>
            </a:avLst>
          </a:prstGeom>
          <a:solidFill>
            <a:schemeClr val="bg1">
              <a:lumMod val="9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pPr>
            <a:r>
              <a:rPr lang="ja-JP" sz="900" kern="100">
                <a:solidFill>
                  <a:srgbClr val="FF0000"/>
                </a:solidFill>
                <a:effectLst/>
                <a:ea typeface="ＭＳ Ｐゴシック" panose="020B0600070205080204" pitchFamily="50" charset="-128"/>
                <a:cs typeface="Times New Roman" panose="02020603050405020304" pitchFamily="18" charset="0"/>
              </a:rPr>
              <a:t>試験依頼</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6" name="正方形/長方形 5">
            <a:extLst>
              <a:ext uri="{FF2B5EF4-FFF2-40B4-BE49-F238E27FC236}">
                <a16:creationId xmlns:a16="http://schemas.microsoft.com/office/drawing/2014/main" id="{AAB27A16-6DC6-DE17-A69F-776CB232A1BA}"/>
              </a:ext>
            </a:extLst>
          </xdr:cNvPr>
          <xdr:cNvSpPr/>
        </xdr:nvSpPr>
        <xdr:spPr>
          <a:xfrm>
            <a:off x="9895205" y="3978274"/>
            <a:ext cx="1668780" cy="720000"/>
          </a:xfrm>
          <a:prstGeom prst="rect">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buNone/>
            </a:pPr>
            <a:r>
              <a:rPr lang="en-US" sz="1200" b="1" u="sng" kern="1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B</a:t>
            </a:r>
            <a:r>
              <a:rPr lang="ja-JP" sz="1200" b="1" u="sng" kern="100">
                <a:solidFill>
                  <a:srgbClr val="FF0000"/>
                </a:solidFill>
                <a:effectLst/>
                <a:ea typeface="ＭＳ Ｐゴシック" panose="020B0600070205080204" pitchFamily="50" charset="-128"/>
                <a:cs typeface="Times New Roman" panose="02020603050405020304" pitchFamily="18" charset="0"/>
              </a:rPr>
              <a:t>氏</a:t>
            </a:r>
            <a:r>
              <a:rPr lang="ja-JP" sz="1200" u="sng" kern="100">
                <a:solidFill>
                  <a:srgbClr val="FF0000"/>
                </a:solidFill>
                <a:effectLst/>
                <a:ea typeface="ＭＳ Ｐゴシック" panose="020B0600070205080204" pitchFamily="50" charset="-128"/>
                <a:cs typeface="Times New Roman" panose="02020603050405020304" pitchFamily="18" charset="0"/>
              </a:rPr>
              <a:t>（コンサルタント）</a:t>
            </a:r>
            <a:endParaRPr lang="ja-JP" sz="1050" kern="100">
              <a:effectLst/>
              <a:ea typeface="ＭＳ 明朝" panose="02020609040205080304" pitchFamily="17" charset="-128"/>
              <a:cs typeface="Times New Roman" panose="02020603050405020304" pitchFamily="18" charset="0"/>
            </a:endParaRPr>
          </a:p>
          <a:p>
            <a:pPr algn="ctr">
              <a:lnSpc>
                <a:spcPts val="1700"/>
              </a:lnSpc>
            </a:pPr>
            <a:r>
              <a:rPr lang="ja-JP" altLang="en-US" sz="1050" kern="100">
                <a:solidFill>
                  <a:srgbClr val="FF0000"/>
                </a:solidFill>
                <a:effectLst/>
                <a:ea typeface="ＭＳ Ｐゴシック" panose="020B0600070205080204" pitchFamily="50" charset="-128"/>
                <a:cs typeface="Times New Roman" panose="02020603050405020304" pitchFamily="18" charset="0"/>
              </a:rPr>
              <a:t>マーケティング戦略</a:t>
            </a:r>
            <a:r>
              <a:rPr lang="ja-JP" sz="1050" kern="100">
                <a:solidFill>
                  <a:srgbClr val="FF0000"/>
                </a:solidFill>
                <a:effectLst/>
                <a:ea typeface="ＭＳ Ｐゴシック" panose="020B0600070205080204" pitchFamily="50" charset="-128"/>
                <a:cs typeface="Times New Roman" panose="02020603050405020304" pitchFamily="18" charset="0"/>
              </a:rPr>
              <a:t>等</a:t>
            </a:r>
            <a:r>
              <a:rPr lang="ja-JP" altLang="en-US" sz="1050" kern="100">
                <a:solidFill>
                  <a:srgbClr val="FF0000"/>
                </a:solidFill>
                <a:effectLst/>
                <a:ea typeface="ＭＳ Ｐゴシック" panose="020B0600070205080204" pitchFamily="50" charset="-128"/>
                <a:cs typeface="Times New Roman" panose="02020603050405020304" pitchFamily="18" charset="0"/>
              </a:rPr>
              <a:t>の</a:t>
            </a:r>
            <a:endParaRPr lang="en-US" altLang="ja-JP" sz="1050" kern="100">
              <a:solidFill>
                <a:srgbClr val="FF0000"/>
              </a:solidFill>
              <a:effectLst/>
              <a:ea typeface="ＭＳ Ｐゴシック" panose="020B0600070205080204" pitchFamily="50" charset="-128"/>
              <a:cs typeface="Times New Roman" panose="02020603050405020304" pitchFamily="18" charset="0"/>
            </a:endParaRPr>
          </a:p>
          <a:p>
            <a:pPr algn="ctr">
              <a:lnSpc>
                <a:spcPts val="1700"/>
              </a:lnSpc>
            </a:pPr>
            <a:r>
              <a:rPr lang="ja-JP" sz="1050" kern="100">
                <a:solidFill>
                  <a:srgbClr val="FF0000"/>
                </a:solidFill>
                <a:effectLst/>
                <a:ea typeface="ＭＳ Ｐゴシック" panose="020B0600070205080204" pitchFamily="50" charset="-128"/>
                <a:cs typeface="Times New Roman" panose="02020603050405020304" pitchFamily="18" charset="0"/>
              </a:rPr>
              <a:t>アドバイス</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7" name="矢印: 左 6">
            <a:extLst>
              <a:ext uri="{FF2B5EF4-FFF2-40B4-BE49-F238E27FC236}">
                <a16:creationId xmlns:a16="http://schemas.microsoft.com/office/drawing/2014/main" id="{47A08A77-FD9D-BB19-912D-B53F3BAFEA6A}"/>
              </a:ext>
            </a:extLst>
          </xdr:cNvPr>
          <xdr:cNvSpPr/>
        </xdr:nvSpPr>
        <xdr:spPr>
          <a:xfrm>
            <a:off x="9156700" y="3887470"/>
            <a:ext cx="818515" cy="485140"/>
          </a:xfrm>
          <a:prstGeom prst="leftArrow">
            <a:avLst>
              <a:gd name="adj1" fmla="val 50000"/>
              <a:gd name="adj2" fmla="val 36461"/>
            </a:avLst>
          </a:prstGeom>
          <a:solidFill>
            <a:schemeClr val="bg1">
              <a:lumMod val="9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pPr>
            <a:r>
              <a:rPr lang="ja-JP" sz="900" kern="100">
                <a:solidFill>
                  <a:srgbClr val="FF0000"/>
                </a:solidFill>
                <a:effectLst/>
                <a:ea typeface="ＭＳ Ｐゴシック" panose="020B0600070205080204" pitchFamily="50" charset="-128"/>
                <a:cs typeface="Times New Roman" panose="02020603050405020304" pitchFamily="18" charset="0"/>
              </a:rPr>
              <a:t>アドバイス</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 name="正方形/長方形 7">
            <a:extLst>
              <a:ext uri="{FF2B5EF4-FFF2-40B4-BE49-F238E27FC236}">
                <a16:creationId xmlns:a16="http://schemas.microsoft.com/office/drawing/2014/main" id="{A0794A9B-22E6-91B4-61E5-E23B6F79B6D7}"/>
              </a:ext>
            </a:extLst>
          </xdr:cNvPr>
          <xdr:cNvSpPr/>
        </xdr:nvSpPr>
        <xdr:spPr>
          <a:xfrm>
            <a:off x="9893300" y="4884421"/>
            <a:ext cx="1668780" cy="720000"/>
          </a:xfrm>
          <a:prstGeom prst="rect">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buNone/>
            </a:pPr>
            <a:r>
              <a:rPr lang="ja-JP" altLang="en-US" sz="1200" b="1" u="sng" kern="100">
                <a:solidFill>
                  <a:srgbClr val="FF0000"/>
                </a:solidFill>
                <a:effectLst/>
                <a:ea typeface="ＭＳ Ｐゴシック" panose="020B0600070205080204" pitchFamily="50" charset="-128"/>
                <a:cs typeface="Times New Roman" panose="02020603050405020304" pitchFamily="18" charset="0"/>
              </a:rPr>
              <a:t>調査会社</a:t>
            </a:r>
            <a:r>
              <a:rPr lang="ja-JP" sz="1200" b="1" u="sng" kern="100">
                <a:solidFill>
                  <a:srgbClr val="FF0000"/>
                </a:solidFill>
                <a:effectLst/>
                <a:ea typeface="ＭＳ Ｐゴシック" panose="020B0600070205080204" pitchFamily="50" charset="-128"/>
                <a:cs typeface="Times New Roman" panose="02020603050405020304" pitchFamily="18" charset="0"/>
              </a:rPr>
              <a:t>等</a:t>
            </a:r>
            <a:endParaRPr lang="ja-JP" sz="1050" kern="100">
              <a:effectLst/>
              <a:ea typeface="ＭＳ 明朝" panose="02020609040205080304" pitchFamily="17" charset="-128"/>
              <a:cs typeface="Times New Roman" panose="02020603050405020304" pitchFamily="18" charset="0"/>
            </a:endParaRPr>
          </a:p>
          <a:p>
            <a:pPr algn="ctr">
              <a:lnSpc>
                <a:spcPts val="1700"/>
              </a:lnSpc>
            </a:pPr>
            <a:r>
              <a:rPr lang="ja-JP" altLang="en-US" sz="1050" kern="100">
                <a:solidFill>
                  <a:srgbClr val="FF0000"/>
                </a:solidFill>
                <a:effectLst/>
                <a:ea typeface="ＭＳ Ｐゴシック" panose="020B0600070205080204" pitchFamily="50" charset="-128"/>
                <a:cs typeface="Times New Roman" panose="02020603050405020304" pitchFamily="18" charset="0"/>
              </a:rPr>
              <a:t>競合品等に関する</a:t>
            </a:r>
            <a:endParaRPr lang="en-US" altLang="ja-JP" sz="1050" kern="100">
              <a:solidFill>
                <a:srgbClr val="FF0000"/>
              </a:solidFill>
              <a:effectLst/>
              <a:ea typeface="ＭＳ Ｐゴシック" panose="020B0600070205080204" pitchFamily="50" charset="-128"/>
              <a:cs typeface="Times New Roman" panose="02020603050405020304" pitchFamily="18" charset="0"/>
            </a:endParaRPr>
          </a:p>
          <a:p>
            <a:pPr algn="ctr">
              <a:lnSpc>
                <a:spcPts val="1700"/>
              </a:lnSpc>
            </a:pPr>
            <a:r>
              <a:rPr lang="ja-JP" altLang="en-US" sz="1050" kern="100">
                <a:solidFill>
                  <a:srgbClr val="FF0000"/>
                </a:solidFill>
                <a:effectLst/>
                <a:ea typeface="ＭＳ Ｐゴシック" panose="020B0600070205080204" pitchFamily="50" charset="-128"/>
                <a:cs typeface="Times New Roman" panose="02020603050405020304" pitchFamily="18" charset="0"/>
              </a:rPr>
              <a:t>市場調査</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9" name="矢印: 左 8">
            <a:extLst>
              <a:ext uri="{FF2B5EF4-FFF2-40B4-BE49-F238E27FC236}">
                <a16:creationId xmlns:a16="http://schemas.microsoft.com/office/drawing/2014/main" id="{D2D6D85C-7887-EDFF-DC8D-D92894BB7C67}"/>
              </a:ext>
            </a:extLst>
          </xdr:cNvPr>
          <xdr:cNvSpPr/>
        </xdr:nvSpPr>
        <xdr:spPr>
          <a:xfrm rot="1716156" flipH="1">
            <a:off x="9179560" y="4584066"/>
            <a:ext cx="818515" cy="485140"/>
          </a:xfrm>
          <a:prstGeom prst="leftArrow">
            <a:avLst>
              <a:gd name="adj1" fmla="val 50000"/>
              <a:gd name="adj2" fmla="val 36461"/>
            </a:avLst>
          </a:prstGeom>
          <a:solidFill>
            <a:schemeClr val="bg1">
              <a:lumMod val="9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pPr>
            <a:r>
              <a:rPr lang="ja-JP" sz="900" kern="100">
                <a:solidFill>
                  <a:srgbClr val="FF0000"/>
                </a:solidFill>
                <a:effectLst/>
                <a:ea typeface="ＭＳ Ｐゴシック" panose="020B0600070205080204" pitchFamily="50" charset="-128"/>
                <a:cs typeface="Times New Roman" panose="02020603050405020304" pitchFamily="18" charset="0"/>
              </a:rPr>
              <a:t>委託</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正方形/長方形 9">
            <a:extLst>
              <a:ext uri="{FF2B5EF4-FFF2-40B4-BE49-F238E27FC236}">
                <a16:creationId xmlns:a16="http://schemas.microsoft.com/office/drawing/2014/main" id="{5FD5C40D-7054-DD31-7BB9-44C931E7029E}"/>
              </a:ext>
            </a:extLst>
          </xdr:cNvPr>
          <xdr:cNvSpPr/>
        </xdr:nvSpPr>
        <xdr:spPr>
          <a:xfrm>
            <a:off x="6118860" y="3978275"/>
            <a:ext cx="1259840" cy="503555"/>
          </a:xfrm>
          <a:prstGeom prst="rect">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buNone/>
            </a:pPr>
            <a:r>
              <a:rPr lang="ja-JP" sz="1200" b="1" u="sng" kern="100">
                <a:solidFill>
                  <a:srgbClr val="FF0000"/>
                </a:solidFill>
                <a:effectLst/>
                <a:ea typeface="ＭＳ Ｐゴシック" panose="020B0600070205080204" pitchFamily="50" charset="-128"/>
                <a:cs typeface="Times New Roman" panose="02020603050405020304" pitchFamily="18" charset="0"/>
              </a:rPr>
              <a:t>○○の家</a:t>
            </a:r>
            <a:endParaRPr lang="ja-JP" sz="1050" kern="100">
              <a:effectLst/>
              <a:ea typeface="ＭＳ 明朝" panose="02020609040205080304" pitchFamily="17" charset="-128"/>
              <a:cs typeface="Times New Roman" panose="02020603050405020304" pitchFamily="18" charset="0"/>
            </a:endParaRPr>
          </a:p>
          <a:p>
            <a:pPr algn="ctr">
              <a:lnSpc>
                <a:spcPts val="1700"/>
              </a:lnSpc>
            </a:pPr>
            <a:r>
              <a:rPr lang="ja-JP" sz="1050" kern="100">
                <a:solidFill>
                  <a:srgbClr val="FF0000"/>
                </a:solidFill>
                <a:effectLst/>
                <a:ea typeface="ＭＳ Ｐゴシック" panose="020B0600070205080204" pitchFamily="50" charset="-128"/>
                <a:cs typeface="Times New Roman" panose="02020603050405020304" pitchFamily="18" charset="0"/>
              </a:rPr>
              <a:t>ﾌﾗｲﾊﾟﾝ柄の組付</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1" name="矢印: 左 10">
            <a:extLst>
              <a:ext uri="{FF2B5EF4-FFF2-40B4-BE49-F238E27FC236}">
                <a16:creationId xmlns:a16="http://schemas.microsoft.com/office/drawing/2014/main" id="{EE22E4F6-7CB8-24DE-9C46-927FD95C6A90}"/>
              </a:ext>
            </a:extLst>
          </xdr:cNvPr>
          <xdr:cNvSpPr/>
        </xdr:nvSpPr>
        <xdr:spPr>
          <a:xfrm>
            <a:off x="7176135" y="3886200"/>
            <a:ext cx="818515" cy="485140"/>
          </a:xfrm>
          <a:prstGeom prst="leftArrow">
            <a:avLst>
              <a:gd name="adj1" fmla="val 50000"/>
              <a:gd name="adj2" fmla="val 36461"/>
            </a:avLst>
          </a:prstGeom>
          <a:solidFill>
            <a:schemeClr val="bg1">
              <a:lumMod val="9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700"/>
              </a:lnSpc>
            </a:pPr>
            <a:r>
              <a:rPr lang="ja-JP" sz="900" kern="100">
                <a:solidFill>
                  <a:srgbClr val="FF0000"/>
                </a:solidFill>
                <a:effectLst/>
                <a:ea typeface="ＭＳ Ｐゴシック" panose="020B0600070205080204" pitchFamily="50" charset="-128"/>
                <a:cs typeface="Times New Roman" panose="02020603050405020304" pitchFamily="18" charset="0"/>
              </a:rPr>
              <a:t>外注加工</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2" name="矢印: 上下 11">
            <a:extLst>
              <a:ext uri="{FF2B5EF4-FFF2-40B4-BE49-F238E27FC236}">
                <a16:creationId xmlns:a16="http://schemas.microsoft.com/office/drawing/2014/main" id="{93151396-FF68-913F-9C43-F3801EA93CBE}"/>
              </a:ext>
            </a:extLst>
          </xdr:cNvPr>
          <xdr:cNvSpPr/>
        </xdr:nvSpPr>
        <xdr:spPr>
          <a:xfrm>
            <a:off x="8191500" y="4639310"/>
            <a:ext cx="891540" cy="514350"/>
          </a:xfrm>
          <a:prstGeom prst="upDownArrow">
            <a:avLst>
              <a:gd name="adj1" fmla="val 51822"/>
              <a:gd name="adj2" fmla="val 25200"/>
            </a:avLst>
          </a:prstGeom>
          <a:solidFill>
            <a:schemeClr val="bg1">
              <a:lumMod val="95000"/>
            </a:schemeClr>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000"/>
              </a:lnSpc>
              <a:buNone/>
            </a:pPr>
            <a:r>
              <a:rPr lang="ja-JP" sz="900" kern="100">
                <a:solidFill>
                  <a:srgbClr val="FF0000"/>
                </a:solidFill>
                <a:effectLst/>
                <a:ea typeface="ＭＳ Ｐゴシック" panose="020B0600070205080204" pitchFamily="50" charset="-128"/>
                <a:cs typeface="Times New Roman" panose="02020603050405020304" pitchFamily="18" charset="0"/>
              </a:rPr>
              <a:t>共同</a:t>
            </a:r>
            <a:endParaRPr lang="ja-JP" sz="1050" kern="100">
              <a:effectLst/>
              <a:ea typeface="ＭＳ 明朝" panose="02020609040205080304" pitchFamily="17" charset="-128"/>
              <a:cs typeface="Times New Roman" panose="02020603050405020304" pitchFamily="18" charset="0"/>
            </a:endParaRPr>
          </a:p>
          <a:p>
            <a:pPr algn="ctr">
              <a:lnSpc>
                <a:spcPts val="1000"/>
              </a:lnSpc>
            </a:pPr>
            <a:r>
              <a:rPr lang="ja-JP" sz="900" kern="100">
                <a:solidFill>
                  <a:srgbClr val="FF0000"/>
                </a:solidFill>
                <a:effectLst/>
                <a:ea typeface="ＭＳ Ｐゴシック" panose="020B0600070205080204" pitchFamily="50" charset="-128"/>
                <a:cs typeface="Times New Roman" panose="02020603050405020304" pitchFamily="18" charset="0"/>
              </a:rPr>
              <a:t>開発</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1</xdr:col>
      <xdr:colOff>60960</xdr:colOff>
      <xdr:row>9</xdr:row>
      <xdr:rowOff>60960</xdr:rowOff>
    </xdr:from>
    <xdr:to>
      <xdr:col>4</xdr:col>
      <xdr:colOff>754380</xdr:colOff>
      <xdr:row>9</xdr:row>
      <xdr:rowOff>381000</xdr:rowOff>
    </xdr:to>
    <xdr:sp macro="" textlink="">
      <xdr:nvSpPr>
        <xdr:cNvPr id="14" name="吹き出し: 四角形 13">
          <a:extLst>
            <a:ext uri="{FF2B5EF4-FFF2-40B4-BE49-F238E27FC236}">
              <a16:creationId xmlns:a16="http://schemas.microsoft.com/office/drawing/2014/main" id="{A9D6D8A2-A078-2F09-5C62-2CF88A3E2CDC}"/>
            </a:ext>
          </a:extLst>
        </xdr:cNvPr>
        <xdr:cNvSpPr/>
      </xdr:nvSpPr>
      <xdr:spPr>
        <a:xfrm>
          <a:off x="190500" y="3352800"/>
          <a:ext cx="3291840" cy="320040"/>
        </a:xfrm>
        <a:prstGeom prst="wedgeRectCallout">
          <a:avLst>
            <a:gd name="adj1" fmla="val -32862"/>
            <a:gd name="adj2" fmla="val -82233"/>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000"/>
            </a:lnSpc>
            <a:buNone/>
          </a:pPr>
          <a:r>
            <a:rPr lang="ja-JP" sz="900" kern="100">
              <a:solidFill>
                <a:srgbClr val="000000"/>
              </a:solidFill>
              <a:effectLst/>
              <a:ea typeface="ＭＳ Ｐゴシック" panose="020B0600070205080204" pitchFamily="50" charset="-128"/>
              <a:cs typeface="Times New Roman" panose="02020603050405020304" pitchFamily="18" charset="0"/>
            </a:rPr>
            <a:t>具体的な企業が決まっていない場合は、</a:t>
          </a:r>
          <a:endParaRPr lang="ja-JP" sz="1050" kern="100">
            <a:effectLst/>
            <a:ea typeface="ＭＳ 明朝" panose="02020609040205080304" pitchFamily="17" charset="-128"/>
            <a:cs typeface="Times New Roman" panose="02020603050405020304" pitchFamily="18" charset="0"/>
          </a:endParaRPr>
        </a:p>
        <a:p>
          <a:pPr algn="l">
            <a:lnSpc>
              <a:spcPts val="1000"/>
            </a:lnSpc>
          </a:pPr>
          <a:r>
            <a:rPr lang="ja-JP" sz="900" kern="100">
              <a:solidFill>
                <a:srgbClr val="000000"/>
              </a:solidFill>
              <a:effectLst/>
              <a:ea typeface="ＭＳ Ｐゴシック" panose="020B0600070205080204" pitchFamily="50" charset="-128"/>
              <a:cs typeface="Times New Roman" panose="02020603050405020304" pitchFamily="18" charset="0"/>
            </a:rPr>
            <a:t>どのような業者にどのような業務を依頼予定か記載してください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182880</xdr:colOff>
      <xdr:row>10</xdr:row>
      <xdr:rowOff>68580</xdr:rowOff>
    </xdr:from>
    <xdr:to>
      <xdr:col>6</xdr:col>
      <xdr:colOff>575310</xdr:colOff>
      <xdr:row>11</xdr:row>
      <xdr:rowOff>121920</xdr:rowOff>
    </xdr:to>
    <xdr:sp macro="" textlink="">
      <xdr:nvSpPr>
        <xdr:cNvPr id="15" name="吹き出し: 四角形 14">
          <a:extLst>
            <a:ext uri="{FF2B5EF4-FFF2-40B4-BE49-F238E27FC236}">
              <a16:creationId xmlns:a16="http://schemas.microsoft.com/office/drawing/2014/main" id="{82C048DE-03DC-4571-8BBF-F5D928734E86}"/>
            </a:ext>
          </a:extLst>
        </xdr:cNvPr>
        <xdr:cNvSpPr/>
      </xdr:nvSpPr>
      <xdr:spPr>
        <a:xfrm>
          <a:off x="1280160" y="3779520"/>
          <a:ext cx="3653790" cy="281940"/>
        </a:xfrm>
        <a:prstGeom prst="wedgeRectCallout">
          <a:avLst>
            <a:gd name="adj1" fmla="val -56753"/>
            <a:gd name="adj2" fmla="val -21229"/>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000"/>
            </a:lnSpc>
            <a:buNone/>
          </a:pPr>
          <a:r>
            <a:rPr lang="ja-JP" altLang="en-US" sz="900" kern="100">
              <a:solidFill>
                <a:srgbClr val="000000"/>
              </a:solidFill>
              <a:effectLst/>
              <a:ea typeface="ＭＳ Ｐゴシック" panose="020B0600070205080204" pitchFamily="50" charset="-128"/>
              <a:cs typeface="Times New Roman" panose="02020603050405020304" pitchFamily="18" charset="0"/>
            </a:rPr>
            <a:t>体制図等で事業参加者の関係性がわかるよう記載してください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769620</xdr:colOff>
      <xdr:row>3</xdr:row>
      <xdr:rowOff>624840</xdr:rowOff>
    </xdr:from>
    <xdr:to>
      <xdr:col>6</xdr:col>
      <xdr:colOff>407670</xdr:colOff>
      <xdr:row>5</xdr:row>
      <xdr:rowOff>7620</xdr:rowOff>
    </xdr:to>
    <xdr:sp macro="" textlink="">
      <xdr:nvSpPr>
        <xdr:cNvPr id="2" name="吹き出し: 四角形 1">
          <a:extLst>
            <a:ext uri="{FF2B5EF4-FFF2-40B4-BE49-F238E27FC236}">
              <a16:creationId xmlns:a16="http://schemas.microsoft.com/office/drawing/2014/main" id="{10087B93-F9E1-CF47-97F9-24800D90E4FE}"/>
            </a:ext>
          </a:extLst>
        </xdr:cNvPr>
        <xdr:cNvSpPr/>
      </xdr:nvSpPr>
      <xdr:spPr>
        <a:xfrm>
          <a:off x="1996440" y="2430780"/>
          <a:ext cx="2541270" cy="335280"/>
        </a:xfrm>
        <a:prstGeom prst="wedgeRectCallout">
          <a:avLst>
            <a:gd name="adj1" fmla="val -54149"/>
            <a:gd name="adj2" fmla="val 16583"/>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000"/>
            </a:lnSpc>
            <a:buNone/>
          </a:pPr>
          <a:r>
            <a:rPr lang="ja-JP" sz="900" kern="100">
              <a:solidFill>
                <a:srgbClr val="000000"/>
              </a:solidFill>
              <a:effectLst/>
              <a:ea typeface="ＭＳ Ｐゴシック" panose="020B0600070205080204" pitchFamily="50" charset="-128"/>
              <a:cs typeface="Times New Roman" panose="02020603050405020304" pitchFamily="18" charset="0"/>
            </a:rPr>
            <a:t>開発品の長所等について、類似品との比較を</a:t>
          </a:r>
          <a:endParaRPr lang="ja-JP" sz="1050" kern="100">
            <a:effectLst/>
            <a:ea typeface="ＭＳ 明朝" panose="02020609040205080304" pitchFamily="17" charset="-128"/>
            <a:cs typeface="Times New Roman" panose="02020603050405020304" pitchFamily="18" charset="0"/>
          </a:endParaRPr>
        </a:p>
        <a:p>
          <a:pPr algn="l">
            <a:lnSpc>
              <a:spcPts val="1000"/>
            </a:lnSpc>
          </a:pPr>
          <a:r>
            <a:rPr lang="ja-JP" sz="900" kern="100">
              <a:solidFill>
                <a:srgbClr val="000000"/>
              </a:solidFill>
              <a:effectLst/>
              <a:ea typeface="ＭＳ Ｐゴシック" panose="020B0600070205080204" pitchFamily="50" charset="-128"/>
              <a:cs typeface="Times New Roman" panose="02020603050405020304" pitchFamily="18" charset="0"/>
            </a:rPr>
            <a:t>表等でわかりやすく図示してください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434340</xdr:colOff>
      <xdr:row>12</xdr:row>
      <xdr:rowOff>556260</xdr:rowOff>
    </xdr:from>
    <xdr:to>
      <xdr:col>6</xdr:col>
      <xdr:colOff>762000</xdr:colOff>
      <xdr:row>13</xdr:row>
      <xdr:rowOff>186690</xdr:rowOff>
    </xdr:to>
    <xdr:sp macro="" textlink="">
      <xdr:nvSpPr>
        <xdr:cNvPr id="3" name="吹き出し: 四角形 2">
          <a:extLst>
            <a:ext uri="{FF2B5EF4-FFF2-40B4-BE49-F238E27FC236}">
              <a16:creationId xmlns:a16="http://schemas.microsoft.com/office/drawing/2014/main" id="{958AD2C9-471F-C983-9D90-0FE661F2C5B7}"/>
            </a:ext>
          </a:extLst>
        </xdr:cNvPr>
        <xdr:cNvSpPr/>
      </xdr:nvSpPr>
      <xdr:spPr>
        <a:xfrm>
          <a:off x="1661160" y="4853940"/>
          <a:ext cx="3230880" cy="255270"/>
        </a:xfrm>
        <a:prstGeom prst="wedgeRectCallout">
          <a:avLst>
            <a:gd name="adj1" fmla="val -58621"/>
            <a:gd name="adj2" fmla="val 25470"/>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000"/>
            </a:lnSpc>
          </a:pPr>
          <a:r>
            <a:rPr lang="ja-JP" sz="900" kern="100">
              <a:solidFill>
                <a:srgbClr val="000000"/>
              </a:solidFill>
              <a:effectLst/>
              <a:ea typeface="ＭＳ Ｐゴシック" panose="020B0600070205080204" pitchFamily="50" charset="-128"/>
              <a:cs typeface="Times New Roman" panose="02020603050405020304" pitchFamily="18" charset="0"/>
            </a:rPr>
            <a:t>想定されるコスト、販売価格、売上額等を記載してください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28</xdr:row>
      <xdr:rowOff>670560</xdr:rowOff>
    </xdr:from>
    <xdr:to>
      <xdr:col>7</xdr:col>
      <xdr:colOff>769620</xdr:colOff>
      <xdr:row>28</xdr:row>
      <xdr:rowOff>1021080</xdr:rowOff>
    </xdr:to>
    <xdr:sp macro="" textlink="">
      <xdr:nvSpPr>
        <xdr:cNvPr id="2" name="吹き出し: 四角形 1">
          <a:extLst>
            <a:ext uri="{FF2B5EF4-FFF2-40B4-BE49-F238E27FC236}">
              <a16:creationId xmlns:a16="http://schemas.microsoft.com/office/drawing/2014/main" id="{C359594B-5815-5091-3E93-5AD2D5EE01FF}"/>
            </a:ext>
          </a:extLst>
        </xdr:cNvPr>
        <xdr:cNvSpPr/>
      </xdr:nvSpPr>
      <xdr:spPr>
        <a:xfrm>
          <a:off x="3893820" y="7726680"/>
          <a:ext cx="1973580" cy="350520"/>
        </a:xfrm>
        <a:prstGeom prst="wedgeRectCallout">
          <a:avLst>
            <a:gd name="adj1" fmla="val -30762"/>
            <a:gd name="adj2" fmla="val 88926"/>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000"/>
            </a:lnSpc>
            <a:buNone/>
          </a:pPr>
          <a:r>
            <a:rPr lang="ja-JP" sz="800" kern="100">
              <a:solidFill>
                <a:srgbClr val="000000"/>
              </a:solidFill>
              <a:effectLst/>
              <a:ea typeface="ＭＳ Ｐゴシック" panose="020B0600070205080204" pitchFamily="50" charset="-128"/>
              <a:cs typeface="Times New Roman" panose="02020603050405020304" pitchFamily="18" charset="0"/>
            </a:rPr>
            <a:t>地域産業や業界全体に対する</a:t>
          </a:r>
          <a:endParaRPr lang="ja-JP" sz="800" kern="100">
            <a:effectLst/>
            <a:ea typeface="ＭＳ 明朝" panose="02020609040205080304" pitchFamily="17" charset="-128"/>
            <a:cs typeface="Times New Roman" panose="02020603050405020304" pitchFamily="18" charset="0"/>
          </a:endParaRPr>
        </a:p>
        <a:p>
          <a:pPr algn="l">
            <a:lnSpc>
              <a:spcPts val="1000"/>
            </a:lnSpc>
          </a:pPr>
          <a:r>
            <a:rPr lang="ja-JP" sz="800" kern="100">
              <a:solidFill>
                <a:srgbClr val="000000"/>
              </a:solidFill>
              <a:effectLst/>
              <a:ea typeface="ＭＳ Ｐゴシック" panose="020B0600070205080204" pitchFamily="50" charset="-128"/>
              <a:cs typeface="Times New Roman" panose="02020603050405020304" pitchFamily="18" charset="0"/>
            </a:rPr>
            <a:t>波及効果についても記載してください</a:t>
          </a:r>
          <a:endParaRPr lang="ja-JP" sz="80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327660</xdr:colOff>
      <xdr:row>28</xdr:row>
      <xdr:rowOff>220980</xdr:rowOff>
    </xdr:from>
    <xdr:to>
      <xdr:col>8</xdr:col>
      <xdr:colOff>68580</xdr:colOff>
      <xdr:row>28</xdr:row>
      <xdr:rowOff>579120</xdr:rowOff>
    </xdr:to>
    <xdr:sp macro="" textlink="">
      <xdr:nvSpPr>
        <xdr:cNvPr id="3" name="吹き出し: 四角形 2">
          <a:extLst>
            <a:ext uri="{FF2B5EF4-FFF2-40B4-BE49-F238E27FC236}">
              <a16:creationId xmlns:a16="http://schemas.microsoft.com/office/drawing/2014/main" id="{A89BD345-7952-3E65-0549-E5C620587967}"/>
            </a:ext>
          </a:extLst>
        </xdr:cNvPr>
        <xdr:cNvSpPr/>
      </xdr:nvSpPr>
      <xdr:spPr>
        <a:xfrm>
          <a:off x="2865120" y="7299960"/>
          <a:ext cx="3154680" cy="358140"/>
        </a:xfrm>
        <a:prstGeom prst="wedgeRectCallout">
          <a:avLst>
            <a:gd name="adj1" fmla="val -57621"/>
            <a:gd name="adj2" fmla="val 7103"/>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000"/>
            </a:lnSpc>
            <a:buNone/>
          </a:pPr>
          <a:r>
            <a:rPr lang="ja-JP" sz="900" kern="100">
              <a:solidFill>
                <a:srgbClr val="000000"/>
              </a:solidFill>
              <a:effectLst/>
              <a:ea typeface="ＭＳ Ｐゴシック" panose="020B0600070205080204" pitchFamily="50" charset="-128"/>
              <a:cs typeface="Times New Roman" panose="02020603050405020304" pitchFamily="18" charset="0"/>
            </a:rPr>
            <a:t>事業化した際の仕入先等</a:t>
          </a:r>
          <a:r>
            <a:rPr lang="ja-JP" altLang="en-US" sz="900" kern="100">
              <a:solidFill>
                <a:srgbClr val="000000"/>
              </a:solidFill>
              <a:effectLst/>
              <a:ea typeface="ＭＳ Ｐゴシック" panose="020B0600070205080204" pitchFamily="50" charset="-128"/>
              <a:cs typeface="Times New Roman" panose="02020603050405020304" pitchFamily="18" charset="0"/>
            </a:rPr>
            <a:t>について具体的に記載してください</a:t>
          </a:r>
          <a:endParaRPr lang="ja-JP" sz="1050" kern="100">
            <a:effectLst/>
            <a:ea typeface="ＭＳ 明朝" panose="02020609040205080304" pitchFamily="17" charset="-128"/>
            <a:cs typeface="Times New Roman" panose="02020603050405020304" pitchFamily="18" charset="0"/>
          </a:endParaRPr>
        </a:p>
        <a:p>
          <a:pPr algn="l">
            <a:lnSpc>
              <a:spcPts val="1000"/>
            </a:lnSpc>
            <a:buNone/>
          </a:pPr>
          <a:r>
            <a:rPr lang="ja-JP" sz="900" kern="100">
              <a:solidFill>
                <a:srgbClr val="000000"/>
              </a:solidFill>
              <a:effectLst/>
              <a:ea typeface="ＭＳ Ｐゴシック" panose="020B0600070205080204" pitchFamily="50" charset="-128"/>
              <a:cs typeface="Times New Roman" panose="02020603050405020304" pitchFamily="18" charset="0"/>
            </a:rPr>
            <a:t>（売上増等の波及効果が見込まれる企業等）</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99060</xdr:colOff>
      <xdr:row>24</xdr:row>
      <xdr:rowOff>30480</xdr:rowOff>
    </xdr:from>
    <xdr:to>
      <xdr:col>6</xdr:col>
      <xdr:colOff>426720</xdr:colOff>
      <xdr:row>26</xdr:row>
      <xdr:rowOff>129540</xdr:rowOff>
    </xdr:to>
    <xdr:sp macro="" textlink="">
      <xdr:nvSpPr>
        <xdr:cNvPr id="5" name="吹き出し: 四角形 4">
          <a:extLst>
            <a:ext uri="{FF2B5EF4-FFF2-40B4-BE49-F238E27FC236}">
              <a16:creationId xmlns:a16="http://schemas.microsoft.com/office/drawing/2014/main" id="{26DB5310-159C-4235-8904-B5DB7BBB2319}"/>
            </a:ext>
          </a:extLst>
        </xdr:cNvPr>
        <xdr:cNvSpPr/>
      </xdr:nvSpPr>
      <xdr:spPr>
        <a:xfrm>
          <a:off x="3436620" y="6217920"/>
          <a:ext cx="2034540" cy="487680"/>
        </a:xfrm>
        <a:prstGeom prst="wedgeRectCallout">
          <a:avLst>
            <a:gd name="adj1" fmla="val -31274"/>
            <a:gd name="adj2" fmla="val -65977"/>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助成事業に関する部分のみ対象</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助成事業と直接関係のない部分は対象外</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例：会社</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全体のﾘﾆｭｰｱﾙ等は対象外</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800" b="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274320</xdr:colOff>
      <xdr:row>28</xdr:row>
      <xdr:rowOff>190500</xdr:rowOff>
    </xdr:from>
    <xdr:to>
      <xdr:col>6</xdr:col>
      <xdr:colOff>960120</xdr:colOff>
      <xdr:row>30</xdr:row>
      <xdr:rowOff>99060</xdr:rowOff>
    </xdr:to>
    <xdr:sp macro="" textlink="">
      <xdr:nvSpPr>
        <xdr:cNvPr id="9" name="吹き出し: 四角形 8">
          <a:extLst>
            <a:ext uri="{FF2B5EF4-FFF2-40B4-BE49-F238E27FC236}">
              <a16:creationId xmlns:a16="http://schemas.microsoft.com/office/drawing/2014/main" id="{EECD601F-50A0-4EF8-BBF1-25717B709CE5}"/>
            </a:ext>
          </a:extLst>
        </xdr:cNvPr>
        <xdr:cNvSpPr/>
      </xdr:nvSpPr>
      <xdr:spPr>
        <a:xfrm>
          <a:off x="4427220" y="7307580"/>
          <a:ext cx="1577340" cy="365760"/>
        </a:xfrm>
        <a:prstGeom prst="wedgeRectCallout">
          <a:avLst>
            <a:gd name="adj1" fmla="val -34695"/>
            <a:gd name="adj2" fmla="val -65208"/>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原材料等は試作・開発に必要な</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800" b="1" u="sng">
              <a:solidFill>
                <a:sysClr val="windowText" lastClr="000000"/>
              </a:solidFill>
              <a:latin typeface="ＭＳ Ｐゴシック" panose="020B0600070205080204" pitchFamily="50" charset="-128"/>
              <a:ea typeface="ＭＳ Ｐゴシック" panose="020B0600070205080204" pitchFamily="50" charset="-128"/>
            </a:rPr>
            <a:t>最低限度の数量</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としてください</a:t>
          </a:r>
          <a:endParaRPr kumimoji="1" lang="en-US" altLang="ja-JP" sz="800" b="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327660</xdr:colOff>
      <xdr:row>34</xdr:row>
      <xdr:rowOff>60960</xdr:rowOff>
    </xdr:from>
    <xdr:to>
      <xdr:col>7</xdr:col>
      <xdr:colOff>22860</xdr:colOff>
      <xdr:row>36</xdr:row>
      <xdr:rowOff>228600</xdr:rowOff>
    </xdr:to>
    <xdr:sp macro="" textlink="">
      <xdr:nvSpPr>
        <xdr:cNvPr id="10" name="吹き出し: 四角形 9">
          <a:extLst>
            <a:ext uri="{FF2B5EF4-FFF2-40B4-BE49-F238E27FC236}">
              <a16:creationId xmlns:a16="http://schemas.microsoft.com/office/drawing/2014/main" id="{ED4B817A-3C26-481F-BF65-43AC5E31F98E}"/>
            </a:ext>
          </a:extLst>
        </xdr:cNvPr>
        <xdr:cNvSpPr/>
      </xdr:nvSpPr>
      <xdr:spPr>
        <a:xfrm>
          <a:off x="3665220" y="8549640"/>
          <a:ext cx="2369820" cy="647700"/>
        </a:xfrm>
        <a:prstGeom prst="wedgeRectCallout">
          <a:avLst>
            <a:gd name="adj1" fmla="val -25891"/>
            <a:gd name="adj2" fmla="val -70343"/>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機械装置等（取得財産として計上）の場合</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・該当経費を</a:t>
          </a:r>
          <a:r>
            <a:rPr kumimoji="1" lang="ja-JP" altLang="en-US" sz="800" b="1" u="sng">
              <a:solidFill>
                <a:sysClr val="windowText" lastClr="000000"/>
              </a:solidFill>
              <a:latin typeface="ＭＳ Ｐゴシック" panose="020B0600070205080204" pitchFamily="50" charset="-128"/>
              <a:ea typeface="ＭＳ Ｐゴシック" panose="020B0600070205080204" pitchFamily="50" charset="-128"/>
            </a:rPr>
            <a:t>黄色セルで表示</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してください</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・仕様やスペック等が分かるように記載してください</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・参考資料としてカタログ等を提出してください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556260</xdr:colOff>
      <xdr:row>7</xdr:row>
      <xdr:rowOff>205740</xdr:rowOff>
    </xdr:from>
    <xdr:to>
      <xdr:col>10</xdr:col>
      <xdr:colOff>822960</xdr:colOff>
      <xdr:row>9</xdr:row>
      <xdr:rowOff>45720</xdr:rowOff>
    </xdr:to>
    <xdr:sp macro="" textlink="">
      <xdr:nvSpPr>
        <xdr:cNvPr id="2" name="テキスト ボックス 1">
          <a:extLst>
            <a:ext uri="{FF2B5EF4-FFF2-40B4-BE49-F238E27FC236}">
              <a16:creationId xmlns:a16="http://schemas.microsoft.com/office/drawing/2014/main" id="{F497852A-DC72-8F76-A513-9BD46C9EC93E}"/>
            </a:ext>
          </a:extLst>
        </xdr:cNvPr>
        <xdr:cNvSpPr txBox="1"/>
      </xdr:nvSpPr>
      <xdr:spPr>
        <a:xfrm>
          <a:off x="5166360" y="1600200"/>
          <a:ext cx="26670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lumMod val="50000"/>
                </a:schemeClr>
              </a:solidFill>
              <a:latin typeface="ＭＳ 明朝" panose="02020609040205080304" pitchFamily="17" charset="-128"/>
              <a:ea typeface="ＭＳ 明朝" panose="02020609040205080304" pitchFamily="17" charset="-128"/>
            </a:rPr>
            <a:t>㊞</a:t>
          </a:r>
        </a:p>
      </xdr:txBody>
    </xdr:sp>
    <xdr:clientData/>
  </xdr:twoCellAnchor>
  <xdr:twoCellAnchor>
    <xdr:from>
      <xdr:col>1</xdr:col>
      <xdr:colOff>144780</xdr:colOff>
      <xdr:row>4</xdr:row>
      <xdr:rowOff>121920</xdr:rowOff>
    </xdr:from>
    <xdr:to>
      <xdr:col>4</xdr:col>
      <xdr:colOff>617220</xdr:colOff>
      <xdr:row>6</xdr:row>
      <xdr:rowOff>182880</xdr:rowOff>
    </xdr:to>
    <xdr:sp macro="" textlink="">
      <xdr:nvSpPr>
        <xdr:cNvPr id="3" name="吹き出し: 四角形 2">
          <a:extLst>
            <a:ext uri="{FF2B5EF4-FFF2-40B4-BE49-F238E27FC236}">
              <a16:creationId xmlns:a16="http://schemas.microsoft.com/office/drawing/2014/main" id="{E37B2302-B7AE-437E-918A-2CECAFD646D4}"/>
            </a:ext>
          </a:extLst>
        </xdr:cNvPr>
        <xdr:cNvSpPr/>
      </xdr:nvSpPr>
      <xdr:spPr>
        <a:xfrm>
          <a:off x="274320" y="830580"/>
          <a:ext cx="2499360" cy="518160"/>
        </a:xfrm>
        <a:prstGeom prst="wedgeRectCallout">
          <a:avLst>
            <a:gd name="adj1" fmla="val -31854"/>
            <a:gd name="adj2" fmla="val 17435"/>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中小企業者グループでの申請の場合</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企業ごとに</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申立書を作成してください</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594360</xdr:colOff>
      <xdr:row>19</xdr:row>
      <xdr:rowOff>175260</xdr:rowOff>
    </xdr:from>
    <xdr:to>
      <xdr:col>10</xdr:col>
      <xdr:colOff>769620</xdr:colOff>
      <xdr:row>20</xdr:row>
      <xdr:rowOff>106680</xdr:rowOff>
    </xdr:to>
    <xdr:sp macro="" textlink="">
      <xdr:nvSpPr>
        <xdr:cNvPr id="4" name="吹き出し: 四角形 3">
          <a:extLst>
            <a:ext uri="{FF2B5EF4-FFF2-40B4-BE49-F238E27FC236}">
              <a16:creationId xmlns:a16="http://schemas.microsoft.com/office/drawing/2014/main" id="{4CA645EC-3933-4C98-817B-DB348CFE3EAD}"/>
            </a:ext>
          </a:extLst>
        </xdr:cNvPr>
        <xdr:cNvSpPr/>
      </xdr:nvSpPr>
      <xdr:spPr>
        <a:xfrm>
          <a:off x="967740" y="5273040"/>
          <a:ext cx="4411980" cy="312420"/>
        </a:xfrm>
        <a:prstGeom prst="wedgeRectCallout">
          <a:avLst>
            <a:gd name="adj1" fmla="val -41633"/>
            <a:gd name="adj2" fmla="val 9298"/>
          </a:avLst>
        </a:prstGeom>
        <a:solidFill>
          <a:srgbClr val="FFFF00"/>
        </a:solid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現在事項全部証明書等に記載されている</a:t>
          </a:r>
          <a:r>
            <a:rPr kumimoji="1" lang="ja-JP" altLang="en-US" sz="900" b="1" u="sng">
              <a:solidFill>
                <a:sysClr val="windowText" lastClr="000000"/>
              </a:solidFill>
              <a:latin typeface="ＭＳ Ｐゴシック" panose="020B0600070205080204" pitchFamily="50" charset="-128"/>
              <a:ea typeface="ＭＳ Ｐゴシック" panose="020B0600070205080204" pitchFamily="50" charset="-128"/>
            </a:rPr>
            <a:t>全ての役員（監査役含む）</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を記載してください</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C3DE-5B09-4157-93B1-54139C1483DD}">
  <dimension ref="B2:J37"/>
  <sheetViews>
    <sheetView workbookViewId="0">
      <selection activeCell="H5" sqref="H5:I5"/>
    </sheetView>
  </sheetViews>
  <sheetFormatPr defaultRowHeight="18" customHeight="1"/>
  <cols>
    <col min="1" max="1" width="2.69921875" style="1" customWidth="1"/>
    <col min="2" max="2" width="2.19921875" style="1" customWidth="1"/>
    <col min="3" max="3" width="1.8984375" style="1" customWidth="1"/>
    <col min="4" max="5" width="10.69921875" style="1" customWidth="1"/>
    <col min="6" max="7" width="12.69921875" style="1" customWidth="1"/>
    <col min="8" max="9" width="14.69921875" style="1" customWidth="1"/>
    <col min="10" max="10" width="1.69921875" style="1" customWidth="1"/>
    <col min="11" max="16384" width="8.796875" style="1"/>
  </cols>
  <sheetData>
    <row r="2" spans="2:10" ht="18" customHeight="1">
      <c r="H2" s="161" t="s">
        <v>604</v>
      </c>
      <c r="I2" s="161"/>
    </row>
    <row r="3" spans="2:10" ht="18" customHeight="1">
      <c r="B3" s="159" t="s">
        <v>15</v>
      </c>
      <c r="C3" s="159"/>
      <c r="D3" s="159"/>
      <c r="E3" s="159"/>
      <c r="F3" s="159"/>
      <c r="G3" s="159"/>
      <c r="H3" s="159"/>
      <c r="I3" s="159"/>
    </row>
    <row r="5" spans="2:10" ht="18" customHeight="1">
      <c r="G5" s="20" t="s">
        <v>12</v>
      </c>
      <c r="H5" s="170" t="s">
        <v>188</v>
      </c>
      <c r="I5" s="170"/>
      <c r="J5" s="21"/>
    </row>
    <row r="6" spans="2:10" ht="18" customHeight="1">
      <c r="G6" s="20" t="s">
        <v>13</v>
      </c>
      <c r="H6" s="170" t="s">
        <v>189</v>
      </c>
      <c r="I6" s="170"/>
      <c r="J6" s="21"/>
    </row>
    <row r="7" spans="2:10" ht="18" customHeight="1">
      <c r="G7" s="20" t="s">
        <v>10</v>
      </c>
      <c r="H7" s="170" t="s">
        <v>190</v>
      </c>
      <c r="I7" s="170"/>
      <c r="J7" s="21"/>
    </row>
    <row r="8" spans="2:10" ht="18" customHeight="1">
      <c r="G8" s="20" t="s">
        <v>1</v>
      </c>
      <c r="H8" s="123" t="s">
        <v>303</v>
      </c>
      <c r="I8" s="125"/>
      <c r="J8" s="21"/>
    </row>
    <row r="10" spans="2:10" ht="18" customHeight="1">
      <c r="B10" s="166" t="s">
        <v>603</v>
      </c>
      <c r="C10" s="166"/>
      <c r="D10" s="166"/>
      <c r="E10" s="166"/>
      <c r="F10" s="166"/>
      <c r="G10" s="166"/>
      <c r="H10" s="166"/>
      <c r="I10" s="166"/>
    </row>
    <row r="12" spans="2:10" ht="49.8" customHeight="1">
      <c r="B12" s="149" t="s">
        <v>23</v>
      </c>
      <c r="C12" s="149"/>
      <c r="D12" s="149"/>
      <c r="E12" s="149"/>
      <c r="F12" s="149"/>
      <c r="G12" s="149"/>
      <c r="H12" s="149"/>
      <c r="I12" s="149"/>
      <c r="J12" s="22"/>
    </row>
    <row r="13" spans="2:10" ht="18" customHeight="1">
      <c r="B13" s="167" t="s">
        <v>24</v>
      </c>
      <c r="C13" s="167"/>
      <c r="D13" s="167"/>
      <c r="E13" s="167"/>
      <c r="F13" s="167"/>
      <c r="G13" s="167"/>
      <c r="H13" s="167"/>
      <c r="I13" s="167"/>
    </row>
    <row r="14" spans="2:10" ht="18" customHeight="1">
      <c r="B14" s="159" t="s">
        <v>194</v>
      </c>
      <c r="C14" s="159"/>
      <c r="D14" s="159"/>
      <c r="E14" s="159"/>
      <c r="F14" s="159"/>
      <c r="G14" s="159"/>
      <c r="H14" s="159"/>
      <c r="I14" s="159"/>
      <c r="J14" s="159"/>
    </row>
    <row r="15" spans="2:10" ht="18" customHeight="1">
      <c r="B15" s="162"/>
      <c r="C15" s="163"/>
      <c r="D15" s="171" t="s">
        <v>25</v>
      </c>
      <c r="E15" s="171"/>
      <c r="F15" s="171"/>
      <c r="G15" s="171"/>
      <c r="H15" s="23" t="s">
        <v>26</v>
      </c>
      <c r="I15" s="23" t="s">
        <v>27</v>
      </c>
      <c r="J15" s="2"/>
    </row>
    <row r="16" spans="2:10" ht="25.05" customHeight="1">
      <c r="B16" s="164" t="s">
        <v>191</v>
      </c>
      <c r="C16" s="165"/>
      <c r="D16" s="168" t="s">
        <v>28</v>
      </c>
      <c r="E16" s="168"/>
      <c r="F16" s="168"/>
      <c r="G16" s="168"/>
      <c r="H16" s="24" t="s">
        <v>34</v>
      </c>
      <c r="I16" s="25" t="s">
        <v>29</v>
      </c>
      <c r="J16" s="2"/>
    </row>
    <row r="17" spans="2:10" ht="25.05" customHeight="1">
      <c r="B17" s="164"/>
      <c r="C17" s="165"/>
      <c r="D17" s="169" t="s">
        <v>33</v>
      </c>
      <c r="E17" s="169"/>
      <c r="F17" s="169"/>
      <c r="G17" s="169"/>
      <c r="H17" s="24" t="s">
        <v>34</v>
      </c>
      <c r="I17" s="25" t="s">
        <v>30</v>
      </c>
      <c r="J17" s="2"/>
    </row>
    <row r="18" spans="2:10" ht="25.05" customHeight="1">
      <c r="B18" s="164"/>
      <c r="C18" s="165"/>
      <c r="D18" s="168" t="s">
        <v>31</v>
      </c>
      <c r="E18" s="168"/>
      <c r="F18" s="168"/>
      <c r="G18" s="168"/>
      <c r="H18" s="26" t="s">
        <v>35</v>
      </c>
      <c r="I18" s="25" t="s">
        <v>30</v>
      </c>
      <c r="J18" s="2"/>
    </row>
    <row r="19" spans="2:10" ht="15" customHeight="1">
      <c r="B19" s="2"/>
      <c r="C19" s="2"/>
      <c r="D19" s="2"/>
      <c r="E19" s="2"/>
      <c r="F19" s="2"/>
      <c r="G19" s="2"/>
      <c r="H19" s="2"/>
      <c r="I19" s="2"/>
      <c r="J19" s="2"/>
    </row>
    <row r="20" spans="2:10" ht="18" customHeight="1">
      <c r="B20" s="152" t="s">
        <v>32</v>
      </c>
      <c r="C20" s="152"/>
      <c r="D20" s="152"/>
      <c r="E20" s="152"/>
      <c r="F20" s="152"/>
      <c r="G20" s="106"/>
      <c r="H20" s="106"/>
      <c r="I20" s="106"/>
      <c r="J20" s="2"/>
    </row>
    <row r="21" spans="2:10" ht="18" customHeight="1">
      <c r="B21" s="150" t="s">
        <v>36</v>
      </c>
      <c r="C21" s="150"/>
      <c r="D21" s="150"/>
      <c r="E21" s="150"/>
      <c r="F21" s="150" t="s">
        <v>37</v>
      </c>
      <c r="G21" s="150"/>
      <c r="H21" s="150" t="s">
        <v>38</v>
      </c>
      <c r="I21" s="150"/>
      <c r="J21" s="2"/>
    </row>
    <row r="22" spans="2:10" ht="18" customHeight="1">
      <c r="B22" s="151">
        <f>'9経費'!C6</f>
        <v>6536200</v>
      </c>
      <c r="C22" s="151"/>
      <c r="D22" s="151"/>
      <c r="E22" s="151"/>
      <c r="F22" s="151">
        <f>'9経費'!D6</f>
        <v>5942000</v>
      </c>
      <c r="G22" s="151"/>
      <c r="H22" s="151">
        <f>'9経費'!F6</f>
        <v>2971000</v>
      </c>
      <c r="I22" s="151"/>
      <c r="J22" s="2"/>
    </row>
    <row r="23" spans="2:10" ht="15" customHeight="1">
      <c r="D23" s="2"/>
      <c r="E23" s="2"/>
      <c r="F23" s="2"/>
      <c r="G23" s="2"/>
      <c r="H23" s="2"/>
      <c r="I23" s="2"/>
      <c r="J23" s="2"/>
    </row>
    <row r="24" spans="2:10" ht="18" customHeight="1">
      <c r="B24" s="159" t="s">
        <v>39</v>
      </c>
      <c r="C24" s="159"/>
      <c r="D24" s="159"/>
      <c r="E24" s="159"/>
      <c r="F24" s="159"/>
      <c r="G24" s="159"/>
      <c r="H24" s="159"/>
      <c r="I24" s="159"/>
      <c r="J24" s="2"/>
    </row>
    <row r="25" spans="2:10" ht="18" customHeight="1">
      <c r="B25" s="160">
        <f>IF('1概要'!F30="","",'1概要'!F30)</f>
        <v>46295</v>
      </c>
      <c r="C25" s="160"/>
      <c r="D25" s="160"/>
      <c r="E25" s="160"/>
      <c r="F25" s="160"/>
      <c r="G25" s="160"/>
      <c r="H25" s="160"/>
      <c r="I25" s="160"/>
      <c r="J25" s="2"/>
    </row>
    <row r="26" spans="2:10" ht="15" customHeight="1">
      <c r="B26" s="2"/>
      <c r="C26" s="2"/>
      <c r="D26" s="2"/>
      <c r="E26" s="2"/>
      <c r="F26" s="2"/>
      <c r="G26" s="2"/>
      <c r="H26" s="2"/>
      <c r="I26" s="2"/>
      <c r="J26" s="2"/>
    </row>
    <row r="27" spans="2:10" ht="18" customHeight="1">
      <c r="B27" s="3" t="s">
        <v>193</v>
      </c>
      <c r="C27" s="27"/>
      <c r="D27" s="2"/>
      <c r="E27" s="2"/>
      <c r="F27" s="2"/>
      <c r="G27" s="2"/>
      <c r="H27" s="2"/>
      <c r="I27" s="2"/>
      <c r="J27" s="2"/>
    </row>
    <row r="28" spans="2:10" ht="12" customHeight="1">
      <c r="B28" s="29" t="s">
        <v>191</v>
      </c>
      <c r="C28" s="129">
        <v>1</v>
      </c>
      <c r="D28" s="153" t="s">
        <v>40</v>
      </c>
      <c r="E28" s="154"/>
      <c r="F28" s="154"/>
      <c r="G28" s="154"/>
      <c r="H28" s="154"/>
      <c r="I28" s="155"/>
      <c r="J28" s="2"/>
    </row>
    <row r="29" spans="2:10" ht="12" customHeight="1">
      <c r="B29" s="29" t="s">
        <v>191</v>
      </c>
      <c r="C29" s="129">
        <v>2</v>
      </c>
      <c r="D29" s="153" t="s">
        <v>41</v>
      </c>
      <c r="E29" s="154"/>
      <c r="F29" s="154"/>
      <c r="G29" s="154"/>
      <c r="H29" s="154"/>
      <c r="I29" s="155"/>
      <c r="J29" s="2"/>
    </row>
    <row r="30" spans="2:10" ht="30" customHeight="1">
      <c r="B30" s="30" t="s">
        <v>191</v>
      </c>
      <c r="C30" s="128">
        <v>3</v>
      </c>
      <c r="D30" s="156" t="s">
        <v>45</v>
      </c>
      <c r="E30" s="157"/>
      <c r="F30" s="157"/>
      <c r="G30" s="157"/>
      <c r="H30" s="157"/>
      <c r="I30" s="158"/>
      <c r="J30" s="2"/>
    </row>
    <row r="31" spans="2:10" ht="30" customHeight="1">
      <c r="B31" s="30" t="s">
        <v>191</v>
      </c>
      <c r="C31" s="128">
        <v>4</v>
      </c>
      <c r="D31" s="156" t="s">
        <v>46</v>
      </c>
      <c r="E31" s="157"/>
      <c r="F31" s="157"/>
      <c r="G31" s="157"/>
      <c r="H31" s="157"/>
      <c r="I31" s="158"/>
      <c r="J31" s="2"/>
    </row>
    <row r="32" spans="2:10" ht="12" customHeight="1">
      <c r="B32" s="28"/>
      <c r="C32" s="129">
        <v>5</v>
      </c>
      <c r="D32" s="153" t="s">
        <v>43</v>
      </c>
      <c r="E32" s="154"/>
      <c r="F32" s="154"/>
      <c r="G32" s="154"/>
      <c r="H32" s="154"/>
      <c r="I32" s="155"/>
      <c r="J32" s="2"/>
    </row>
    <row r="33" spans="2:10" ht="12" customHeight="1">
      <c r="B33" s="28"/>
      <c r="C33" s="128">
        <v>6</v>
      </c>
      <c r="D33" s="156" t="s">
        <v>572</v>
      </c>
      <c r="E33" s="157"/>
      <c r="F33" s="157"/>
      <c r="G33" s="157"/>
      <c r="H33" s="157"/>
      <c r="I33" s="158"/>
      <c r="J33" s="2"/>
    </row>
    <row r="34" spans="2:10" ht="12" customHeight="1">
      <c r="B34" s="28"/>
      <c r="C34" s="129">
        <v>7</v>
      </c>
      <c r="D34" s="153" t="s">
        <v>42</v>
      </c>
      <c r="E34" s="154"/>
      <c r="F34" s="154"/>
      <c r="G34" s="154"/>
      <c r="H34" s="154"/>
      <c r="I34" s="155"/>
      <c r="J34" s="2"/>
    </row>
    <row r="35" spans="2:10" ht="19.95" customHeight="1">
      <c r="B35" s="28"/>
      <c r="C35" s="128">
        <v>8</v>
      </c>
      <c r="D35" s="156" t="s">
        <v>47</v>
      </c>
      <c r="E35" s="157"/>
      <c r="F35" s="157"/>
      <c r="G35" s="157"/>
      <c r="H35" s="157"/>
      <c r="I35" s="158"/>
      <c r="J35" s="2"/>
    </row>
    <row r="36" spans="2:10" ht="65.400000000000006" customHeight="1">
      <c r="B36" s="28"/>
      <c r="C36" s="128">
        <v>9</v>
      </c>
      <c r="D36" s="156" t="s">
        <v>192</v>
      </c>
      <c r="E36" s="157"/>
      <c r="F36" s="157"/>
      <c r="G36" s="157"/>
      <c r="H36" s="157"/>
      <c r="I36" s="158"/>
      <c r="J36" s="2"/>
    </row>
    <row r="37" spans="2:10" ht="12" customHeight="1">
      <c r="B37" s="28"/>
      <c r="C37" s="129">
        <v>10</v>
      </c>
      <c r="D37" s="153" t="s">
        <v>44</v>
      </c>
      <c r="E37" s="154"/>
      <c r="F37" s="154"/>
      <c r="G37" s="154"/>
      <c r="H37" s="154"/>
      <c r="I37" s="155"/>
      <c r="J37" s="2"/>
    </row>
  </sheetData>
  <sheetProtection selectLockedCells="1"/>
  <mergeCells count="36">
    <mergeCell ref="H2:I2"/>
    <mergeCell ref="B15:C15"/>
    <mergeCell ref="B16:C16"/>
    <mergeCell ref="B17:C17"/>
    <mergeCell ref="B18:C18"/>
    <mergeCell ref="B10:I10"/>
    <mergeCell ref="B13:I13"/>
    <mergeCell ref="D18:G18"/>
    <mergeCell ref="D17:G17"/>
    <mergeCell ref="B14:J14"/>
    <mergeCell ref="H5:I5"/>
    <mergeCell ref="H6:I6"/>
    <mergeCell ref="H7:I7"/>
    <mergeCell ref="D15:G15"/>
    <mergeCell ref="D16:G16"/>
    <mergeCell ref="B3:I3"/>
    <mergeCell ref="D34:I34"/>
    <mergeCell ref="D35:I35"/>
    <mergeCell ref="D36:I36"/>
    <mergeCell ref="D37:I37"/>
    <mergeCell ref="B24:I24"/>
    <mergeCell ref="B25:I25"/>
    <mergeCell ref="D28:I28"/>
    <mergeCell ref="D29:I29"/>
    <mergeCell ref="D30:I30"/>
    <mergeCell ref="D31:I31"/>
    <mergeCell ref="D32:I32"/>
    <mergeCell ref="D33:I33"/>
    <mergeCell ref="B12:I12"/>
    <mergeCell ref="B21:E21"/>
    <mergeCell ref="F21:G21"/>
    <mergeCell ref="H21:I21"/>
    <mergeCell ref="B22:E22"/>
    <mergeCell ref="F22:G22"/>
    <mergeCell ref="H22:I22"/>
    <mergeCell ref="B20:F20"/>
  </mergeCells>
  <phoneticPr fontId="1"/>
  <conditionalFormatting sqref="H2:I2">
    <cfRule type="containsText" dxfId="7" priority="1" operator="containsText" text="令和○年○月○日">
      <formula>NOT(ISERROR(SEARCH("令和○年○月○日",H2)))</formula>
    </cfRule>
  </conditionalFormatting>
  <conditionalFormatting sqref="H5:I7 H8">
    <cfRule type="containsBlanks" dxfId="6" priority="2">
      <formula>LEN(TRIM(H5))=0</formula>
    </cfRule>
  </conditionalFormatting>
  <dataValidations count="1">
    <dataValidation type="list" allowBlank="1" showInputMessage="1" showErrorMessage="1" sqref="B16:C18 B28:B37" xr:uid="{F7D0BE36-D2B1-4213-936F-D6C78EFF42D6}">
      <formula1>"○"</formula1>
    </dataValidation>
  </dataValidations>
  <pageMargins left="0.59055118110236227" right="0.39370078740157483" top="0.39370078740157483" bottom="0.19685039370078741" header="0.39370078740157483" footer="0.11811023622047245"/>
  <pageSetup paperSize="9" firstPageNumber="35" orientation="portrait" cellComments="asDisplayed" useFirstPageNumber="1" r:id="rId1"/>
  <headerFooter>
    <oddHeader>&amp;L&amp;"ＭＳ Ｐ明朝,標準"様式第1号</oddHeader>
    <oddFooter>&amp;C&amp;"ＭＳ ゴシック,標準"&amp;10- &amp;P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9B8C-5493-4062-8268-CF6D5239B458}">
  <dimension ref="B1:D101"/>
  <sheetViews>
    <sheetView topLeftCell="A10" workbookViewId="0">
      <selection activeCell="G25" sqref="G25"/>
    </sheetView>
  </sheetViews>
  <sheetFormatPr defaultRowHeight="13.2"/>
  <cols>
    <col min="1" max="1" width="3.59765625" style="126" customWidth="1"/>
    <col min="2" max="2" width="29.09765625" style="126" customWidth="1"/>
    <col min="3" max="3" width="6.59765625" style="126" customWidth="1"/>
    <col min="4" max="4" width="34.5" style="126" customWidth="1"/>
    <col min="5" max="16384" width="8.796875" style="126"/>
  </cols>
  <sheetData>
    <row r="1" spans="2:4">
      <c r="B1" s="126" t="s">
        <v>345</v>
      </c>
    </row>
    <row r="2" spans="2:4">
      <c r="B2" s="126" t="s">
        <v>346</v>
      </c>
      <c r="C2" s="127" t="s">
        <v>347</v>
      </c>
      <c r="D2" s="126" t="s">
        <v>348</v>
      </c>
    </row>
    <row r="3" spans="2:4">
      <c r="B3" s="126" t="s">
        <v>349</v>
      </c>
      <c r="C3" s="127" t="s">
        <v>350</v>
      </c>
      <c r="D3" s="126" t="s">
        <v>351</v>
      </c>
    </row>
    <row r="4" spans="2:4">
      <c r="C4" s="127" t="s">
        <v>352</v>
      </c>
      <c r="D4" s="126" t="s">
        <v>353</v>
      </c>
    </row>
    <row r="5" spans="2:4">
      <c r="B5" s="126" t="s">
        <v>354</v>
      </c>
      <c r="C5" s="127" t="s">
        <v>355</v>
      </c>
      <c r="D5" s="126" t="s">
        <v>356</v>
      </c>
    </row>
    <row r="6" spans="2:4">
      <c r="C6" s="127" t="s">
        <v>357</v>
      </c>
      <c r="D6" s="126" t="s">
        <v>358</v>
      </c>
    </row>
    <row r="7" spans="2:4">
      <c r="B7" s="126" t="s">
        <v>359</v>
      </c>
      <c r="C7" s="127" t="s">
        <v>360</v>
      </c>
      <c r="D7" s="126" t="s">
        <v>361</v>
      </c>
    </row>
    <row r="8" spans="2:4">
      <c r="B8" s="126" t="s">
        <v>362</v>
      </c>
      <c r="C8" s="127" t="s">
        <v>363</v>
      </c>
      <c r="D8" s="126" t="s">
        <v>364</v>
      </c>
    </row>
    <row r="9" spans="2:4">
      <c r="C9" s="127" t="s">
        <v>365</v>
      </c>
      <c r="D9" s="126" t="s">
        <v>366</v>
      </c>
    </row>
    <row r="10" spans="2:4">
      <c r="C10" s="127" t="s">
        <v>367</v>
      </c>
      <c r="D10" s="126" t="s">
        <v>368</v>
      </c>
    </row>
    <row r="11" spans="2:4">
      <c r="B11" s="126" t="s">
        <v>369</v>
      </c>
      <c r="C11" s="127" t="s">
        <v>370</v>
      </c>
      <c r="D11" s="126" t="s">
        <v>371</v>
      </c>
    </row>
    <row r="12" spans="2:4">
      <c r="C12" s="127" t="s">
        <v>372</v>
      </c>
      <c r="D12" s="126" t="s">
        <v>373</v>
      </c>
    </row>
    <row r="13" spans="2:4">
      <c r="C13" s="127" t="s">
        <v>374</v>
      </c>
      <c r="D13" s="126" t="s">
        <v>375</v>
      </c>
    </row>
    <row r="14" spans="2:4">
      <c r="C14" s="127" t="s">
        <v>376</v>
      </c>
      <c r="D14" s="126" t="s">
        <v>377</v>
      </c>
    </row>
    <row r="15" spans="2:4">
      <c r="C15" s="127" t="s">
        <v>378</v>
      </c>
      <c r="D15" s="126" t="s">
        <v>379</v>
      </c>
    </row>
    <row r="16" spans="2:4">
      <c r="C16" s="127" t="s">
        <v>380</v>
      </c>
      <c r="D16" s="126" t="s">
        <v>381</v>
      </c>
    </row>
    <row r="17" spans="3:4">
      <c r="C17" s="127" t="s">
        <v>382</v>
      </c>
      <c r="D17" s="126" t="s">
        <v>383</v>
      </c>
    </row>
    <row r="18" spans="3:4">
      <c r="C18" s="127" t="s">
        <v>384</v>
      </c>
      <c r="D18" s="126" t="s">
        <v>385</v>
      </c>
    </row>
    <row r="19" spans="3:4">
      <c r="C19" s="127" t="s">
        <v>386</v>
      </c>
      <c r="D19" s="126" t="s">
        <v>387</v>
      </c>
    </row>
    <row r="20" spans="3:4">
      <c r="C20" s="127" t="s">
        <v>388</v>
      </c>
      <c r="D20" s="126" t="s">
        <v>389</v>
      </c>
    </row>
    <row r="21" spans="3:4">
      <c r="C21" s="127" t="s">
        <v>390</v>
      </c>
      <c r="D21" s="126" t="s">
        <v>391</v>
      </c>
    </row>
    <row r="22" spans="3:4">
      <c r="C22" s="127" t="s">
        <v>392</v>
      </c>
      <c r="D22" s="126" t="s">
        <v>393</v>
      </c>
    </row>
    <row r="23" spans="3:4">
      <c r="C23" s="127" t="s">
        <v>394</v>
      </c>
      <c r="D23" s="126" t="s">
        <v>395</v>
      </c>
    </row>
    <row r="24" spans="3:4">
      <c r="C24" s="127" t="s">
        <v>396</v>
      </c>
      <c r="D24" s="126" t="s">
        <v>397</v>
      </c>
    </row>
    <row r="25" spans="3:4">
      <c r="C25" s="127" t="s">
        <v>398</v>
      </c>
      <c r="D25" s="126" t="s">
        <v>399</v>
      </c>
    </row>
    <row r="26" spans="3:4">
      <c r="C26" s="127" t="s">
        <v>400</v>
      </c>
      <c r="D26" s="126" t="s">
        <v>401</v>
      </c>
    </row>
    <row r="27" spans="3:4">
      <c r="C27" s="127" t="s">
        <v>402</v>
      </c>
      <c r="D27" s="126" t="s">
        <v>403</v>
      </c>
    </row>
    <row r="28" spans="3:4">
      <c r="C28" s="127" t="s">
        <v>404</v>
      </c>
      <c r="D28" s="126" t="s">
        <v>405</v>
      </c>
    </row>
    <row r="29" spans="3:4">
      <c r="C29" s="127" t="s">
        <v>406</v>
      </c>
      <c r="D29" s="126" t="s">
        <v>407</v>
      </c>
    </row>
    <row r="30" spans="3:4">
      <c r="C30" s="127" t="s">
        <v>408</v>
      </c>
      <c r="D30" s="126" t="s">
        <v>409</v>
      </c>
    </row>
    <row r="31" spans="3:4">
      <c r="C31" s="127" t="s">
        <v>410</v>
      </c>
      <c r="D31" s="126" t="s">
        <v>411</v>
      </c>
    </row>
    <row r="32" spans="3:4">
      <c r="C32" s="127" t="s">
        <v>412</v>
      </c>
      <c r="D32" s="126" t="s">
        <v>413</v>
      </c>
    </row>
    <row r="33" spans="2:4">
      <c r="C33" s="127" t="s">
        <v>414</v>
      </c>
      <c r="D33" s="126" t="s">
        <v>415</v>
      </c>
    </row>
    <row r="34" spans="2:4">
      <c r="C34" s="127" t="s">
        <v>416</v>
      </c>
      <c r="D34" s="126" t="s">
        <v>417</v>
      </c>
    </row>
    <row r="35" spans="2:4">
      <c r="B35" s="126" t="s">
        <v>418</v>
      </c>
      <c r="C35" s="127" t="s">
        <v>419</v>
      </c>
      <c r="D35" s="126" t="s">
        <v>420</v>
      </c>
    </row>
    <row r="36" spans="2:4">
      <c r="C36" s="127" t="s">
        <v>421</v>
      </c>
      <c r="D36" s="126" t="s">
        <v>422</v>
      </c>
    </row>
    <row r="37" spans="2:4">
      <c r="C37" s="127" t="s">
        <v>423</v>
      </c>
      <c r="D37" s="126" t="s">
        <v>424</v>
      </c>
    </row>
    <row r="38" spans="2:4">
      <c r="C38" s="127" t="s">
        <v>425</v>
      </c>
      <c r="D38" s="126" t="s">
        <v>426</v>
      </c>
    </row>
    <row r="39" spans="2:4">
      <c r="B39" s="126" t="s">
        <v>427</v>
      </c>
      <c r="C39" s="127" t="s">
        <v>428</v>
      </c>
      <c r="D39" s="126" t="s">
        <v>429</v>
      </c>
    </row>
    <row r="40" spans="2:4">
      <c r="C40" s="127" t="s">
        <v>430</v>
      </c>
      <c r="D40" s="126" t="s">
        <v>431</v>
      </c>
    </row>
    <row r="41" spans="2:4">
      <c r="C41" s="127" t="s">
        <v>432</v>
      </c>
      <c r="D41" s="126" t="s">
        <v>433</v>
      </c>
    </row>
    <row r="42" spans="2:4">
      <c r="C42" s="127" t="s">
        <v>434</v>
      </c>
      <c r="D42" s="126" t="s">
        <v>435</v>
      </c>
    </row>
    <row r="43" spans="2:4">
      <c r="C43" s="127" t="s">
        <v>436</v>
      </c>
      <c r="D43" s="126" t="s">
        <v>437</v>
      </c>
    </row>
    <row r="44" spans="2:4">
      <c r="B44" s="126" t="s">
        <v>438</v>
      </c>
      <c r="C44" s="127" t="s">
        <v>439</v>
      </c>
      <c r="D44" s="126" t="s">
        <v>440</v>
      </c>
    </row>
    <row r="45" spans="2:4">
      <c r="C45" s="127" t="s">
        <v>441</v>
      </c>
      <c r="D45" s="126" t="s">
        <v>442</v>
      </c>
    </row>
    <row r="46" spans="2:4">
      <c r="C46" s="127" t="s">
        <v>443</v>
      </c>
      <c r="D46" s="126" t="s">
        <v>444</v>
      </c>
    </row>
    <row r="47" spans="2:4">
      <c r="C47" s="127" t="s">
        <v>445</v>
      </c>
      <c r="D47" s="126" t="s">
        <v>446</v>
      </c>
    </row>
    <row r="48" spans="2:4">
      <c r="C48" s="127" t="s">
        <v>447</v>
      </c>
      <c r="D48" s="126" t="s">
        <v>448</v>
      </c>
    </row>
    <row r="49" spans="2:4">
      <c r="C49" s="127" t="s">
        <v>449</v>
      </c>
      <c r="D49" s="126" t="s">
        <v>450</v>
      </c>
    </row>
    <row r="50" spans="2:4">
      <c r="C50" s="127" t="s">
        <v>451</v>
      </c>
      <c r="D50" s="126" t="s">
        <v>452</v>
      </c>
    </row>
    <row r="51" spans="2:4">
      <c r="C51" s="127" t="s">
        <v>453</v>
      </c>
      <c r="D51" s="126" t="s">
        <v>454</v>
      </c>
    </row>
    <row r="52" spans="2:4">
      <c r="B52" s="126" t="s">
        <v>455</v>
      </c>
      <c r="C52" s="127" t="s">
        <v>456</v>
      </c>
      <c r="D52" s="126" t="s">
        <v>457</v>
      </c>
    </row>
    <row r="53" spans="2:4">
      <c r="C53" s="127" t="s">
        <v>458</v>
      </c>
      <c r="D53" s="126" t="s">
        <v>459</v>
      </c>
    </row>
    <row r="54" spans="2:4">
      <c r="C54" s="127" t="s">
        <v>460</v>
      </c>
      <c r="D54" s="126" t="s">
        <v>461</v>
      </c>
    </row>
    <row r="55" spans="2:4">
      <c r="C55" s="127" t="s">
        <v>462</v>
      </c>
      <c r="D55" s="126" t="s">
        <v>463</v>
      </c>
    </row>
    <row r="56" spans="2:4">
      <c r="C56" s="127" t="s">
        <v>464</v>
      </c>
      <c r="D56" s="126" t="s">
        <v>465</v>
      </c>
    </row>
    <row r="57" spans="2:4">
      <c r="C57" s="127" t="s">
        <v>466</v>
      </c>
      <c r="D57" s="126" t="s">
        <v>467</v>
      </c>
    </row>
    <row r="58" spans="2:4">
      <c r="C58" s="127" t="s">
        <v>468</v>
      </c>
      <c r="D58" s="126" t="s">
        <v>469</v>
      </c>
    </row>
    <row r="59" spans="2:4">
      <c r="C59" s="127" t="s">
        <v>470</v>
      </c>
      <c r="D59" s="126" t="s">
        <v>471</v>
      </c>
    </row>
    <row r="60" spans="2:4">
      <c r="C60" s="127" t="s">
        <v>472</v>
      </c>
      <c r="D60" s="126" t="s">
        <v>473</v>
      </c>
    </row>
    <row r="61" spans="2:4">
      <c r="C61" s="127" t="s">
        <v>474</v>
      </c>
      <c r="D61" s="126" t="s">
        <v>475</v>
      </c>
    </row>
    <row r="62" spans="2:4">
      <c r="C62" s="127" t="s">
        <v>476</v>
      </c>
      <c r="D62" s="126" t="s">
        <v>477</v>
      </c>
    </row>
    <row r="63" spans="2:4">
      <c r="C63" s="127" t="s">
        <v>478</v>
      </c>
      <c r="D63" s="126" t="s">
        <v>479</v>
      </c>
    </row>
    <row r="64" spans="2:4">
      <c r="B64" s="126" t="s">
        <v>480</v>
      </c>
      <c r="C64" s="127" t="s">
        <v>481</v>
      </c>
      <c r="D64" s="126" t="s">
        <v>482</v>
      </c>
    </row>
    <row r="65" spans="2:4">
      <c r="C65" s="127" t="s">
        <v>483</v>
      </c>
      <c r="D65" s="126" t="s">
        <v>484</v>
      </c>
    </row>
    <row r="66" spans="2:4">
      <c r="C66" s="127" t="s">
        <v>485</v>
      </c>
      <c r="D66" s="126" t="s">
        <v>486</v>
      </c>
    </row>
    <row r="67" spans="2:4">
      <c r="C67" s="127" t="s">
        <v>487</v>
      </c>
      <c r="D67" s="126" t="s">
        <v>488</v>
      </c>
    </row>
    <row r="68" spans="2:4">
      <c r="C68" s="127" t="s">
        <v>489</v>
      </c>
      <c r="D68" s="126" t="s">
        <v>490</v>
      </c>
    </row>
    <row r="69" spans="2:4">
      <c r="C69" s="127" t="s">
        <v>491</v>
      </c>
      <c r="D69" s="126" t="s">
        <v>492</v>
      </c>
    </row>
    <row r="70" spans="2:4">
      <c r="B70" s="126" t="s">
        <v>493</v>
      </c>
      <c r="C70" s="127" t="s">
        <v>494</v>
      </c>
      <c r="D70" s="126" t="s">
        <v>495</v>
      </c>
    </row>
    <row r="71" spans="2:4">
      <c r="C71" s="127" t="s">
        <v>496</v>
      </c>
      <c r="D71" s="126" t="s">
        <v>497</v>
      </c>
    </row>
    <row r="72" spans="2:4">
      <c r="C72" s="127" t="s">
        <v>498</v>
      </c>
      <c r="D72" s="126" t="s">
        <v>499</v>
      </c>
    </row>
    <row r="73" spans="2:4">
      <c r="B73" s="126" t="s">
        <v>500</v>
      </c>
      <c r="C73" s="127" t="s">
        <v>501</v>
      </c>
      <c r="D73" s="126" t="s">
        <v>502</v>
      </c>
    </row>
    <row r="74" spans="2:4">
      <c r="C74" s="127" t="s">
        <v>503</v>
      </c>
      <c r="D74" s="126" t="s">
        <v>504</v>
      </c>
    </row>
    <row r="75" spans="2:4">
      <c r="C75" s="127" t="s">
        <v>505</v>
      </c>
      <c r="D75" s="126" t="s">
        <v>506</v>
      </c>
    </row>
    <row r="76" spans="2:4">
      <c r="C76" s="127" t="s">
        <v>507</v>
      </c>
      <c r="D76" s="126" t="s">
        <v>508</v>
      </c>
    </row>
    <row r="77" spans="2:4">
      <c r="B77" s="126" t="s">
        <v>509</v>
      </c>
      <c r="C77" s="127" t="s">
        <v>510</v>
      </c>
      <c r="D77" s="126" t="s">
        <v>511</v>
      </c>
    </row>
    <row r="78" spans="2:4">
      <c r="C78" s="127" t="s">
        <v>512</v>
      </c>
      <c r="D78" s="126" t="s">
        <v>513</v>
      </c>
    </row>
    <row r="79" spans="2:4">
      <c r="C79" s="127" t="s">
        <v>514</v>
      </c>
      <c r="D79" s="126" t="s">
        <v>515</v>
      </c>
    </row>
    <row r="80" spans="2:4">
      <c r="B80" s="126" t="s">
        <v>516</v>
      </c>
      <c r="C80" s="127" t="s">
        <v>517</v>
      </c>
      <c r="D80" s="126" t="s">
        <v>518</v>
      </c>
    </row>
    <row r="81" spans="2:4">
      <c r="C81" s="127" t="s">
        <v>519</v>
      </c>
      <c r="D81" s="126" t="s">
        <v>520</v>
      </c>
    </row>
    <row r="82" spans="2:4">
      <c r="C82" s="127" t="s">
        <v>521</v>
      </c>
      <c r="D82" s="126" t="s">
        <v>522</v>
      </c>
    </row>
    <row r="83" spans="2:4">
      <c r="B83" s="126" t="s">
        <v>523</v>
      </c>
      <c r="C83" s="127" t="s">
        <v>524</v>
      </c>
      <c r="D83" s="126" t="s">
        <v>525</v>
      </c>
    </row>
    <row r="84" spans="2:4">
      <c r="C84" s="127" t="s">
        <v>526</v>
      </c>
      <c r="D84" s="126" t="s">
        <v>527</v>
      </c>
    </row>
    <row r="85" spans="2:4">
      <c r="B85" s="126" t="s">
        <v>528</v>
      </c>
      <c r="C85" s="127" t="s">
        <v>529</v>
      </c>
      <c r="D85" s="126" t="s">
        <v>530</v>
      </c>
    </row>
    <row r="86" spans="2:4">
      <c r="C86" s="127" t="s">
        <v>531</v>
      </c>
      <c r="D86" s="126" t="s">
        <v>532</v>
      </c>
    </row>
    <row r="87" spans="2:4">
      <c r="C87" s="127" t="s">
        <v>533</v>
      </c>
      <c r="D87" s="126" t="s">
        <v>534</v>
      </c>
    </row>
    <row r="88" spans="2:4">
      <c r="B88" s="126" t="s">
        <v>535</v>
      </c>
      <c r="C88" s="127" t="s">
        <v>536</v>
      </c>
      <c r="D88" s="126" t="s">
        <v>537</v>
      </c>
    </row>
    <row r="89" spans="2:4">
      <c r="C89" s="127" t="s">
        <v>538</v>
      </c>
      <c r="D89" s="126" t="s">
        <v>539</v>
      </c>
    </row>
    <row r="90" spans="2:4">
      <c r="B90" s="126" t="s">
        <v>540</v>
      </c>
      <c r="C90" s="127" t="s">
        <v>541</v>
      </c>
      <c r="D90" s="126" t="s">
        <v>542</v>
      </c>
    </row>
    <row r="91" spans="2:4">
      <c r="C91" s="127" t="s">
        <v>543</v>
      </c>
      <c r="D91" s="126" t="s">
        <v>544</v>
      </c>
    </row>
    <row r="92" spans="2:4">
      <c r="C92" s="127" t="s">
        <v>545</v>
      </c>
      <c r="D92" s="126" t="s">
        <v>546</v>
      </c>
    </row>
    <row r="93" spans="2:4">
      <c r="C93" s="127" t="s">
        <v>547</v>
      </c>
      <c r="D93" s="126" t="s">
        <v>548</v>
      </c>
    </row>
    <row r="94" spans="2:4">
      <c r="C94" s="127" t="s">
        <v>549</v>
      </c>
      <c r="D94" s="126" t="s">
        <v>550</v>
      </c>
    </row>
    <row r="95" spans="2:4">
      <c r="C95" s="127" t="s">
        <v>551</v>
      </c>
      <c r="D95" s="126" t="s">
        <v>552</v>
      </c>
    </row>
    <row r="96" spans="2:4">
      <c r="C96" s="127" t="s">
        <v>553</v>
      </c>
      <c r="D96" s="126" t="s">
        <v>554</v>
      </c>
    </row>
    <row r="97" spans="2:4">
      <c r="C97" s="127" t="s">
        <v>555</v>
      </c>
      <c r="D97" s="126" t="s">
        <v>556</v>
      </c>
    </row>
    <row r="98" spans="2:4">
      <c r="C98" s="127" t="s">
        <v>557</v>
      </c>
      <c r="D98" s="126" t="s">
        <v>558</v>
      </c>
    </row>
    <row r="99" spans="2:4">
      <c r="B99" s="126" t="s">
        <v>559</v>
      </c>
      <c r="C99" s="127" t="s">
        <v>560</v>
      </c>
      <c r="D99" s="126" t="s">
        <v>561</v>
      </c>
    </row>
    <row r="100" spans="2:4">
      <c r="C100" s="127" t="s">
        <v>562</v>
      </c>
      <c r="D100" s="126" t="s">
        <v>563</v>
      </c>
    </row>
    <row r="101" spans="2:4">
      <c r="B101" s="126" t="s">
        <v>564</v>
      </c>
      <c r="C101" s="127" t="s">
        <v>565</v>
      </c>
      <c r="D101" s="126" t="s">
        <v>566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D9CB-E38F-429D-A696-4062C9BD957F}">
  <dimension ref="B1:L36"/>
  <sheetViews>
    <sheetView tabSelected="1" topLeftCell="A10" zoomScaleNormal="100" workbookViewId="0">
      <selection activeCell="D25" sqref="D25"/>
    </sheetView>
  </sheetViews>
  <sheetFormatPr defaultRowHeight="18" customHeight="1"/>
  <cols>
    <col min="1" max="1" width="1.69921875" style="18" customWidth="1"/>
    <col min="2" max="2" width="3.69921875" style="18" customWidth="1"/>
    <col min="3" max="3" width="11.69921875" style="18" customWidth="1"/>
    <col min="4" max="4" width="16.69921875" style="18" customWidth="1"/>
    <col min="5" max="5" width="5.69921875" style="18" customWidth="1"/>
    <col min="6" max="6" width="6.69921875" style="18" customWidth="1"/>
    <col min="7" max="9" width="10.69921875" style="18" customWidth="1"/>
    <col min="10" max="10" width="1.69921875" style="18" customWidth="1"/>
    <col min="11" max="16384" width="8.796875" style="18"/>
  </cols>
  <sheetData>
    <row r="1" spans="2:10" s="1" customFormat="1" ht="25.05" customHeight="1">
      <c r="B1" s="204" t="s">
        <v>48</v>
      </c>
      <c r="C1" s="204"/>
      <c r="D1" s="204"/>
      <c r="E1" s="204"/>
      <c r="F1" s="204"/>
      <c r="G1" s="204"/>
      <c r="H1" s="204"/>
      <c r="I1" s="204"/>
    </row>
    <row r="2" spans="2:10" s="1" customFormat="1" ht="18" customHeight="1">
      <c r="B2" s="185" t="s">
        <v>49</v>
      </c>
      <c r="C2" s="185"/>
      <c r="D2" s="185"/>
      <c r="E2" s="185"/>
      <c r="F2" s="185"/>
      <c r="G2" s="185"/>
      <c r="H2" s="185"/>
      <c r="I2" s="185"/>
    </row>
    <row r="3" spans="2:10" s="1" customFormat="1" ht="16.05" customHeight="1">
      <c r="B3" s="150" t="s">
        <v>50</v>
      </c>
      <c r="C3" s="150"/>
      <c r="D3" s="180" t="str">
        <f>申請書!H6</f>
        <v>○○工業株式会社</v>
      </c>
      <c r="E3" s="181"/>
      <c r="F3" s="181"/>
      <c r="G3" s="181"/>
      <c r="H3" s="181"/>
      <c r="I3" s="182"/>
    </row>
    <row r="4" spans="2:10" ht="16.05" customHeight="1">
      <c r="B4" s="150" t="s">
        <v>51</v>
      </c>
      <c r="C4" s="150"/>
      <c r="D4" s="144">
        <v>31351</v>
      </c>
      <c r="E4" s="162" t="s">
        <v>61</v>
      </c>
      <c r="F4" s="163"/>
      <c r="G4" s="164" t="s">
        <v>195</v>
      </c>
      <c r="H4" s="197"/>
      <c r="I4" s="165"/>
      <c r="J4" s="19"/>
    </row>
    <row r="5" spans="2:10" ht="16.05" customHeight="1">
      <c r="B5" s="208" t="s">
        <v>52</v>
      </c>
      <c r="C5" s="208"/>
      <c r="D5" s="183">
        <v>30000000</v>
      </c>
      <c r="E5" s="172" t="s">
        <v>62</v>
      </c>
      <c r="F5" s="174"/>
      <c r="G5" s="4" t="s">
        <v>63</v>
      </c>
      <c r="H5" s="4" t="s">
        <v>64</v>
      </c>
      <c r="I5" s="4" t="s">
        <v>65</v>
      </c>
      <c r="J5" s="19"/>
    </row>
    <row r="6" spans="2:10" ht="16.05" customHeight="1">
      <c r="B6" s="208"/>
      <c r="C6" s="208"/>
      <c r="D6" s="184"/>
      <c r="E6" s="195"/>
      <c r="F6" s="196"/>
      <c r="G6" s="104">
        <v>3</v>
      </c>
      <c r="H6" s="104">
        <v>25</v>
      </c>
      <c r="I6" s="104">
        <v>5</v>
      </c>
      <c r="J6" s="19"/>
    </row>
    <row r="7" spans="2:10" ht="16.05" customHeight="1">
      <c r="B7" s="150" t="s">
        <v>53</v>
      </c>
      <c r="C7" s="150"/>
      <c r="D7" s="205" t="s">
        <v>196</v>
      </c>
      <c r="E7" s="206"/>
      <c r="F7" s="206"/>
      <c r="G7" s="206"/>
      <c r="H7" s="206"/>
      <c r="I7" s="207"/>
      <c r="J7" s="19"/>
    </row>
    <row r="8" spans="2:10" ht="16.05" customHeight="1">
      <c r="B8" s="186" t="s">
        <v>57</v>
      </c>
      <c r="C8" s="4" t="s">
        <v>54</v>
      </c>
      <c r="D8" s="180" t="str">
        <f>申請書!H7&amp;"　"&amp;申請書!H8</f>
        <v>代表取締役　愛知　太郎</v>
      </c>
      <c r="E8" s="181"/>
      <c r="F8" s="181"/>
      <c r="G8" s="181"/>
      <c r="H8" s="181"/>
      <c r="I8" s="182"/>
      <c r="J8" s="19"/>
    </row>
    <row r="9" spans="2:10" ht="16.05" customHeight="1">
      <c r="B9" s="186"/>
      <c r="C9" s="4" t="s">
        <v>55</v>
      </c>
      <c r="D9" s="105" t="s">
        <v>197</v>
      </c>
      <c r="E9" s="162" t="s">
        <v>66</v>
      </c>
      <c r="F9" s="163"/>
      <c r="G9" s="191" t="s">
        <v>198</v>
      </c>
      <c r="H9" s="192"/>
      <c r="I9" s="193"/>
    </row>
    <row r="10" spans="2:10" ht="16.05" customHeight="1">
      <c r="B10" s="186"/>
      <c r="C10" s="4" t="s">
        <v>56</v>
      </c>
      <c r="D10" s="187" t="s">
        <v>199</v>
      </c>
      <c r="E10" s="188"/>
      <c r="F10" s="188"/>
      <c r="G10" s="188"/>
      <c r="H10" s="188"/>
      <c r="I10" s="189"/>
    </row>
    <row r="11" spans="2:10" ht="16.05" customHeight="1">
      <c r="B11" s="194" t="s">
        <v>58</v>
      </c>
      <c r="C11" s="4" t="s">
        <v>54</v>
      </c>
      <c r="D11" s="187" t="s">
        <v>200</v>
      </c>
      <c r="E11" s="188"/>
      <c r="F11" s="188"/>
      <c r="G11" s="188"/>
      <c r="H11" s="188"/>
      <c r="I11" s="189"/>
    </row>
    <row r="12" spans="2:10" ht="16.05" customHeight="1">
      <c r="B12" s="194"/>
      <c r="C12" s="4" t="s">
        <v>55</v>
      </c>
      <c r="D12" s="105" t="s">
        <v>201</v>
      </c>
      <c r="E12" s="162" t="s">
        <v>66</v>
      </c>
      <c r="F12" s="163"/>
      <c r="G12" s="191" t="s">
        <v>202</v>
      </c>
      <c r="H12" s="192"/>
      <c r="I12" s="193"/>
    </row>
    <row r="13" spans="2:10" ht="16.05" customHeight="1">
      <c r="B13" s="194"/>
      <c r="C13" s="4" t="s">
        <v>56</v>
      </c>
      <c r="D13" s="187" t="s">
        <v>203</v>
      </c>
      <c r="E13" s="188"/>
      <c r="F13" s="188"/>
      <c r="G13" s="188"/>
      <c r="H13" s="188"/>
      <c r="I13" s="189"/>
    </row>
    <row r="14" spans="2:10" ht="16.05" customHeight="1">
      <c r="B14" s="194" t="s">
        <v>59</v>
      </c>
      <c r="C14" s="4" t="s">
        <v>54</v>
      </c>
      <c r="D14" s="187" t="s">
        <v>200</v>
      </c>
      <c r="E14" s="188"/>
      <c r="F14" s="188"/>
      <c r="G14" s="188"/>
      <c r="H14" s="188"/>
      <c r="I14" s="189"/>
    </row>
    <row r="15" spans="2:10" ht="16.05" customHeight="1">
      <c r="B15" s="194"/>
      <c r="C15" s="4" t="s">
        <v>55</v>
      </c>
      <c r="D15" s="105" t="s">
        <v>204</v>
      </c>
      <c r="E15" s="162" t="s">
        <v>66</v>
      </c>
      <c r="F15" s="163"/>
      <c r="G15" s="191" t="s">
        <v>204</v>
      </c>
      <c r="H15" s="192"/>
      <c r="I15" s="193"/>
    </row>
    <row r="16" spans="2:10" ht="25.05" customHeight="1">
      <c r="B16" s="177" t="s">
        <v>60</v>
      </c>
      <c r="C16" s="177"/>
      <c r="D16" s="105" t="s">
        <v>205</v>
      </c>
      <c r="E16" s="177" t="s">
        <v>67</v>
      </c>
      <c r="F16" s="177"/>
      <c r="G16" s="178" t="s">
        <v>216</v>
      </c>
      <c r="H16" s="178"/>
      <c r="I16" s="179"/>
    </row>
    <row r="17" spans="2:12" s="1" customFormat="1" ht="30" customHeight="1">
      <c r="B17" s="22"/>
      <c r="C17" s="22"/>
      <c r="D17" s="22"/>
      <c r="E17" s="22"/>
      <c r="F17" s="22"/>
      <c r="G17" s="22"/>
      <c r="H17" s="22"/>
      <c r="I17" s="22"/>
      <c r="J17" s="22"/>
    </row>
    <row r="18" spans="2:12" s="1" customFormat="1" ht="18" customHeight="1">
      <c r="B18" s="106" t="s">
        <v>608</v>
      </c>
      <c r="C18" s="106"/>
      <c r="D18" s="106"/>
      <c r="E18" s="106"/>
    </row>
    <row r="19" spans="2:12" s="1" customFormat="1" ht="15" customHeight="1">
      <c r="B19" s="150" t="s">
        <v>68</v>
      </c>
      <c r="C19" s="150"/>
      <c r="D19" s="172" t="s">
        <v>69</v>
      </c>
      <c r="E19" s="173"/>
      <c r="F19" s="173"/>
      <c r="G19" s="173"/>
      <c r="H19" s="174"/>
      <c r="I19" s="9" t="s">
        <v>207</v>
      </c>
    </row>
    <row r="20" spans="2:12" ht="15" customHeight="1">
      <c r="B20" s="176" t="s">
        <v>601</v>
      </c>
      <c r="C20" s="164"/>
      <c r="D20" s="175" t="s">
        <v>206</v>
      </c>
      <c r="E20" s="175"/>
      <c r="F20" s="175"/>
      <c r="G20" s="175"/>
      <c r="H20" s="175"/>
      <c r="I20" s="98" t="s">
        <v>191</v>
      </c>
    </row>
    <row r="21" spans="2:12" ht="15" customHeight="1">
      <c r="B21" s="176" t="s">
        <v>602</v>
      </c>
      <c r="C21" s="164"/>
      <c r="D21" s="175" t="s">
        <v>209</v>
      </c>
      <c r="E21" s="175"/>
      <c r="F21" s="175"/>
      <c r="G21" s="175"/>
      <c r="H21" s="175"/>
      <c r="I21" s="98" t="s">
        <v>208</v>
      </c>
    </row>
    <row r="22" spans="2:12" ht="10.050000000000001" customHeight="1">
      <c r="B22" s="17"/>
      <c r="C22" s="17"/>
      <c r="D22" s="130"/>
      <c r="E22" s="130"/>
      <c r="F22" s="130"/>
      <c r="G22" s="130"/>
      <c r="H22" s="130"/>
      <c r="I22" s="17"/>
    </row>
    <row r="23" spans="2:12" s="1" customFormat="1" ht="14.4" customHeight="1">
      <c r="B23" s="1" t="s">
        <v>574</v>
      </c>
      <c r="I23" s="135" t="s">
        <v>577</v>
      </c>
    </row>
    <row r="24" spans="2:12" ht="15" customHeight="1">
      <c r="B24" s="221" t="s">
        <v>575</v>
      </c>
      <c r="C24" s="221"/>
      <c r="D24" s="131" t="s">
        <v>609</v>
      </c>
      <c r="E24" s="208" t="s">
        <v>579</v>
      </c>
      <c r="F24" s="208"/>
      <c r="G24" s="132" t="s">
        <v>580</v>
      </c>
      <c r="H24" s="132" t="s">
        <v>581</v>
      </c>
      <c r="I24" s="132" t="s">
        <v>573</v>
      </c>
    </row>
    <row r="25" spans="2:12" ht="15" customHeight="1">
      <c r="B25" s="222" t="s">
        <v>576</v>
      </c>
      <c r="C25" s="222"/>
      <c r="D25" s="138">
        <v>45627</v>
      </c>
      <c r="E25" s="220">
        <v>4000000</v>
      </c>
      <c r="F25" s="220"/>
      <c r="G25" s="136">
        <v>2500000</v>
      </c>
      <c r="H25" s="136">
        <v>4000000</v>
      </c>
      <c r="I25" s="137">
        <f>SUM(E25:H25)</f>
        <v>10500000</v>
      </c>
    </row>
    <row r="26" spans="2:12" ht="15" customHeight="1">
      <c r="B26" s="222"/>
      <c r="C26" s="222"/>
      <c r="D26" s="138">
        <v>44166</v>
      </c>
      <c r="E26" s="220">
        <v>5000000</v>
      </c>
      <c r="F26" s="220"/>
      <c r="G26" s="136">
        <v>3000000</v>
      </c>
      <c r="H26" s="136">
        <v>4000000</v>
      </c>
      <c r="I26" s="137">
        <f>SUM(E26:H26)</f>
        <v>12000000</v>
      </c>
      <c r="K26" s="17" t="s">
        <v>578</v>
      </c>
      <c r="L26" s="17" t="str">
        <f>IF(I26*0.9&gt;I25,"対象","対象外")</f>
        <v>対象</v>
      </c>
    </row>
    <row r="27" spans="2:12" s="1" customFormat="1" ht="40.049999999999997" customHeight="1"/>
    <row r="28" spans="2:12" s="1" customFormat="1" ht="18" customHeight="1">
      <c r="B28" s="185" t="s">
        <v>70</v>
      </c>
      <c r="C28" s="185"/>
      <c r="D28" s="185"/>
      <c r="E28" s="185"/>
      <c r="F28" s="185"/>
      <c r="G28" s="185"/>
      <c r="H28" s="185"/>
      <c r="I28" s="185"/>
    </row>
    <row r="29" spans="2:12" ht="18" customHeight="1">
      <c r="B29" s="150" t="s">
        <v>69</v>
      </c>
      <c r="C29" s="150"/>
      <c r="D29" s="190" t="s">
        <v>210</v>
      </c>
      <c r="E29" s="190"/>
      <c r="F29" s="190"/>
      <c r="G29" s="190"/>
      <c r="H29" s="190"/>
      <c r="I29" s="190"/>
    </row>
    <row r="30" spans="2:12" ht="18" customHeight="1">
      <c r="B30" s="150" t="s">
        <v>71</v>
      </c>
      <c r="C30" s="150"/>
      <c r="D30" s="42" t="s">
        <v>77</v>
      </c>
      <c r="E30" s="43" t="s">
        <v>76</v>
      </c>
      <c r="F30" s="198">
        <v>46295</v>
      </c>
      <c r="G30" s="198"/>
      <c r="H30" s="198"/>
      <c r="I30" s="199"/>
    </row>
    <row r="31" spans="2:12" ht="18" customHeight="1">
      <c r="B31" s="150" t="s">
        <v>72</v>
      </c>
      <c r="C31" s="150"/>
      <c r="D31" s="187" t="s">
        <v>211</v>
      </c>
      <c r="E31" s="188"/>
      <c r="F31" s="188"/>
      <c r="G31" s="188"/>
      <c r="H31" s="188"/>
      <c r="I31" s="189"/>
    </row>
    <row r="32" spans="2:12" ht="132.6" customHeight="1">
      <c r="B32" s="208" t="s">
        <v>73</v>
      </c>
      <c r="C32" s="208"/>
      <c r="D32" s="213" t="s">
        <v>215</v>
      </c>
      <c r="E32" s="214"/>
      <c r="F32" s="214"/>
      <c r="G32" s="214"/>
      <c r="H32" s="214"/>
      <c r="I32" s="215"/>
      <c r="K32" s="17" t="s">
        <v>81</v>
      </c>
      <c r="L32" s="17">
        <f>LEN(D32)</f>
        <v>202</v>
      </c>
    </row>
    <row r="33" spans="2:9" ht="16.05" customHeight="1">
      <c r="B33" s="216" t="s">
        <v>74</v>
      </c>
      <c r="C33" s="217"/>
      <c r="D33" s="209" t="s">
        <v>212</v>
      </c>
      <c r="E33" s="211" t="s">
        <v>78</v>
      </c>
      <c r="F33" s="133" t="s">
        <v>79</v>
      </c>
      <c r="G33" s="200" t="s">
        <v>213</v>
      </c>
      <c r="H33" s="200"/>
      <c r="I33" s="201"/>
    </row>
    <row r="34" spans="2:9" ht="16.05" customHeight="1">
      <c r="B34" s="218"/>
      <c r="C34" s="219"/>
      <c r="D34" s="210"/>
      <c r="E34" s="212"/>
      <c r="F34" s="134" t="s">
        <v>80</v>
      </c>
      <c r="G34" s="202" t="s">
        <v>600</v>
      </c>
      <c r="H34" s="202"/>
      <c r="I34" s="203"/>
    </row>
    <row r="35" spans="2:9" ht="25.05" customHeight="1">
      <c r="B35" s="208" t="s">
        <v>75</v>
      </c>
      <c r="C35" s="208"/>
      <c r="D35" s="105" t="s">
        <v>212</v>
      </c>
      <c r="E35" s="40" t="s">
        <v>78</v>
      </c>
      <c r="F35" s="164" t="s">
        <v>214</v>
      </c>
      <c r="G35" s="197"/>
      <c r="H35" s="197"/>
      <c r="I35" s="165"/>
    </row>
    <row r="36" spans="2:9" ht="10.050000000000001" customHeight="1"/>
  </sheetData>
  <sheetProtection formatCells="0" formatColumns="0" formatRows="0" insertRows="0" deleteRows="0" selectLockedCells="1"/>
  <mergeCells count="56">
    <mergeCell ref="E26:F26"/>
    <mergeCell ref="E24:F24"/>
    <mergeCell ref="B24:C24"/>
    <mergeCell ref="B25:C26"/>
    <mergeCell ref="E25:F25"/>
    <mergeCell ref="F35:I35"/>
    <mergeCell ref="B31:C31"/>
    <mergeCell ref="B32:C32"/>
    <mergeCell ref="B35:C35"/>
    <mergeCell ref="D33:D34"/>
    <mergeCell ref="E33:E34"/>
    <mergeCell ref="D31:I31"/>
    <mergeCell ref="D32:I32"/>
    <mergeCell ref="B33:C34"/>
    <mergeCell ref="B30:C30"/>
    <mergeCell ref="F30:I30"/>
    <mergeCell ref="G33:I33"/>
    <mergeCell ref="G34:I34"/>
    <mergeCell ref="B1:I1"/>
    <mergeCell ref="E15:F15"/>
    <mergeCell ref="D8:I8"/>
    <mergeCell ref="D7:I7"/>
    <mergeCell ref="D10:I10"/>
    <mergeCell ref="D11:I11"/>
    <mergeCell ref="G12:I12"/>
    <mergeCell ref="G9:I9"/>
    <mergeCell ref="B3:C3"/>
    <mergeCell ref="B4:C4"/>
    <mergeCell ref="B5:C6"/>
    <mergeCell ref="B2:I2"/>
    <mergeCell ref="E4:F4"/>
    <mergeCell ref="E5:F6"/>
    <mergeCell ref="B7:C7"/>
    <mergeCell ref="E9:F9"/>
    <mergeCell ref="G4:I4"/>
    <mergeCell ref="D3:I3"/>
    <mergeCell ref="D5:D6"/>
    <mergeCell ref="B28:I28"/>
    <mergeCell ref="B29:C29"/>
    <mergeCell ref="B8:B10"/>
    <mergeCell ref="E12:F12"/>
    <mergeCell ref="B19:C19"/>
    <mergeCell ref="B20:C20"/>
    <mergeCell ref="D14:I14"/>
    <mergeCell ref="D29:I29"/>
    <mergeCell ref="B16:C16"/>
    <mergeCell ref="D13:I13"/>
    <mergeCell ref="G15:I15"/>
    <mergeCell ref="D21:H21"/>
    <mergeCell ref="B11:B13"/>
    <mergeCell ref="B14:B15"/>
    <mergeCell ref="D19:H19"/>
    <mergeCell ref="D20:H20"/>
    <mergeCell ref="B21:C21"/>
    <mergeCell ref="E16:F16"/>
    <mergeCell ref="G16:I16"/>
  </mergeCells>
  <phoneticPr fontId="1"/>
  <conditionalFormatting sqref="D16">
    <cfRule type="containsText" dxfId="5" priority="7" operator="containsText" text="(選択してください)">
      <formula>NOT(ISERROR(SEARCH("(選択してください)",D16)))</formula>
    </cfRule>
  </conditionalFormatting>
  <conditionalFormatting sqref="D33:D35">
    <cfRule type="containsText" dxfId="4" priority="4" operator="containsText" text="(選択してください)">
      <formula>NOT(ISERROR(SEARCH("(選択してください)",D33)))</formula>
    </cfRule>
  </conditionalFormatting>
  <conditionalFormatting sqref="G4:I4 D4:D6 G6:I6 D7:I7 D9 G9:I9 D10:I11 D12 G12:I12 D13:I14 D15 G15:I15 B20:I20 D29:I29 F30:I30 D31:I32 D33:D35">
    <cfRule type="containsBlanks" dxfId="3" priority="9">
      <formula>LEN(TRIM(B4))=0</formula>
    </cfRule>
  </conditionalFormatting>
  <conditionalFormatting sqref="G16:I16">
    <cfRule type="containsText" dxfId="2" priority="6" operator="containsText" text="(選択してください)">
      <formula>NOT(ISERROR(SEARCH("(選択してください)",G16)))</formula>
    </cfRule>
  </conditionalFormatting>
  <conditionalFormatting sqref="G24:I24">
    <cfRule type="containsText" dxfId="1" priority="1" operator="containsText" text="(選択してください)">
      <formula>NOT(ISERROR(SEARCH("(選択してください)",G24)))</formula>
    </cfRule>
  </conditionalFormatting>
  <dataValidations count="6">
    <dataValidation type="list" allowBlank="1" showInputMessage="1" showErrorMessage="1" sqref="D16" xr:uid="{3511B824-9D1E-4315-A308-59B64098E13A}">
      <formula1>"(選択してください),登録済,登録申請中,未登録"</formula1>
    </dataValidation>
    <dataValidation type="list" allowBlank="1" showInputMessage="1" showErrorMessage="1" sqref="G16:I16" xr:uid="{4D75D7A5-8F91-4156-ACE6-23CFD5C3E57D}">
      <formula1>"(選択してください),認定済,認定申請中,未作成"</formula1>
    </dataValidation>
    <dataValidation type="list" allowBlank="1" showInputMessage="1" showErrorMessage="1" sqref="D33 D35" xr:uid="{56FD835C-73A2-459D-8AA3-AD1EC9D67DE3}">
      <formula1>"(選択してください),あり,なし"</formula1>
    </dataValidation>
    <dataValidation type="list" allowBlank="1" showInputMessage="1" showErrorMessage="1" sqref="F35:I35" xr:uid="{445EC80C-209C-41A5-A746-2F6CDEE7BFF8}">
      <formula1>"(選択してください),許諾済,許諾予定"</formula1>
    </dataValidation>
    <dataValidation type="list" allowBlank="1" showInputMessage="1" showErrorMessage="1" sqref="B25" xr:uid="{7CE69A6A-9CFA-4081-9451-FA16742C64FD}">
      <formula1>"(選択してください),事業収入,売上総利益,営業利益"</formula1>
    </dataValidation>
    <dataValidation type="list" allowBlank="1" showInputMessage="1" showErrorMessage="1" sqref="I20:I22" xr:uid="{71DAFE3D-DCB2-4F15-BC47-5EA69A37E4A3}">
      <formula1>"○,×"</formula1>
    </dataValidation>
  </dataValidations>
  <pageMargins left="0.59055118110236227" right="0.39370078740157483" top="0.39370078740157483" bottom="0.19685039370078741" header="0.39370078740157483" footer="0.11811023622047245"/>
  <pageSetup paperSize="9" firstPageNumber="35" orientation="portrait" cellComments="asDisplayed" r:id="rId1"/>
  <headerFooter>
    <oddFooter>&amp;C&amp;"ＭＳ ゴシック,標準"&amp;10- &amp;P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3993-E0C1-4A92-B6A9-1BAC6A9DAE59}">
  <dimension ref="B1:H20"/>
  <sheetViews>
    <sheetView topLeftCell="A19" zoomScale="90" zoomScaleNormal="90" workbookViewId="0">
      <selection activeCell="M9" sqref="M9"/>
    </sheetView>
  </sheetViews>
  <sheetFormatPr defaultRowHeight="18" customHeight="1"/>
  <cols>
    <col min="1" max="1" width="1.69921875" style="1" customWidth="1"/>
    <col min="2" max="7" width="10.69921875" style="1" customWidth="1"/>
    <col min="8" max="8" width="12.69921875" style="1" customWidth="1"/>
    <col min="9" max="9" width="1.69921875" style="1" customWidth="1"/>
    <col min="10" max="16384" width="8.796875" style="1"/>
  </cols>
  <sheetData>
    <row r="1" spans="2:8" ht="136.19999999999999" customHeight="1">
      <c r="B1" s="41"/>
      <c r="C1" s="41"/>
      <c r="D1" s="41"/>
      <c r="E1" s="41"/>
      <c r="F1" s="41"/>
      <c r="G1" s="41"/>
      <c r="H1" s="41"/>
    </row>
    <row r="2" spans="2:8" ht="25.05" customHeight="1">
      <c r="B2" s="204" t="s">
        <v>336</v>
      </c>
      <c r="C2" s="204"/>
      <c r="D2" s="204"/>
      <c r="E2" s="204"/>
      <c r="F2" s="204"/>
      <c r="G2" s="204"/>
      <c r="H2" s="204"/>
    </row>
    <row r="3" spans="2:8" ht="18" customHeight="1">
      <c r="B3" s="224" t="s">
        <v>82</v>
      </c>
      <c r="C3" s="224"/>
      <c r="D3" s="224"/>
      <c r="E3" s="224"/>
      <c r="F3" s="224"/>
      <c r="G3" s="224"/>
      <c r="H3" s="224"/>
    </row>
    <row r="4" spans="2:8" ht="100.05" customHeight="1">
      <c r="B4" s="229" t="s">
        <v>217</v>
      </c>
      <c r="C4" s="230"/>
      <c r="D4" s="230"/>
      <c r="E4" s="230"/>
      <c r="F4" s="230"/>
      <c r="G4" s="230"/>
      <c r="H4" s="230"/>
    </row>
    <row r="5" spans="2:8" ht="18" customHeight="1">
      <c r="B5" s="6"/>
      <c r="C5" s="6"/>
      <c r="D5" s="6"/>
      <c r="E5" s="6"/>
      <c r="F5" s="6"/>
      <c r="G5" s="6"/>
      <c r="H5" s="6"/>
    </row>
    <row r="6" spans="2:8" ht="18" customHeight="1">
      <c r="B6" s="224" t="s">
        <v>83</v>
      </c>
      <c r="C6" s="224"/>
      <c r="D6" s="224"/>
      <c r="E6" s="224"/>
      <c r="F6" s="224"/>
      <c r="G6" s="224"/>
      <c r="H6" s="224"/>
    </row>
    <row r="7" spans="2:8" ht="57" customHeight="1">
      <c r="B7" s="231" t="s">
        <v>330</v>
      </c>
      <c r="C7" s="232"/>
      <c r="D7" s="232"/>
      <c r="E7" s="232"/>
      <c r="F7" s="232"/>
      <c r="G7" s="232"/>
      <c r="H7" s="233"/>
    </row>
    <row r="8" spans="2:8" ht="58.2" customHeight="1">
      <c r="B8" s="234" t="s">
        <v>331</v>
      </c>
      <c r="C8" s="235"/>
      <c r="D8" s="235"/>
      <c r="E8" s="235"/>
      <c r="F8" s="235"/>
      <c r="G8" s="235"/>
      <c r="H8" s="236"/>
    </row>
    <row r="9" spans="2:8" ht="54.6" customHeight="1">
      <c r="B9" s="234" t="s">
        <v>332</v>
      </c>
      <c r="C9" s="235"/>
      <c r="D9" s="235"/>
      <c r="E9" s="235"/>
      <c r="F9" s="235"/>
      <c r="G9" s="235"/>
      <c r="H9" s="236"/>
    </row>
    <row r="10" spans="2:8" ht="232.2" customHeight="1">
      <c r="B10" s="226"/>
      <c r="C10" s="227"/>
      <c r="D10" s="227"/>
      <c r="E10" s="227"/>
      <c r="F10" s="227"/>
      <c r="G10" s="227"/>
      <c r="H10" s="228"/>
    </row>
    <row r="11" spans="2:8" ht="43.2" customHeight="1">
      <c r="B11" s="231" t="s">
        <v>333</v>
      </c>
      <c r="C11" s="232"/>
      <c r="D11" s="232"/>
      <c r="E11" s="232"/>
      <c r="F11" s="232"/>
      <c r="G11" s="232"/>
      <c r="H11" s="233"/>
    </row>
    <row r="12" spans="2:8" ht="163.19999999999999" customHeight="1">
      <c r="B12" s="226" t="s">
        <v>334</v>
      </c>
      <c r="C12" s="227"/>
      <c r="D12" s="227"/>
      <c r="E12" s="227"/>
      <c r="F12" s="227"/>
      <c r="G12" s="227"/>
      <c r="H12" s="228"/>
    </row>
    <row r="13" spans="2:8" ht="15" customHeight="1">
      <c r="B13" s="44"/>
      <c r="C13" s="44"/>
      <c r="D13" s="44"/>
      <c r="E13" s="44"/>
      <c r="F13" s="44"/>
      <c r="G13" s="44"/>
      <c r="H13" s="44"/>
    </row>
    <row r="14" spans="2:8" ht="25.05" customHeight="1">
      <c r="B14" s="204" t="s">
        <v>342</v>
      </c>
      <c r="C14" s="204"/>
      <c r="D14" s="204"/>
      <c r="E14" s="204"/>
      <c r="F14" s="204"/>
      <c r="G14" s="204"/>
      <c r="H14" s="204"/>
    </row>
    <row r="15" spans="2:8" ht="18" customHeight="1">
      <c r="B15" s="224" t="s">
        <v>100</v>
      </c>
      <c r="C15" s="224"/>
      <c r="D15" s="224"/>
      <c r="E15" s="224"/>
      <c r="F15" s="224"/>
      <c r="G15" s="224"/>
      <c r="H15" s="224"/>
    </row>
    <row r="16" spans="2:8" ht="18" customHeight="1">
      <c r="B16" s="9" t="s">
        <v>72</v>
      </c>
      <c r="C16" s="180" t="str">
        <f>'1概要'!D31</f>
        <v>愛知の自動車部品、愛知の金型</v>
      </c>
      <c r="D16" s="181"/>
      <c r="E16" s="181"/>
      <c r="F16" s="181"/>
      <c r="G16" s="181"/>
      <c r="H16" s="182"/>
    </row>
    <row r="17" spans="2:8" s="18" customFormat="1" ht="109.95" customHeight="1">
      <c r="B17" s="223" t="s">
        <v>262</v>
      </c>
      <c r="C17" s="225"/>
      <c r="D17" s="225"/>
      <c r="E17" s="225"/>
      <c r="F17" s="225"/>
      <c r="G17" s="225"/>
      <c r="H17" s="225"/>
    </row>
    <row r="18" spans="2:8" s="18" customFormat="1" ht="15" customHeight="1">
      <c r="B18" s="17"/>
      <c r="C18" s="17"/>
      <c r="D18" s="17"/>
      <c r="E18" s="17"/>
      <c r="F18" s="49"/>
      <c r="G18" s="49"/>
      <c r="H18" s="49"/>
    </row>
    <row r="19" spans="2:8" ht="18" customHeight="1">
      <c r="B19" s="224" t="s">
        <v>101</v>
      </c>
      <c r="C19" s="224"/>
      <c r="D19" s="224"/>
      <c r="E19" s="224"/>
      <c r="F19" s="224"/>
      <c r="G19" s="224"/>
      <c r="H19" s="224"/>
    </row>
    <row r="20" spans="2:8" s="18" customFormat="1" ht="43.8" customHeight="1">
      <c r="B20" s="223" t="s">
        <v>263</v>
      </c>
      <c r="C20" s="223"/>
      <c r="D20" s="223"/>
      <c r="E20" s="223"/>
      <c r="F20" s="223"/>
      <c r="G20" s="223"/>
      <c r="H20" s="223"/>
    </row>
  </sheetData>
  <mergeCells count="16">
    <mergeCell ref="B12:H12"/>
    <mergeCell ref="B2:H2"/>
    <mergeCell ref="B4:H4"/>
    <mergeCell ref="B6:H6"/>
    <mergeCell ref="B3:H3"/>
    <mergeCell ref="B11:H11"/>
    <mergeCell ref="B10:H10"/>
    <mergeCell ref="B7:H7"/>
    <mergeCell ref="B8:H8"/>
    <mergeCell ref="B9:H9"/>
    <mergeCell ref="B20:H20"/>
    <mergeCell ref="B14:H14"/>
    <mergeCell ref="B15:H15"/>
    <mergeCell ref="C16:H16"/>
    <mergeCell ref="B17:H17"/>
    <mergeCell ref="B19:H19"/>
  </mergeCells>
  <phoneticPr fontId="1"/>
  <pageMargins left="0.59055118110236227" right="0.39370078740157483" top="0.39370078740157483" bottom="0.19685039370078741" header="0.39370078740157483" footer="0.11811023622047245"/>
  <pageSetup paperSize="9" firstPageNumber="35" orientation="portrait" cellComments="asDisplayed" r:id="rId1"/>
  <headerFooter>
    <oddFooter>&amp;C&amp;"ＭＳ ゴシック,標準"&amp;10- &amp;P -</oddFooter>
  </headerFooter>
  <rowBreaks count="1" manualBreakCount="1">
    <brk id="10" max="8"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FC0E-FBFB-498E-AEDB-AC9466DCAFC0}">
  <dimension ref="B1:H30"/>
  <sheetViews>
    <sheetView topLeftCell="A10" zoomScaleNormal="100" workbookViewId="0">
      <selection activeCell="H24" sqref="H24"/>
    </sheetView>
  </sheetViews>
  <sheetFormatPr defaultRowHeight="18" customHeight="1"/>
  <cols>
    <col min="1" max="1" width="1.69921875" style="18" customWidth="1"/>
    <col min="2" max="3" width="12.69921875" style="18" customWidth="1"/>
    <col min="4" max="4" width="10.69921875" style="18" customWidth="1"/>
    <col min="5" max="5" width="5.69921875" style="18" customWidth="1"/>
    <col min="6" max="8" width="10.69921875" style="18" customWidth="1"/>
    <col min="9" max="9" width="1.69921875" style="18" customWidth="1"/>
    <col min="10" max="16384" width="8.796875" style="18"/>
  </cols>
  <sheetData>
    <row r="1" spans="2:8" s="1" customFormat="1" ht="25.05" customHeight="1">
      <c r="B1" s="204" t="s">
        <v>343</v>
      </c>
      <c r="C1" s="204"/>
      <c r="D1" s="204"/>
      <c r="E1" s="204"/>
      <c r="F1" s="204"/>
      <c r="G1" s="204"/>
      <c r="H1" s="204"/>
    </row>
    <row r="2" spans="2:8" s="1" customFormat="1" ht="18" customHeight="1">
      <c r="B2" s="224" t="s">
        <v>337</v>
      </c>
      <c r="C2" s="224"/>
      <c r="D2" s="224"/>
      <c r="E2" s="224"/>
      <c r="F2" s="224"/>
      <c r="G2" s="224"/>
      <c r="H2" s="224"/>
    </row>
    <row r="3" spans="2:8" s="1" customFormat="1" ht="94.2" customHeight="1">
      <c r="B3" s="229" t="s">
        <v>567</v>
      </c>
      <c r="C3" s="230"/>
      <c r="D3" s="230"/>
      <c r="E3" s="230"/>
      <c r="F3" s="230"/>
      <c r="G3" s="230"/>
      <c r="H3" s="230"/>
    </row>
    <row r="4" spans="2:8" s="1" customFormat="1" ht="15" customHeight="1">
      <c r="B4" s="41"/>
      <c r="C4" s="41"/>
      <c r="D4" s="41"/>
      <c r="E4" s="41"/>
      <c r="F4" s="41"/>
      <c r="G4" s="41"/>
      <c r="H4" s="41"/>
    </row>
    <row r="5" spans="2:8" s="1" customFormat="1" ht="18" customHeight="1">
      <c r="B5" s="224" t="s">
        <v>338</v>
      </c>
      <c r="C5" s="224"/>
      <c r="D5" s="224"/>
      <c r="E5" s="224"/>
      <c r="F5" s="224"/>
      <c r="G5" s="224"/>
      <c r="H5" s="224"/>
    </row>
    <row r="6" spans="2:8" s="1" customFormat="1" ht="151.80000000000001" customHeight="1">
      <c r="B6" s="229" t="s">
        <v>568</v>
      </c>
      <c r="C6" s="230"/>
      <c r="D6" s="230"/>
      <c r="E6" s="230"/>
      <c r="F6" s="230"/>
      <c r="G6" s="230"/>
      <c r="H6" s="230"/>
    </row>
    <row r="7" spans="2:8" s="1" customFormat="1" ht="15" customHeight="1">
      <c r="B7" s="41"/>
      <c r="C7" s="41"/>
      <c r="D7" s="41"/>
      <c r="E7" s="41"/>
      <c r="F7" s="41"/>
      <c r="G7" s="41"/>
      <c r="H7" s="41"/>
    </row>
    <row r="8" spans="2:8" s="1" customFormat="1" ht="18" customHeight="1">
      <c r="B8" s="185" t="s">
        <v>339</v>
      </c>
      <c r="C8" s="185"/>
      <c r="D8" s="185"/>
      <c r="E8" s="185"/>
      <c r="F8" s="185"/>
      <c r="G8" s="185"/>
      <c r="H8" s="185"/>
    </row>
    <row r="9" spans="2:8" s="1" customFormat="1" ht="18" customHeight="1">
      <c r="B9" s="4" t="s">
        <v>84</v>
      </c>
      <c r="C9" s="150" t="s">
        <v>85</v>
      </c>
      <c r="D9" s="150"/>
      <c r="E9" s="150"/>
      <c r="F9" s="150" t="s">
        <v>86</v>
      </c>
      <c r="G9" s="150"/>
      <c r="H9" s="150"/>
    </row>
    <row r="10" spans="2:8" ht="18" customHeight="1">
      <c r="B10" s="105" t="s">
        <v>218</v>
      </c>
      <c r="C10" s="190" t="s">
        <v>226</v>
      </c>
      <c r="D10" s="190"/>
      <c r="E10" s="190"/>
      <c r="F10" s="190" t="s">
        <v>233</v>
      </c>
      <c r="G10" s="190"/>
      <c r="H10" s="190"/>
    </row>
    <row r="11" spans="2:8" ht="18" customHeight="1">
      <c r="B11" s="105" t="s">
        <v>219</v>
      </c>
      <c r="C11" s="190" t="s">
        <v>227</v>
      </c>
      <c r="D11" s="190"/>
      <c r="E11" s="190"/>
      <c r="F11" s="190" t="s">
        <v>234</v>
      </c>
      <c r="G11" s="190"/>
      <c r="H11" s="190"/>
    </row>
    <row r="12" spans="2:8" ht="18" customHeight="1">
      <c r="B12" s="105" t="s">
        <v>220</v>
      </c>
      <c r="C12" s="190" t="s">
        <v>228</v>
      </c>
      <c r="D12" s="190"/>
      <c r="E12" s="190"/>
      <c r="F12" s="190" t="s">
        <v>235</v>
      </c>
      <c r="G12" s="190"/>
      <c r="H12" s="190"/>
    </row>
    <row r="13" spans="2:8" ht="18" customHeight="1">
      <c r="B13" s="105" t="s">
        <v>221</v>
      </c>
      <c r="C13" s="190" t="s">
        <v>229</v>
      </c>
      <c r="D13" s="190"/>
      <c r="E13" s="190"/>
      <c r="F13" s="190" t="s">
        <v>236</v>
      </c>
      <c r="G13" s="190"/>
      <c r="H13" s="190"/>
    </row>
    <row r="14" spans="2:8" ht="18" customHeight="1">
      <c r="B14" s="105" t="s">
        <v>222</v>
      </c>
      <c r="C14" s="190" t="s">
        <v>230</v>
      </c>
      <c r="D14" s="190"/>
      <c r="E14" s="190"/>
      <c r="F14" s="190" t="s">
        <v>237</v>
      </c>
      <c r="G14" s="190"/>
      <c r="H14" s="190"/>
    </row>
    <row r="15" spans="2:8" ht="18" customHeight="1">
      <c r="B15" s="105" t="s">
        <v>223</v>
      </c>
      <c r="C15" s="190" t="s">
        <v>231</v>
      </c>
      <c r="D15" s="190"/>
      <c r="E15" s="190"/>
      <c r="F15" s="190" t="s">
        <v>238</v>
      </c>
      <c r="G15" s="190"/>
      <c r="H15" s="190"/>
    </row>
    <row r="16" spans="2:8" ht="18" customHeight="1">
      <c r="B16" s="105" t="s">
        <v>224</v>
      </c>
      <c r="C16" s="190" t="s">
        <v>228</v>
      </c>
      <c r="D16" s="190"/>
      <c r="E16" s="190"/>
      <c r="F16" s="190" t="s">
        <v>239</v>
      </c>
      <c r="G16" s="190"/>
      <c r="H16" s="190"/>
    </row>
    <row r="17" spans="2:8" ht="18" customHeight="1">
      <c r="B17" s="105" t="s">
        <v>225</v>
      </c>
      <c r="C17" s="190" t="s">
        <v>232</v>
      </c>
      <c r="D17" s="190"/>
      <c r="E17" s="190"/>
      <c r="F17" s="190"/>
      <c r="G17" s="190"/>
      <c r="H17" s="190"/>
    </row>
    <row r="18" spans="2:8" s="1" customFormat="1" ht="39" customHeight="1">
      <c r="B18" s="41"/>
      <c r="C18" s="41"/>
      <c r="D18" s="41"/>
      <c r="E18" s="41"/>
      <c r="F18" s="41"/>
      <c r="G18" s="41"/>
      <c r="H18" s="41"/>
    </row>
    <row r="19" spans="2:8" s="1" customFormat="1" ht="18" customHeight="1">
      <c r="B19" s="97" t="s">
        <v>340</v>
      </c>
      <c r="C19" s="97"/>
      <c r="D19" s="97"/>
      <c r="E19" s="97"/>
      <c r="F19" s="97"/>
      <c r="G19" s="97"/>
      <c r="H19" s="97"/>
    </row>
    <row r="20" spans="2:8" s="1" customFormat="1" ht="18" customHeight="1">
      <c r="B20" s="150" t="s">
        <v>87</v>
      </c>
      <c r="C20" s="150"/>
      <c r="D20" s="150" t="s">
        <v>88</v>
      </c>
      <c r="E20" s="150"/>
      <c r="F20" s="150"/>
      <c r="G20" s="150" t="s">
        <v>89</v>
      </c>
      <c r="H20" s="150"/>
    </row>
    <row r="21" spans="2:8" ht="18" customHeight="1">
      <c r="B21" s="176" t="s">
        <v>240</v>
      </c>
      <c r="C21" s="176"/>
      <c r="D21" s="145">
        <v>46204</v>
      </c>
      <c r="E21" s="103" t="s">
        <v>76</v>
      </c>
      <c r="F21" s="146">
        <v>46207</v>
      </c>
      <c r="G21" s="164" t="s">
        <v>242</v>
      </c>
      <c r="H21" s="165"/>
    </row>
    <row r="22" spans="2:8" ht="18" customHeight="1">
      <c r="B22" s="176" t="s">
        <v>241</v>
      </c>
      <c r="C22" s="176"/>
      <c r="D22" s="107" t="s">
        <v>606</v>
      </c>
      <c r="E22" s="103" t="s">
        <v>76</v>
      </c>
      <c r="F22" s="107" t="s">
        <v>607</v>
      </c>
      <c r="G22" s="164" t="s">
        <v>243</v>
      </c>
      <c r="H22" s="165"/>
    </row>
    <row r="23" spans="2:8" ht="15" customHeight="1">
      <c r="B23" s="17"/>
      <c r="C23" s="17"/>
      <c r="D23" s="46"/>
      <c r="E23" s="17"/>
      <c r="F23" s="47"/>
      <c r="G23" s="17"/>
      <c r="H23" s="17"/>
    </row>
    <row r="24" spans="2:8" ht="28.8" customHeight="1">
      <c r="B24" s="17"/>
      <c r="C24" s="17"/>
      <c r="D24" s="46"/>
      <c r="E24" s="17"/>
      <c r="F24" s="47"/>
      <c r="G24" s="17"/>
      <c r="H24" s="17"/>
    </row>
    <row r="25" spans="2:8" s="1" customFormat="1" ht="18" customHeight="1">
      <c r="B25" s="97" t="s">
        <v>341</v>
      </c>
      <c r="C25" s="97"/>
      <c r="D25" s="97"/>
      <c r="E25" s="97"/>
      <c r="F25" s="97"/>
      <c r="G25" s="97"/>
      <c r="H25" s="97"/>
    </row>
    <row r="26" spans="2:8" s="1" customFormat="1" ht="18" customHeight="1">
      <c r="B26" s="4" t="s">
        <v>90</v>
      </c>
      <c r="C26" s="4" t="s">
        <v>91</v>
      </c>
      <c r="D26" s="237" t="s">
        <v>85</v>
      </c>
      <c r="E26" s="237"/>
      <c r="F26" s="237"/>
      <c r="G26" s="237"/>
      <c r="H26" s="237"/>
    </row>
    <row r="27" spans="2:8" ht="18" customHeight="1">
      <c r="B27" s="105" t="s">
        <v>605</v>
      </c>
      <c r="C27" s="108">
        <v>3000</v>
      </c>
      <c r="D27" s="238" t="s">
        <v>244</v>
      </c>
      <c r="E27" s="238"/>
      <c r="F27" s="238"/>
      <c r="G27" s="238"/>
      <c r="H27" s="238"/>
    </row>
    <row r="28" spans="2:8" ht="18" customHeight="1">
      <c r="B28" s="109"/>
      <c r="C28" s="110"/>
      <c r="D28" s="239"/>
      <c r="E28" s="239"/>
      <c r="F28" s="239"/>
      <c r="G28" s="239"/>
      <c r="H28" s="239"/>
    </row>
    <row r="29" spans="2:8" ht="15" customHeight="1">
      <c r="B29" s="17"/>
      <c r="C29" s="48"/>
      <c r="D29" s="49"/>
      <c r="E29" s="49"/>
      <c r="F29" s="49"/>
      <c r="G29" s="49"/>
      <c r="H29" s="49"/>
    </row>
    <row r="30" spans="2:8" ht="18" customHeight="1">
      <c r="B30" s="17"/>
      <c r="C30" s="48"/>
      <c r="D30" s="49"/>
      <c r="E30" s="49"/>
      <c r="F30" s="49"/>
      <c r="G30" s="49"/>
      <c r="H30" s="49"/>
    </row>
  </sheetData>
  <sheetProtection formatCells="0" formatColumns="0" formatRows="0" insertRows="0" deleteRows="0" selectLockedCells="1"/>
  <mergeCells count="34">
    <mergeCell ref="C13:E13"/>
    <mergeCell ref="F13:H13"/>
    <mergeCell ref="B1:H1"/>
    <mergeCell ref="B8:H8"/>
    <mergeCell ref="C9:E9"/>
    <mergeCell ref="F9:H9"/>
    <mergeCell ref="C10:E10"/>
    <mergeCell ref="F10:H10"/>
    <mergeCell ref="B2:H2"/>
    <mergeCell ref="B3:H3"/>
    <mergeCell ref="B5:H5"/>
    <mergeCell ref="B6:H6"/>
    <mergeCell ref="C11:E11"/>
    <mergeCell ref="F11:H11"/>
    <mergeCell ref="C12:E12"/>
    <mergeCell ref="F12:H12"/>
    <mergeCell ref="D26:H26"/>
    <mergeCell ref="D27:H27"/>
    <mergeCell ref="D28:H28"/>
    <mergeCell ref="C17:E17"/>
    <mergeCell ref="F17:H17"/>
    <mergeCell ref="B20:C20"/>
    <mergeCell ref="D20:F20"/>
    <mergeCell ref="G20:H20"/>
    <mergeCell ref="B21:C21"/>
    <mergeCell ref="G21:H21"/>
    <mergeCell ref="B22:C22"/>
    <mergeCell ref="G22:H22"/>
    <mergeCell ref="C14:E14"/>
    <mergeCell ref="F14:H14"/>
    <mergeCell ref="C15:E15"/>
    <mergeCell ref="F15:H15"/>
    <mergeCell ref="C16:E16"/>
    <mergeCell ref="F16:H16"/>
  </mergeCells>
  <phoneticPr fontId="1"/>
  <pageMargins left="0.59055118110236227" right="0.39370078740157483" top="0.39370078740157483" bottom="0.19685039370078741" header="0.39370078740157483" footer="0.11811023622047245"/>
  <pageSetup paperSize="9" firstPageNumber="35" orientation="portrait" cellComments="asDisplayed" r:id="rId1"/>
  <headerFooter>
    <oddFooter>&amp;C&amp;"ＭＳ ゴシック,標準"&amp;10- &amp;P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7A72-983F-4FA2-B316-FDC14CFBA231}">
  <dimension ref="B1:H22"/>
  <sheetViews>
    <sheetView topLeftCell="A10" zoomScaleNormal="100" workbookViewId="0">
      <selection activeCell="M9" sqref="M9"/>
    </sheetView>
  </sheetViews>
  <sheetFormatPr defaultRowHeight="18" customHeight="1"/>
  <cols>
    <col min="1" max="1" width="1.69921875" style="1" customWidth="1"/>
    <col min="2" max="2" width="12.69921875" style="1" customWidth="1"/>
    <col min="3" max="8" width="10.69921875" style="1" customWidth="1"/>
    <col min="9" max="9" width="1.69921875" style="1" customWidth="1"/>
    <col min="10" max="16384" width="8.796875" style="1"/>
  </cols>
  <sheetData>
    <row r="1" spans="2:8" ht="25.05" customHeight="1">
      <c r="B1" s="204" t="s">
        <v>335</v>
      </c>
      <c r="C1" s="204"/>
      <c r="D1" s="204"/>
      <c r="E1" s="204"/>
      <c r="F1" s="204"/>
      <c r="G1" s="204"/>
      <c r="H1" s="204"/>
    </row>
    <row r="2" spans="2:8" ht="18" customHeight="1">
      <c r="B2" s="185" t="s">
        <v>92</v>
      </c>
      <c r="C2" s="185"/>
      <c r="D2" s="185"/>
      <c r="E2" s="185"/>
      <c r="F2" s="185"/>
      <c r="G2" s="185"/>
      <c r="H2" s="185"/>
    </row>
    <row r="3" spans="2:8" ht="18" customHeight="1">
      <c r="B3" s="4" t="s">
        <v>93</v>
      </c>
      <c r="C3" s="7" t="s">
        <v>94</v>
      </c>
      <c r="D3" s="240" t="s">
        <v>95</v>
      </c>
      <c r="E3" s="241"/>
      <c r="F3" s="241"/>
      <c r="G3" s="241"/>
      <c r="H3" s="242"/>
    </row>
    <row r="4" spans="2:8" ht="40.049999999999997" customHeight="1">
      <c r="B4" s="111" t="s">
        <v>245</v>
      </c>
      <c r="C4" s="111" t="s">
        <v>246</v>
      </c>
      <c r="D4" s="243" t="s">
        <v>247</v>
      </c>
      <c r="E4" s="244"/>
      <c r="F4" s="244"/>
      <c r="G4" s="244"/>
      <c r="H4" s="245"/>
    </row>
    <row r="5" spans="2:8" ht="40.049999999999997" customHeight="1">
      <c r="B5" s="111" t="s">
        <v>248</v>
      </c>
      <c r="C5" s="111" t="s">
        <v>249</v>
      </c>
      <c r="D5" s="243" t="s">
        <v>250</v>
      </c>
      <c r="E5" s="244"/>
      <c r="F5" s="244"/>
      <c r="G5" s="244"/>
      <c r="H5" s="245"/>
    </row>
    <row r="6" spans="2:8" ht="40.049999999999997" customHeight="1">
      <c r="B6" s="111" t="s">
        <v>251</v>
      </c>
      <c r="C6" s="111" t="s">
        <v>252</v>
      </c>
      <c r="D6" s="243" t="s">
        <v>253</v>
      </c>
      <c r="E6" s="244"/>
      <c r="F6" s="244"/>
      <c r="G6" s="244"/>
      <c r="H6" s="245"/>
    </row>
    <row r="7" spans="2:8" ht="30" customHeight="1">
      <c r="B7" s="111" t="s">
        <v>254</v>
      </c>
      <c r="C7" s="111" t="s">
        <v>255</v>
      </c>
      <c r="D7" s="243" t="s">
        <v>256</v>
      </c>
      <c r="E7" s="244"/>
      <c r="F7" s="244"/>
      <c r="G7" s="244"/>
      <c r="H7" s="245"/>
    </row>
    <row r="8" spans="2:8" ht="30" customHeight="1">
      <c r="B8" s="111" t="s">
        <v>258</v>
      </c>
      <c r="C8" s="111" t="s">
        <v>257</v>
      </c>
      <c r="D8" s="243" t="s">
        <v>589</v>
      </c>
      <c r="E8" s="244"/>
      <c r="F8" s="244"/>
      <c r="G8" s="244"/>
      <c r="H8" s="245"/>
    </row>
    <row r="9" spans="2:8" ht="30" customHeight="1">
      <c r="B9" s="111" t="s">
        <v>584</v>
      </c>
      <c r="C9" s="111" t="s">
        <v>585</v>
      </c>
      <c r="D9" s="243" t="s">
        <v>586</v>
      </c>
      <c r="E9" s="244"/>
      <c r="F9" s="244"/>
      <c r="G9" s="244"/>
      <c r="H9" s="245"/>
    </row>
    <row r="10" spans="2:8" ht="33" customHeight="1">
      <c r="B10" s="2"/>
      <c r="C10" s="2"/>
      <c r="D10" s="8"/>
      <c r="E10" s="8"/>
      <c r="F10" s="8"/>
      <c r="G10" s="8"/>
      <c r="H10" s="8"/>
    </row>
    <row r="11" spans="2:8" ht="18" customHeight="1">
      <c r="B11" s="246" t="s">
        <v>259</v>
      </c>
      <c r="C11" s="246"/>
      <c r="D11" s="246"/>
      <c r="E11" s="246"/>
      <c r="F11" s="246"/>
      <c r="G11" s="246"/>
      <c r="H11" s="246"/>
    </row>
    <row r="12" spans="2:8" ht="159" customHeight="1">
      <c r="B12" s="159"/>
      <c r="C12" s="159"/>
      <c r="D12" s="159"/>
      <c r="E12" s="159"/>
      <c r="F12" s="159"/>
      <c r="G12" s="159"/>
      <c r="H12" s="159"/>
    </row>
    <row r="13" spans="2:8" ht="40.799999999999997" customHeight="1">
      <c r="B13" s="2"/>
      <c r="C13" s="2"/>
      <c r="D13" s="8"/>
      <c r="E13" s="8"/>
      <c r="F13" s="8"/>
      <c r="G13" s="8"/>
      <c r="H13" s="8"/>
    </row>
    <row r="14" spans="2:8" ht="18" customHeight="1">
      <c r="B14" s="185" t="s">
        <v>96</v>
      </c>
      <c r="C14" s="185"/>
      <c r="D14" s="185"/>
      <c r="E14" s="185"/>
      <c r="F14" s="185"/>
      <c r="G14" s="185"/>
      <c r="H14" s="185"/>
    </row>
    <row r="15" spans="2:8" ht="18" customHeight="1">
      <c r="B15" s="4" t="s">
        <v>93</v>
      </c>
      <c r="C15" s="162" t="s">
        <v>569</v>
      </c>
      <c r="D15" s="251"/>
      <c r="E15" s="251"/>
      <c r="F15" s="251"/>
      <c r="G15" s="251"/>
      <c r="H15" s="163"/>
    </row>
    <row r="16" spans="2:8" ht="45.6" customHeight="1">
      <c r="B16" s="111" t="s">
        <v>254</v>
      </c>
      <c r="C16" s="247" t="s">
        <v>588</v>
      </c>
      <c r="D16" s="248"/>
      <c r="E16" s="248"/>
      <c r="F16" s="248"/>
      <c r="G16" s="248"/>
      <c r="H16" s="249"/>
    </row>
    <row r="17" spans="2:8" ht="45" customHeight="1">
      <c r="B17" s="111" t="s">
        <v>587</v>
      </c>
      <c r="C17" s="247" t="s">
        <v>590</v>
      </c>
      <c r="D17" s="252"/>
      <c r="E17" s="252"/>
      <c r="F17" s="252"/>
      <c r="G17" s="252"/>
      <c r="H17" s="253"/>
    </row>
    <row r="18" spans="2:8" ht="19.95" customHeight="1"/>
    <row r="19" spans="2:8" ht="18" customHeight="1">
      <c r="B19" s="185" t="s">
        <v>97</v>
      </c>
      <c r="C19" s="185"/>
      <c r="D19" s="185"/>
      <c r="E19" s="97"/>
      <c r="F19" s="97"/>
      <c r="G19" s="97"/>
      <c r="H19" s="97"/>
    </row>
    <row r="20" spans="2:8" ht="18" customHeight="1">
      <c r="B20" s="162" t="s">
        <v>98</v>
      </c>
      <c r="C20" s="251"/>
      <c r="D20" s="163"/>
      <c r="E20" s="237" t="s">
        <v>99</v>
      </c>
      <c r="F20" s="237"/>
      <c r="G20" s="237"/>
      <c r="H20" s="237"/>
    </row>
    <row r="21" spans="2:8" ht="30" customHeight="1">
      <c r="B21" s="247" t="s">
        <v>260</v>
      </c>
      <c r="C21" s="248"/>
      <c r="D21" s="249"/>
      <c r="E21" s="250" t="s">
        <v>261</v>
      </c>
      <c r="F21" s="250"/>
      <c r="G21" s="250"/>
      <c r="H21" s="250"/>
    </row>
    <row r="22" spans="2:8" ht="18" customHeight="1">
      <c r="B22" s="2"/>
      <c r="C22" s="2"/>
      <c r="D22" s="2"/>
      <c r="E22" s="2"/>
      <c r="F22" s="8"/>
      <c r="G22" s="8"/>
      <c r="H22" s="8"/>
    </row>
  </sheetData>
  <mergeCells count="20">
    <mergeCell ref="B21:D21"/>
    <mergeCell ref="E20:H20"/>
    <mergeCell ref="E21:H21"/>
    <mergeCell ref="C15:H15"/>
    <mergeCell ref="C16:H16"/>
    <mergeCell ref="C17:H17"/>
    <mergeCell ref="B20:D20"/>
    <mergeCell ref="B19:D19"/>
    <mergeCell ref="B14:H14"/>
    <mergeCell ref="B1:H1"/>
    <mergeCell ref="B2:H2"/>
    <mergeCell ref="D3:H3"/>
    <mergeCell ref="D4:H4"/>
    <mergeCell ref="D5:H5"/>
    <mergeCell ref="D6:H6"/>
    <mergeCell ref="B11:H11"/>
    <mergeCell ref="B12:H12"/>
    <mergeCell ref="D7:H7"/>
    <mergeCell ref="D8:H8"/>
    <mergeCell ref="D9:H9"/>
  </mergeCells>
  <phoneticPr fontId="1"/>
  <pageMargins left="0.59055118110236227" right="0.39370078740157483" top="0.39370078740157483" bottom="0.19685039370078741" header="0.39370078740157483" footer="0.11811023622047245"/>
  <pageSetup paperSize="9" firstPageNumber="35" orientation="portrait" cellComments="asDisplayed" r:id="rId1"/>
  <headerFooter>
    <oddFooter>&amp;C&amp;"ＭＳ ゴシック,標準"&amp;10- &amp;P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621D-FE2A-41E1-ABB5-FF79E76342E0}">
  <dimension ref="B1:I24"/>
  <sheetViews>
    <sheetView topLeftCell="A19" zoomScaleNormal="100" workbookViewId="0">
      <selection activeCell="M9" sqref="M9"/>
    </sheetView>
  </sheetViews>
  <sheetFormatPr defaultRowHeight="18" customHeight="1"/>
  <cols>
    <col min="1" max="2" width="1.69921875" style="1" customWidth="1"/>
    <col min="3" max="7" width="12.69921875" style="1" customWidth="1"/>
    <col min="8" max="8" width="9.69921875" style="1" customWidth="1"/>
    <col min="9" max="10" width="1.69921875" style="1" customWidth="1"/>
    <col min="11" max="16384" width="8.796875" style="1"/>
  </cols>
  <sheetData>
    <row r="1" spans="2:9" ht="25.05" customHeight="1">
      <c r="B1" s="204" t="s">
        <v>102</v>
      </c>
      <c r="C1" s="204"/>
      <c r="D1" s="204"/>
      <c r="E1" s="204"/>
      <c r="F1" s="204"/>
      <c r="G1" s="204"/>
      <c r="H1" s="204"/>
      <c r="I1" s="204"/>
    </row>
    <row r="2" spans="2:9" ht="18" customHeight="1">
      <c r="B2" s="224" t="s">
        <v>103</v>
      </c>
      <c r="C2" s="224"/>
      <c r="D2" s="224"/>
      <c r="E2" s="224"/>
      <c r="F2" s="224"/>
      <c r="G2" s="224"/>
      <c r="H2" s="224"/>
      <c r="I2" s="224"/>
    </row>
    <row r="3" spans="2:9" ht="100.05" customHeight="1">
      <c r="B3" s="229" t="s">
        <v>264</v>
      </c>
      <c r="C3" s="229"/>
      <c r="D3" s="229"/>
      <c r="E3" s="229"/>
      <c r="F3" s="229"/>
      <c r="G3" s="229"/>
      <c r="H3" s="229"/>
      <c r="I3" s="229"/>
    </row>
    <row r="4" spans="2:9" ht="57" customHeight="1">
      <c r="B4" s="254"/>
      <c r="C4" s="254"/>
      <c r="D4" s="254"/>
      <c r="E4" s="254"/>
      <c r="F4" s="254"/>
      <c r="G4" s="254"/>
      <c r="H4" s="254"/>
      <c r="I4" s="254"/>
    </row>
    <row r="5" spans="2:9" ht="18" customHeight="1">
      <c r="B5" s="255" t="s">
        <v>265</v>
      </c>
      <c r="C5" s="256"/>
      <c r="D5" s="256"/>
      <c r="E5" s="256"/>
      <c r="F5" s="256"/>
      <c r="G5" s="256"/>
      <c r="H5" s="256"/>
      <c r="I5" s="257"/>
    </row>
    <row r="6" spans="2:9" ht="30" customHeight="1">
      <c r="B6" s="112"/>
      <c r="C6" s="116"/>
      <c r="D6" s="117" t="s">
        <v>269</v>
      </c>
      <c r="E6" s="117" t="s">
        <v>270</v>
      </c>
      <c r="F6" s="117" t="s">
        <v>271</v>
      </c>
      <c r="G6" s="118" t="s">
        <v>272</v>
      </c>
      <c r="H6" s="114"/>
      <c r="I6" s="113"/>
    </row>
    <row r="7" spans="2:9" ht="18" customHeight="1">
      <c r="B7" s="112"/>
      <c r="C7" s="119" t="s">
        <v>266</v>
      </c>
      <c r="D7" s="118" t="s">
        <v>275</v>
      </c>
      <c r="E7" s="118" t="s">
        <v>276</v>
      </c>
      <c r="F7" s="118" t="s">
        <v>277</v>
      </c>
      <c r="G7" s="118" t="s">
        <v>278</v>
      </c>
      <c r="H7" s="114"/>
      <c r="I7" s="113"/>
    </row>
    <row r="8" spans="2:9" ht="18" customHeight="1">
      <c r="B8" s="112"/>
      <c r="C8" s="119" t="s">
        <v>267</v>
      </c>
      <c r="D8" s="118" t="s">
        <v>275</v>
      </c>
      <c r="E8" s="118" t="s">
        <v>277</v>
      </c>
      <c r="F8" s="118" t="s">
        <v>276</v>
      </c>
      <c r="G8" s="118" t="s">
        <v>278</v>
      </c>
      <c r="H8" s="115"/>
      <c r="I8" s="113"/>
    </row>
    <row r="9" spans="2:9" ht="18" customHeight="1">
      <c r="B9" s="112"/>
      <c r="C9" s="119" t="s">
        <v>268</v>
      </c>
      <c r="D9" s="118" t="s">
        <v>275</v>
      </c>
      <c r="E9" s="118" t="s">
        <v>276</v>
      </c>
      <c r="F9" s="118" t="s">
        <v>276</v>
      </c>
      <c r="G9" s="118" t="s">
        <v>278</v>
      </c>
      <c r="H9" s="115"/>
      <c r="I9" s="113"/>
    </row>
    <row r="10" spans="2:9" ht="10.050000000000001" customHeight="1">
      <c r="B10" s="10"/>
      <c r="C10" s="11"/>
      <c r="D10" s="11"/>
      <c r="E10" s="11"/>
      <c r="F10" s="11"/>
      <c r="G10" s="11"/>
      <c r="H10" s="11"/>
      <c r="I10" s="12"/>
    </row>
    <row r="11" spans="2:9" ht="10.050000000000001" customHeight="1">
      <c r="B11" s="44"/>
      <c r="C11" s="44"/>
      <c r="D11" s="44"/>
      <c r="E11" s="44"/>
      <c r="F11" s="44"/>
      <c r="G11" s="44"/>
      <c r="H11" s="44"/>
      <c r="I11" s="44"/>
    </row>
    <row r="12" spans="2:9" ht="18" customHeight="1">
      <c r="B12" s="224" t="s">
        <v>104</v>
      </c>
      <c r="C12" s="224"/>
      <c r="D12" s="224"/>
      <c r="E12" s="224"/>
      <c r="F12" s="224"/>
      <c r="G12" s="224"/>
      <c r="H12" s="224"/>
      <c r="I12" s="224"/>
    </row>
    <row r="13" spans="2:9" ht="49.2" customHeight="1">
      <c r="B13" s="254" t="s">
        <v>279</v>
      </c>
      <c r="C13" s="254"/>
      <c r="D13" s="254"/>
      <c r="E13" s="254"/>
      <c r="F13" s="254"/>
      <c r="G13" s="254"/>
      <c r="H13" s="254"/>
      <c r="I13" s="254"/>
    </row>
    <row r="14" spans="2:9" ht="18" customHeight="1">
      <c r="B14" s="255" t="s">
        <v>105</v>
      </c>
      <c r="C14" s="256"/>
      <c r="D14" s="256"/>
      <c r="E14" s="256"/>
      <c r="F14" s="256"/>
      <c r="G14" s="256"/>
      <c r="H14" s="256"/>
      <c r="I14" s="257"/>
    </row>
    <row r="15" spans="2:9" ht="18" customHeight="1">
      <c r="B15" s="112"/>
      <c r="C15" s="259" t="s">
        <v>106</v>
      </c>
      <c r="D15" s="259"/>
      <c r="E15" s="121" t="s">
        <v>107</v>
      </c>
      <c r="F15" s="121" t="s">
        <v>273</v>
      </c>
      <c r="G15" s="121" t="s">
        <v>274</v>
      </c>
      <c r="H15" s="114"/>
      <c r="I15" s="113"/>
    </row>
    <row r="16" spans="2:9" ht="18" customHeight="1">
      <c r="B16" s="112"/>
      <c r="C16" s="258" t="s">
        <v>280</v>
      </c>
      <c r="D16" s="258"/>
      <c r="E16" s="122">
        <v>5000</v>
      </c>
      <c r="F16" s="122">
        <v>10000</v>
      </c>
      <c r="G16" s="122">
        <v>15000</v>
      </c>
      <c r="H16" s="120"/>
      <c r="I16" s="113"/>
    </row>
    <row r="17" spans="2:9" ht="18" customHeight="1">
      <c r="B17" s="112"/>
      <c r="C17" s="258" t="s">
        <v>281</v>
      </c>
      <c r="D17" s="258"/>
      <c r="E17" s="122">
        <v>5000</v>
      </c>
      <c r="F17" s="122">
        <v>8000</v>
      </c>
      <c r="G17" s="122">
        <v>12000</v>
      </c>
      <c r="H17" s="120"/>
      <c r="I17" s="113"/>
    </row>
    <row r="18" spans="2:9" ht="10.050000000000001" customHeight="1">
      <c r="B18" s="10"/>
      <c r="C18" s="11"/>
      <c r="D18" s="11"/>
      <c r="E18" s="11"/>
      <c r="F18" s="11"/>
      <c r="G18" s="11"/>
      <c r="H18" s="11"/>
      <c r="I18" s="12"/>
    </row>
    <row r="19" spans="2:9" ht="10.050000000000001" customHeight="1">
      <c r="B19" s="3"/>
      <c r="C19" s="3"/>
      <c r="D19" s="3"/>
      <c r="E19" s="3"/>
      <c r="F19" s="3"/>
      <c r="G19" s="3"/>
      <c r="H19" s="3"/>
      <c r="I19" s="3"/>
    </row>
    <row r="20" spans="2:9" ht="18" customHeight="1">
      <c r="B20" s="224" t="s">
        <v>108</v>
      </c>
      <c r="C20" s="224"/>
      <c r="D20" s="224"/>
      <c r="E20" s="224"/>
      <c r="F20" s="224"/>
      <c r="G20" s="224"/>
      <c r="H20" s="224"/>
      <c r="I20" s="224"/>
    </row>
    <row r="21" spans="2:9" ht="159" customHeight="1">
      <c r="B21" s="229" t="s">
        <v>570</v>
      </c>
      <c r="C21" s="230"/>
      <c r="D21" s="230"/>
      <c r="E21" s="230"/>
      <c r="F21" s="230"/>
      <c r="G21" s="230"/>
      <c r="H21" s="230"/>
      <c r="I21" s="230"/>
    </row>
    <row r="22" spans="2:9" ht="10.050000000000001" customHeight="1">
      <c r="B22" s="3"/>
      <c r="C22" s="3"/>
      <c r="D22" s="3"/>
      <c r="E22" s="3"/>
      <c r="F22" s="3"/>
      <c r="G22" s="3"/>
      <c r="H22" s="3"/>
      <c r="I22" s="3"/>
    </row>
    <row r="23" spans="2:9" ht="18" customHeight="1">
      <c r="B23" s="224" t="s">
        <v>109</v>
      </c>
      <c r="C23" s="224"/>
      <c r="D23" s="224"/>
      <c r="E23" s="224"/>
      <c r="F23" s="224"/>
      <c r="G23" s="224"/>
      <c r="H23" s="224"/>
      <c r="I23" s="224"/>
    </row>
    <row r="24" spans="2:9" ht="70.8" customHeight="1">
      <c r="B24" s="229" t="s">
        <v>282</v>
      </c>
      <c r="C24" s="230"/>
      <c r="D24" s="230"/>
      <c r="E24" s="230"/>
      <c r="F24" s="230"/>
      <c r="G24" s="230"/>
      <c r="H24" s="230"/>
      <c r="I24" s="230"/>
    </row>
  </sheetData>
  <mergeCells count="14">
    <mergeCell ref="B24:I24"/>
    <mergeCell ref="B2:I2"/>
    <mergeCell ref="B1:I1"/>
    <mergeCell ref="B12:I12"/>
    <mergeCell ref="B13:I13"/>
    <mergeCell ref="B14:I14"/>
    <mergeCell ref="B20:I20"/>
    <mergeCell ref="B21:I21"/>
    <mergeCell ref="B3:I4"/>
    <mergeCell ref="C17:D17"/>
    <mergeCell ref="C15:D15"/>
    <mergeCell ref="C16:D16"/>
    <mergeCell ref="B5:I5"/>
    <mergeCell ref="B23:I23"/>
  </mergeCells>
  <phoneticPr fontId="1"/>
  <pageMargins left="0.59055118110236227" right="0.39370078740157483" top="0.39370078740157483" bottom="0.19685039370078741" header="0.39370078740157483" footer="0.11811023622047245"/>
  <pageSetup paperSize="9" firstPageNumber="35" orientation="portrait" cellComments="asDisplayed" r:id="rId1"/>
  <headerFooter>
    <oddFooter>&amp;C&amp;"ＭＳ ゴシック,標準"&amp;10- &amp;P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0375-562A-4FBF-9CC6-E99D36AB89DD}">
  <dimension ref="B1:I32"/>
  <sheetViews>
    <sheetView topLeftCell="A10" zoomScaleNormal="100" workbookViewId="0">
      <selection activeCell="K12" sqref="K12"/>
    </sheetView>
  </sheetViews>
  <sheetFormatPr defaultRowHeight="18" customHeight="1"/>
  <cols>
    <col min="1" max="1" width="1.69921875" style="1" customWidth="1"/>
    <col min="2" max="2" width="8.69921875" style="1" customWidth="1"/>
    <col min="3" max="3" width="11.69921875" style="1" customWidth="1"/>
    <col min="4" max="8" width="11.19921875" style="1" customWidth="1"/>
    <col min="9" max="9" width="1.69921875" style="1" customWidth="1"/>
    <col min="10" max="16384" width="8.796875" style="1"/>
  </cols>
  <sheetData>
    <row r="1" spans="2:9" ht="25.05" customHeight="1">
      <c r="B1" s="204" t="s">
        <v>110</v>
      </c>
      <c r="C1" s="204"/>
      <c r="D1" s="204"/>
      <c r="E1" s="204"/>
      <c r="F1" s="204"/>
      <c r="G1" s="204"/>
      <c r="H1" s="204"/>
    </row>
    <row r="2" spans="2:9" ht="18" customHeight="1">
      <c r="B2" s="224" t="s">
        <v>111</v>
      </c>
      <c r="C2" s="224"/>
      <c r="D2" s="224"/>
      <c r="E2" s="224"/>
      <c r="F2" s="224"/>
      <c r="G2" s="224"/>
      <c r="H2" s="224"/>
    </row>
    <row r="3" spans="2:9" ht="82.8" customHeight="1">
      <c r="B3" s="229" t="s">
        <v>283</v>
      </c>
      <c r="C3" s="230"/>
      <c r="D3" s="230"/>
      <c r="E3" s="230"/>
      <c r="F3" s="230"/>
      <c r="G3" s="230"/>
      <c r="H3" s="230"/>
    </row>
    <row r="4" spans="2:9" ht="15" customHeight="1">
      <c r="B4" s="2"/>
      <c r="C4" s="2"/>
      <c r="D4" s="8"/>
      <c r="E4" s="8"/>
      <c r="F4" s="8"/>
      <c r="G4" s="8"/>
      <c r="H4" s="8"/>
    </row>
    <row r="5" spans="2:9" ht="18" customHeight="1">
      <c r="B5" s="185" t="s">
        <v>112</v>
      </c>
      <c r="C5" s="185"/>
      <c r="D5" s="185"/>
      <c r="E5" s="97"/>
      <c r="F5" s="97"/>
      <c r="G5" s="97"/>
      <c r="H5" s="97"/>
      <c r="I5" s="15"/>
    </row>
    <row r="6" spans="2:9" ht="18" customHeight="1">
      <c r="B6" s="4" t="s">
        <v>113</v>
      </c>
      <c r="C6" s="150" t="s">
        <v>114</v>
      </c>
      <c r="D6" s="150"/>
      <c r="E6" s="150"/>
      <c r="F6" s="4" t="s">
        <v>116</v>
      </c>
      <c r="G6" s="150" t="s">
        <v>115</v>
      </c>
      <c r="H6" s="150"/>
    </row>
    <row r="7" spans="2:9" ht="13.95" customHeight="1">
      <c r="B7" s="5" t="s">
        <v>117</v>
      </c>
      <c r="C7" s="265" t="s">
        <v>284</v>
      </c>
      <c r="D7" s="266"/>
      <c r="E7" s="267"/>
      <c r="F7" s="271">
        <v>0</v>
      </c>
      <c r="G7" s="274"/>
      <c r="H7" s="275"/>
    </row>
    <row r="8" spans="2:9" ht="12" customHeight="1">
      <c r="B8" s="147">
        <v>46631</v>
      </c>
      <c r="C8" s="268"/>
      <c r="D8" s="269"/>
      <c r="E8" s="270"/>
      <c r="F8" s="272"/>
      <c r="G8" s="276"/>
      <c r="H8" s="277"/>
    </row>
    <row r="9" spans="2:9" ht="13.95" customHeight="1">
      <c r="B9" s="5" t="s">
        <v>118</v>
      </c>
      <c r="C9" s="265" t="s">
        <v>285</v>
      </c>
      <c r="D9" s="266"/>
      <c r="E9" s="267"/>
      <c r="F9" s="271">
        <v>30000</v>
      </c>
      <c r="G9" s="273" t="s">
        <v>289</v>
      </c>
      <c r="H9" s="261"/>
    </row>
    <row r="10" spans="2:9" ht="12" customHeight="1">
      <c r="B10" s="13"/>
      <c r="C10" s="268"/>
      <c r="D10" s="269"/>
      <c r="E10" s="270"/>
      <c r="F10" s="272"/>
      <c r="G10" s="262"/>
      <c r="H10" s="263"/>
    </row>
    <row r="11" spans="2:9" ht="13.95" customHeight="1">
      <c r="B11" s="5" t="s">
        <v>119</v>
      </c>
      <c r="C11" s="265" t="s">
        <v>286</v>
      </c>
      <c r="D11" s="266"/>
      <c r="E11" s="267"/>
      <c r="F11" s="271">
        <v>84000</v>
      </c>
      <c r="G11" s="260" t="s">
        <v>290</v>
      </c>
      <c r="H11" s="261"/>
    </row>
    <row r="12" spans="2:9" ht="12" customHeight="1">
      <c r="B12" s="13"/>
      <c r="C12" s="268"/>
      <c r="D12" s="269"/>
      <c r="E12" s="270"/>
      <c r="F12" s="272"/>
      <c r="G12" s="262"/>
      <c r="H12" s="263"/>
    </row>
    <row r="13" spans="2:9" ht="13.95" customHeight="1">
      <c r="B13" s="5" t="s">
        <v>120</v>
      </c>
      <c r="C13" s="265" t="s">
        <v>287</v>
      </c>
      <c r="D13" s="266"/>
      <c r="E13" s="267"/>
      <c r="F13" s="271">
        <v>168000</v>
      </c>
      <c r="G13" s="260" t="s">
        <v>291</v>
      </c>
      <c r="H13" s="261"/>
    </row>
    <row r="14" spans="2:9" ht="12" customHeight="1">
      <c r="B14" s="13"/>
      <c r="C14" s="268"/>
      <c r="D14" s="269"/>
      <c r="E14" s="270"/>
      <c r="F14" s="272"/>
      <c r="G14" s="262"/>
      <c r="H14" s="263"/>
    </row>
    <row r="15" spans="2:9" ht="13.95" customHeight="1">
      <c r="B15" s="5" t="s">
        <v>121</v>
      </c>
      <c r="C15" s="265" t="s">
        <v>288</v>
      </c>
      <c r="D15" s="266"/>
      <c r="E15" s="267"/>
      <c r="F15" s="271"/>
      <c r="G15" s="273"/>
      <c r="H15" s="261"/>
    </row>
    <row r="16" spans="2:9" ht="12" customHeight="1">
      <c r="B16" s="13"/>
      <c r="C16" s="268"/>
      <c r="D16" s="269"/>
      <c r="E16" s="270"/>
      <c r="F16" s="272"/>
      <c r="G16" s="262"/>
      <c r="H16" s="263"/>
    </row>
    <row r="17" spans="2:9" ht="15" customHeight="1"/>
    <row r="18" spans="2:9" ht="18" customHeight="1">
      <c r="B18" s="185" t="s">
        <v>122</v>
      </c>
      <c r="C18" s="185"/>
      <c r="D18" s="185"/>
      <c r="E18" s="185"/>
      <c r="F18" s="185"/>
      <c r="G18" s="185"/>
      <c r="H18" s="16" t="s">
        <v>126</v>
      </c>
      <c r="I18" s="15"/>
    </row>
    <row r="19" spans="2:9" ht="13.95" customHeight="1">
      <c r="B19" s="264"/>
      <c r="C19" s="45" t="s">
        <v>123</v>
      </c>
      <c r="D19" s="45" t="s">
        <v>292</v>
      </c>
      <c r="E19" s="45" t="s">
        <v>293</v>
      </c>
      <c r="F19" s="45" t="s">
        <v>294</v>
      </c>
      <c r="G19" s="45" t="s">
        <v>295</v>
      </c>
      <c r="H19" s="45" t="s">
        <v>296</v>
      </c>
    </row>
    <row r="20" spans="2:9" ht="12" customHeight="1">
      <c r="B20" s="264"/>
      <c r="C20" s="148">
        <v>45717</v>
      </c>
      <c r="D20" s="148">
        <v>46082</v>
      </c>
      <c r="E20" s="148">
        <v>46447</v>
      </c>
      <c r="F20" s="148">
        <v>46813</v>
      </c>
      <c r="G20" s="148">
        <v>47178</v>
      </c>
      <c r="H20" s="148">
        <v>47543</v>
      </c>
    </row>
    <row r="21" spans="2:9" ht="18" customHeight="1">
      <c r="B21" s="14" t="s">
        <v>124</v>
      </c>
      <c r="C21" s="96">
        <v>811336</v>
      </c>
      <c r="D21" s="96">
        <v>820000</v>
      </c>
      <c r="E21" s="96">
        <v>860000</v>
      </c>
      <c r="F21" s="96">
        <v>920000</v>
      </c>
      <c r="G21" s="96">
        <v>1015000</v>
      </c>
      <c r="H21" s="96">
        <v>1100000</v>
      </c>
    </row>
    <row r="22" spans="2:9" ht="18" customHeight="1">
      <c r="B22" s="14" t="s">
        <v>125</v>
      </c>
      <c r="C22" s="96">
        <v>73121</v>
      </c>
      <c r="D22" s="96">
        <v>71000</v>
      </c>
      <c r="E22" s="96">
        <v>76000</v>
      </c>
      <c r="F22" s="96">
        <v>81000</v>
      </c>
      <c r="G22" s="96">
        <v>96000</v>
      </c>
      <c r="H22" s="96">
        <v>100000</v>
      </c>
    </row>
    <row r="23" spans="2:9" ht="20.399999999999999" customHeight="1"/>
    <row r="24" spans="2:9" ht="25.05" customHeight="1">
      <c r="B24" s="204" t="s">
        <v>127</v>
      </c>
      <c r="C24" s="204"/>
      <c r="D24" s="204"/>
      <c r="E24" s="204"/>
      <c r="F24" s="204"/>
      <c r="G24" s="204"/>
      <c r="H24" s="204"/>
    </row>
    <row r="25" spans="2:9" ht="18" customHeight="1">
      <c r="B25" s="224" t="s">
        <v>128</v>
      </c>
      <c r="C25" s="224"/>
      <c r="D25" s="224"/>
      <c r="E25" s="224"/>
      <c r="F25" s="224"/>
      <c r="G25" s="224"/>
      <c r="H25" s="224"/>
    </row>
    <row r="26" spans="2:9" ht="59.4" customHeight="1">
      <c r="B26" s="229" t="s">
        <v>344</v>
      </c>
      <c r="C26" s="230"/>
      <c r="D26" s="230"/>
      <c r="E26" s="230"/>
      <c r="F26" s="230"/>
      <c r="G26" s="230"/>
      <c r="H26" s="230"/>
    </row>
    <row r="27" spans="2:9" ht="15" customHeight="1">
      <c r="B27" s="6"/>
      <c r="C27" s="6"/>
      <c r="D27" s="6"/>
      <c r="E27" s="6"/>
      <c r="F27" s="6"/>
      <c r="G27" s="6"/>
      <c r="H27" s="6"/>
    </row>
    <row r="28" spans="2:9" ht="18" customHeight="1">
      <c r="B28" s="224" t="s">
        <v>129</v>
      </c>
      <c r="C28" s="224"/>
      <c r="D28" s="224"/>
      <c r="E28" s="224"/>
      <c r="F28" s="224"/>
      <c r="G28" s="224"/>
      <c r="H28" s="224"/>
    </row>
    <row r="29" spans="2:9" ht="132.6" customHeight="1">
      <c r="B29" s="229" t="s">
        <v>297</v>
      </c>
      <c r="C29" s="230"/>
      <c r="D29" s="230"/>
      <c r="E29" s="230"/>
      <c r="F29" s="230"/>
      <c r="G29" s="230"/>
      <c r="H29" s="230"/>
    </row>
    <row r="30" spans="2:9" ht="15" customHeight="1">
      <c r="B30" s="6"/>
      <c r="C30" s="6"/>
      <c r="D30" s="6"/>
      <c r="E30" s="6"/>
      <c r="F30" s="6"/>
      <c r="G30" s="6"/>
      <c r="H30" s="6"/>
    </row>
    <row r="31" spans="2:9" ht="18" customHeight="1">
      <c r="B31" s="224" t="s">
        <v>130</v>
      </c>
      <c r="C31" s="224"/>
      <c r="D31" s="224"/>
      <c r="E31" s="224"/>
      <c r="F31" s="224"/>
      <c r="G31" s="224"/>
      <c r="H31" s="224"/>
    </row>
    <row r="32" spans="2:9" ht="28.2" customHeight="1">
      <c r="B32" s="229" t="s">
        <v>298</v>
      </c>
      <c r="C32" s="230"/>
      <c r="D32" s="230"/>
      <c r="E32" s="230"/>
      <c r="F32" s="230"/>
      <c r="G32" s="230"/>
      <c r="H32" s="230"/>
    </row>
  </sheetData>
  <mergeCells count="30">
    <mergeCell ref="B26:H26"/>
    <mergeCell ref="B28:H28"/>
    <mergeCell ref="B29:H29"/>
    <mergeCell ref="B31:H31"/>
    <mergeCell ref="B32:H32"/>
    <mergeCell ref="B1:H1"/>
    <mergeCell ref="B2:H2"/>
    <mergeCell ref="B3:H3"/>
    <mergeCell ref="B24:H24"/>
    <mergeCell ref="B25:H25"/>
    <mergeCell ref="G6:H6"/>
    <mergeCell ref="C6:E6"/>
    <mergeCell ref="C7:E8"/>
    <mergeCell ref="F7:F8"/>
    <mergeCell ref="G7:H8"/>
    <mergeCell ref="C9:E10"/>
    <mergeCell ref="F9:F10"/>
    <mergeCell ref="G9:H10"/>
    <mergeCell ref="C11:E12"/>
    <mergeCell ref="F11:F12"/>
    <mergeCell ref="B5:D5"/>
    <mergeCell ref="G11:H12"/>
    <mergeCell ref="B19:B20"/>
    <mergeCell ref="C13:E14"/>
    <mergeCell ref="F13:F14"/>
    <mergeCell ref="G13:H14"/>
    <mergeCell ref="C15:E16"/>
    <mergeCell ref="F15:F16"/>
    <mergeCell ref="G15:H16"/>
    <mergeCell ref="B18:G18"/>
  </mergeCells>
  <phoneticPr fontId="1"/>
  <pageMargins left="0.59055118110236227" right="0.39370078740157483" top="0.39370078740157483" bottom="0.19685039370078741" header="0.39370078740157483" footer="0.11811023622047245"/>
  <pageSetup paperSize="9" firstPageNumber="35" orientation="portrait" cellComments="asDisplayed" r:id="rId1"/>
  <headerFooter>
    <oddFooter>&amp;C&amp;"ＭＳ ゴシック,標準"&amp;10- &amp;P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CD8F-2EE1-47A4-9549-D38460B33E54}">
  <dimension ref="B1:G53"/>
  <sheetViews>
    <sheetView zoomScaleNormal="100" workbookViewId="0">
      <selection activeCell="D43" sqref="D43:G43"/>
    </sheetView>
  </sheetViews>
  <sheetFormatPr defaultRowHeight="18" customHeight="1"/>
  <cols>
    <col min="1" max="1" width="1.69921875" style="76" customWidth="1"/>
    <col min="2" max="2" width="20.69921875" style="76" customWidth="1"/>
    <col min="3" max="5" width="10.69921875" style="76" customWidth="1"/>
    <col min="6" max="6" width="11.69921875" style="76" customWidth="1"/>
    <col min="7" max="7" width="12.69921875" style="76" customWidth="1"/>
    <col min="8" max="8" width="1.69921875" style="76" customWidth="1"/>
    <col min="9" max="16384" width="8.796875" style="76"/>
  </cols>
  <sheetData>
    <row r="1" spans="2:7" s="51" customFormat="1" ht="27" customHeight="1">
      <c r="B1" s="50" t="s">
        <v>131</v>
      </c>
    </row>
    <row r="2" spans="2:7" s="51" customFormat="1" ht="18" customHeight="1">
      <c r="B2" s="52" t="s">
        <v>132</v>
      </c>
      <c r="F2" s="53" t="s">
        <v>133</v>
      </c>
      <c r="G2" s="54"/>
    </row>
    <row r="3" spans="2:7" s="51" customFormat="1" ht="25.05" customHeight="1">
      <c r="B3" s="55" t="s">
        <v>134</v>
      </c>
      <c r="C3" s="55" t="s">
        <v>135</v>
      </c>
      <c r="D3" s="56" t="s">
        <v>37</v>
      </c>
      <c r="E3" s="56" t="s">
        <v>136</v>
      </c>
      <c r="F3" s="56" t="s">
        <v>137</v>
      </c>
      <c r="G3" s="57"/>
    </row>
    <row r="4" spans="2:7" s="51" customFormat="1" ht="15" customHeight="1">
      <c r="B4" s="58" t="s">
        <v>138</v>
      </c>
      <c r="C4" s="59">
        <f>C25</f>
        <v>3665200</v>
      </c>
      <c r="D4" s="59">
        <f>D25</f>
        <v>3332000</v>
      </c>
      <c r="E4" s="139" t="str">
        <f>IF(申請書!B16="○","1/2以内","2/3以内")</f>
        <v>1/2以内</v>
      </c>
      <c r="F4" s="88">
        <f>IF(E4="1/2以内",ROUNDDOWN(D4/2,-3),ROUNDDOWN(D4*2/3,-3))</f>
        <v>1666000</v>
      </c>
      <c r="G4" s="60"/>
    </row>
    <row r="5" spans="2:7" s="51" customFormat="1" ht="15" customHeight="1" thickBot="1">
      <c r="B5" s="61" t="s">
        <v>139</v>
      </c>
      <c r="C5" s="62">
        <f>C36</f>
        <v>2871000</v>
      </c>
      <c r="D5" s="62">
        <f>D36</f>
        <v>2610000</v>
      </c>
      <c r="E5" s="140" t="str">
        <f>E4</f>
        <v>1/2以内</v>
      </c>
      <c r="F5" s="89">
        <f>IF(E5="1/2以内",ROUNDDOWN(D5/2,-3),ROUNDDOWN(D5*2/3,-3))</f>
        <v>1305000</v>
      </c>
      <c r="G5" s="60"/>
    </row>
    <row r="6" spans="2:7" s="51" customFormat="1" ht="15" customHeight="1" thickTop="1">
      <c r="B6" s="63" t="s">
        <v>140</v>
      </c>
      <c r="C6" s="64">
        <f>SUM(C4:C5)</f>
        <v>6536200</v>
      </c>
      <c r="D6" s="64">
        <f>SUM(D4:D5)</f>
        <v>5942000</v>
      </c>
      <c r="E6" s="65"/>
      <c r="F6" s="90">
        <f>SUM(F4:F5)</f>
        <v>2971000</v>
      </c>
      <c r="G6" s="60" t="str">
        <f>IF(F6&lt;=3000000,"","【エラー】上限額以上")</f>
        <v/>
      </c>
    </row>
    <row r="7" spans="2:7" s="51" customFormat="1" ht="16.05" customHeight="1">
      <c r="B7" s="285" t="s">
        <v>582</v>
      </c>
      <c r="C7" s="286"/>
      <c r="D7" s="286"/>
      <c r="E7" s="286"/>
      <c r="F7" s="286"/>
      <c r="G7" s="286"/>
    </row>
    <row r="8" spans="2:7" s="51" customFormat="1" ht="10.050000000000001" customHeight="1">
      <c r="B8" s="66"/>
      <c r="C8" s="67"/>
      <c r="D8" s="67"/>
      <c r="E8" s="67"/>
      <c r="F8" s="67"/>
      <c r="G8" s="67"/>
    </row>
    <row r="9" spans="2:7" s="51" customFormat="1" ht="18" customHeight="1">
      <c r="B9" s="52" t="s">
        <v>141</v>
      </c>
    </row>
    <row r="10" spans="2:7" s="51" customFormat="1" ht="15.6" customHeight="1">
      <c r="B10" s="52"/>
    </row>
    <row r="11" spans="2:7" s="51" customFormat="1" ht="18" customHeight="1">
      <c r="B11" s="52" t="s">
        <v>142</v>
      </c>
      <c r="C11" s="68"/>
      <c r="D11" s="68"/>
      <c r="E11" s="68"/>
      <c r="F11" s="68"/>
      <c r="G11" s="69" t="s">
        <v>133</v>
      </c>
    </row>
    <row r="12" spans="2:7" s="51" customFormat="1" ht="25.05" customHeight="1">
      <c r="B12" s="56" t="s">
        <v>143</v>
      </c>
      <c r="C12" s="55" t="s">
        <v>135</v>
      </c>
      <c r="D12" s="56" t="s">
        <v>144</v>
      </c>
      <c r="E12" s="293" t="s">
        <v>300</v>
      </c>
      <c r="F12" s="294"/>
      <c r="G12" s="295"/>
    </row>
    <row r="13" spans="2:7" ht="18" customHeight="1">
      <c r="B13" s="84" t="s">
        <v>146</v>
      </c>
      <c r="C13" s="85">
        <v>660000</v>
      </c>
      <c r="D13" s="85">
        <v>600000</v>
      </c>
      <c r="E13" s="296" t="s">
        <v>598</v>
      </c>
      <c r="F13" s="297"/>
      <c r="G13" s="298"/>
    </row>
    <row r="14" spans="2:7" ht="32.4" customHeight="1">
      <c r="B14" s="91" t="s">
        <v>147</v>
      </c>
      <c r="C14" s="85">
        <v>228800</v>
      </c>
      <c r="D14" s="85">
        <v>208000</v>
      </c>
      <c r="E14" s="305" t="s">
        <v>148</v>
      </c>
      <c r="F14" s="297"/>
      <c r="G14" s="298"/>
    </row>
    <row r="15" spans="2:7" ht="32.4" customHeight="1">
      <c r="B15" s="91" t="s">
        <v>149</v>
      </c>
      <c r="C15" s="85">
        <v>92400</v>
      </c>
      <c r="D15" s="85">
        <v>84000</v>
      </c>
      <c r="E15" s="305" t="s">
        <v>150</v>
      </c>
      <c r="F15" s="297"/>
      <c r="G15" s="298"/>
    </row>
    <row r="16" spans="2:7" ht="25.05" customHeight="1">
      <c r="B16" s="91" t="s">
        <v>151</v>
      </c>
      <c r="C16" s="85">
        <v>550000</v>
      </c>
      <c r="D16" s="85">
        <v>500000</v>
      </c>
      <c r="E16" s="305" t="s">
        <v>152</v>
      </c>
      <c r="F16" s="297"/>
      <c r="G16" s="298"/>
    </row>
    <row r="17" spans="2:7" ht="25.05" customHeight="1">
      <c r="B17" s="91" t="s">
        <v>153</v>
      </c>
      <c r="C17" s="85">
        <v>220000</v>
      </c>
      <c r="D17" s="85">
        <v>200000</v>
      </c>
      <c r="E17" s="305" t="s">
        <v>154</v>
      </c>
      <c r="F17" s="297"/>
      <c r="G17" s="298"/>
    </row>
    <row r="18" spans="2:7" ht="25.05" customHeight="1">
      <c r="B18" s="91" t="s">
        <v>155</v>
      </c>
      <c r="C18" s="85">
        <v>220000</v>
      </c>
      <c r="D18" s="85">
        <v>200000</v>
      </c>
      <c r="E18" s="305" t="s">
        <v>156</v>
      </c>
      <c r="F18" s="297"/>
      <c r="G18" s="298"/>
    </row>
    <row r="19" spans="2:7" ht="25.05" customHeight="1">
      <c r="B19" s="91" t="s">
        <v>157</v>
      </c>
      <c r="C19" s="85">
        <v>110000</v>
      </c>
      <c r="D19" s="85">
        <v>100000</v>
      </c>
      <c r="E19" s="305" t="s">
        <v>158</v>
      </c>
      <c r="F19" s="297"/>
      <c r="G19" s="298"/>
    </row>
    <row r="20" spans="2:7" ht="18" customHeight="1">
      <c r="B20" s="92" t="s">
        <v>159</v>
      </c>
      <c r="C20" s="93">
        <v>88000</v>
      </c>
      <c r="D20" s="93">
        <v>80000</v>
      </c>
      <c r="E20" s="305" t="s">
        <v>593</v>
      </c>
      <c r="F20" s="297"/>
      <c r="G20" s="298"/>
    </row>
    <row r="21" spans="2:7" ht="18" customHeight="1">
      <c r="B21" s="84" t="s">
        <v>160</v>
      </c>
      <c r="C21" s="85">
        <v>66000</v>
      </c>
      <c r="D21" s="85">
        <v>60000</v>
      </c>
      <c r="E21" s="305" t="s">
        <v>592</v>
      </c>
      <c r="F21" s="297"/>
      <c r="G21" s="298"/>
    </row>
    <row r="22" spans="2:7" ht="18" customHeight="1">
      <c r="B22" s="141" t="s">
        <v>161</v>
      </c>
      <c r="C22" s="142">
        <v>330000</v>
      </c>
      <c r="D22" s="142">
        <v>300000</v>
      </c>
      <c r="E22" s="306" t="s">
        <v>162</v>
      </c>
      <c r="F22" s="307"/>
      <c r="G22" s="308"/>
    </row>
    <row r="23" spans="2:7" ht="18" customHeight="1">
      <c r="B23" s="84" t="s">
        <v>591</v>
      </c>
      <c r="C23" s="85">
        <v>880000</v>
      </c>
      <c r="D23" s="85">
        <v>800000</v>
      </c>
      <c r="E23" s="296" t="s">
        <v>595</v>
      </c>
      <c r="F23" s="297"/>
      <c r="G23" s="298"/>
    </row>
    <row r="24" spans="2:7" ht="18" customHeight="1" thickBot="1">
      <c r="B24" s="94" t="s">
        <v>163</v>
      </c>
      <c r="C24" s="95">
        <v>220000</v>
      </c>
      <c r="D24" s="95">
        <v>200000</v>
      </c>
      <c r="E24" s="287" t="s">
        <v>164</v>
      </c>
      <c r="F24" s="288"/>
      <c r="G24" s="289"/>
    </row>
    <row r="25" spans="2:7" s="51" customFormat="1" ht="18" customHeight="1" thickTop="1">
      <c r="B25" s="70" t="s">
        <v>165</v>
      </c>
      <c r="C25" s="71">
        <f>SUM(C13:C24)</f>
        <v>3665200</v>
      </c>
      <c r="D25" s="71">
        <f>SUM(D13:D24)</f>
        <v>3332000</v>
      </c>
      <c r="E25" s="290"/>
      <c r="F25" s="291"/>
      <c r="G25" s="292"/>
    </row>
    <row r="26" spans="2:7" s="51" customFormat="1" ht="12.6" customHeight="1"/>
    <row r="27" spans="2:7" s="51" customFormat="1" ht="18" customHeight="1">
      <c r="B27" s="52" t="s">
        <v>166</v>
      </c>
      <c r="C27" s="68"/>
      <c r="D27" s="68"/>
      <c r="E27" s="68"/>
      <c r="F27" s="68"/>
      <c r="G27" s="69" t="s">
        <v>133</v>
      </c>
    </row>
    <row r="28" spans="2:7" s="51" customFormat="1" ht="25.05" customHeight="1">
      <c r="B28" s="56" t="s">
        <v>143</v>
      </c>
      <c r="C28" s="55" t="s">
        <v>135</v>
      </c>
      <c r="D28" s="56" t="s">
        <v>144</v>
      </c>
      <c r="E28" s="293" t="s">
        <v>145</v>
      </c>
      <c r="F28" s="294"/>
      <c r="G28" s="295"/>
    </row>
    <row r="29" spans="2:7" ht="18" customHeight="1">
      <c r="B29" s="84" t="s">
        <v>167</v>
      </c>
      <c r="C29" s="85">
        <v>396000</v>
      </c>
      <c r="D29" s="85">
        <v>360000</v>
      </c>
      <c r="E29" s="296" t="s">
        <v>599</v>
      </c>
      <c r="F29" s="297"/>
      <c r="G29" s="298"/>
    </row>
    <row r="30" spans="2:7" ht="18" customHeight="1">
      <c r="B30" s="84" t="s">
        <v>168</v>
      </c>
      <c r="C30" s="85">
        <v>330000</v>
      </c>
      <c r="D30" s="85">
        <v>300000</v>
      </c>
      <c r="E30" s="296" t="s">
        <v>169</v>
      </c>
      <c r="F30" s="297"/>
      <c r="G30" s="298"/>
    </row>
    <row r="31" spans="2:7" ht="18" customHeight="1">
      <c r="B31" s="84" t="s">
        <v>170</v>
      </c>
      <c r="C31" s="85">
        <v>220000</v>
      </c>
      <c r="D31" s="85">
        <v>200000</v>
      </c>
      <c r="E31" s="296" t="s">
        <v>171</v>
      </c>
      <c r="F31" s="297"/>
      <c r="G31" s="298"/>
    </row>
    <row r="32" spans="2:7" ht="18" customHeight="1">
      <c r="B32" s="84" t="s">
        <v>172</v>
      </c>
      <c r="C32" s="85">
        <v>165000</v>
      </c>
      <c r="D32" s="85">
        <v>150000</v>
      </c>
      <c r="E32" s="296" t="s">
        <v>173</v>
      </c>
      <c r="F32" s="297"/>
      <c r="G32" s="298"/>
    </row>
    <row r="33" spans="2:7" ht="18" customHeight="1">
      <c r="B33" s="143" t="s">
        <v>596</v>
      </c>
      <c r="C33" s="87">
        <v>1210000</v>
      </c>
      <c r="D33" s="87">
        <v>1100000</v>
      </c>
      <c r="E33" s="299" t="s">
        <v>597</v>
      </c>
      <c r="F33" s="300"/>
      <c r="G33" s="301"/>
    </row>
    <row r="34" spans="2:7" ht="18" customHeight="1">
      <c r="B34" s="86" t="s">
        <v>594</v>
      </c>
      <c r="C34" s="87">
        <v>550000</v>
      </c>
      <c r="D34" s="87">
        <v>500000</v>
      </c>
      <c r="E34" s="299" t="s">
        <v>571</v>
      </c>
      <c r="F34" s="300"/>
      <c r="G34" s="301"/>
    </row>
    <row r="35" spans="2:7" ht="19.8" customHeight="1" thickBot="1">
      <c r="B35" s="77"/>
      <c r="C35" s="78"/>
      <c r="D35" s="78"/>
      <c r="E35" s="302"/>
      <c r="F35" s="303"/>
      <c r="G35" s="304"/>
    </row>
    <row r="36" spans="2:7" s="51" customFormat="1" ht="18" customHeight="1" thickTop="1">
      <c r="B36" s="70" t="s">
        <v>174</v>
      </c>
      <c r="C36" s="64">
        <f>SUM(C29:C35)</f>
        <v>2871000</v>
      </c>
      <c r="D36" s="64">
        <f>SUM(D29:D35)</f>
        <v>2610000</v>
      </c>
      <c r="E36" s="290"/>
      <c r="F36" s="291"/>
      <c r="G36" s="292"/>
    </row>
    <row r="37" spans="2:7" s="51" customFormat="1" ht="45" customHeight="1">
      <c r="B37" s="285" t="s">
        <v>175</v>
      </c>
      <c r="C37" s="286"/>
      <c r="D37" s="286"/>
      <c r="E37" s="286"/>
      <c r="F37" s="286"/>
      <c r="G37" s="286"/>
    </row>
    <row r="38" spans="2:7" s="51" customFormat="1" ht="16.05" customHeight="1"/>
    <row r="39" spans="2:7" s="51" customFormat="1" ht="18" customHeight="1">
      <c r="B39" s="52" t="s">
        <v>176</v>
      </c>
      <c r="D39" s="53"/>
      <c r="G39" s="54" t="s">
        <v>133</v>
      </c>
    </row>
    <row r="40" spans="2:7" s="51" customFormat="1" ht="25.05" customHeight="1">
      <c r="B40" s="72" t="s">
        <v>177</v>
      </c>
      <c r="C40" s="55" t="s">
        <v>135</v>
      </c>
      <c r="D40" s="279" t="s">
        <v>178</v>
      </c>
      <c r="E40" s="279"/>
      <c r="F40" s="279"/>
      <c r="G40" s="279"/>
    </row>
    <row r="41" spans="2:7" ht="15" customHeight="1">
      <c r="B41" s="73" t="s">
        <v>179</v>
      </c>
      <c r="C41" s="81">
        <f>C6-C42-C43</f>
        <v>565200</v>
      </c>
      <c r="D41" s="280"/>
      <c r="E41" s="280"/>
      <c r="F41" s="280"/>
      <c r="G41" s="280"/>
    </row>
    <row r="42" spans="2:7" ht="15" customHeight="1">
      <c r="B42" s="73" t="s">
        <v>180</v>
      </c>
      <c r="C42" s="81">
        <v>3000000</v>
      </c>
      <c r="D42" s="280" t="s">
        <v>181</v>
      </c>
      <c r="E42" s="280"/>
      <c r="F42" s="280"/>
      <c r="G42" s="280"/>
    </row>
    <row r="43" spans="2:7" ht="15" customHeight="1">
      <c r="B43" s="73" t="s">
        <v>182</v>
      </c>
      <c r="C43" s="82">
        <f>F6</f>
        <v>2971000</v>
      </c>
      <c r="D43" s="280" t="s">
        <v>183</v>
      </c>
      <c r="E43" s="280"/>
      <c r="F43" s="280"/>
      <c r="G43" s="280"/>
    </row>
    <row r="44" spans="2:7" ht="15" customHeight="1" thickBot="1">
      <c r="B44" s="74" t="s">
        <v>184</v>
      </c>
      <c r="C44" s="83"/>
      <c r="D44" s="281"/>
      <c r="E44" s="281"/>
      <c r="F44" s="281"/>
      <c r="G44" s="281"/>
    </row>
    <row r="45" spans="2:7" ht="15" customHeight="1" thickTop="1">
      <c r="B45" s="70" t="s">
        <v>185</v>
      </c>
      <c r="C45" s="80">
        <f>SUM(C41:C44)</f>
        <v>6536200</v>
      </c>
      <c r="D45" s="278" t="str">
        <f>IF(C45=C6,"","【エラー】助成事業に要する経費の合計額が不一致")</f>
        <v/>
      </c>
      <c r="E45" s="278"/>
      <c r="F45" s="278"/>
      <c r="G45" s="278"/>
    </row>
    <row r="46" spans="2:7" ht="18" customHeight="1">
      <c r="B46" s="282" t="s">
        <v>186</v>
      </c>
      <c r="C46" s="282"/>
      <c r="D46" s="282"/>
      <c r="E46" s="282"/>
      <c r="F46" s="282"/>
      <c r="G46" s="282"/>
    </row>
    <row r="47" spans="2:7" ht="37.799999999999997" customHeight="1"/>
    <row r="48" spans="2:7" s="51" customFormat="1" ht="18" customHeight="1">
      <c r="B48" s="284" t="s">
        <v>299</v>
      </c>
      <c r="C48" s="284"/>
      <c r="D48" s="284"/>
      <c r="E48" s="284"/>
      <c r="F48" s="284"/>
      <c r="G48" s="54" t="s">
        <v>133</v>
      </c>
    </row>
    <row r="49" spans="2:7" s="51" customFormat="1" ht="25.05" customHeight="1">
      <c r="B49" s="72" t="s">
        <v>177</v>
      </c>
      <c r="C49" s="55" t="s">
        <v>187</v>
      </c>
      <c r="D49" s="279" t="s">
        <v>178</v>
      </c>
      <c r="E49" s="279"/>
      <c r="F49" s="279"/>
      <c r="G49" s="279"/>
    </row>
    <row r="50" spans="2:7" ht="15" customHeight="1">
      <c r="B50" s="73" t="s">
        <v>179</v>
      </c>
      <c r="C50" s="81">
        <f>C43-C51</f>
        <v>971000</v>
      </c>
      <c r="D50" s="280"/>
      <c r="E50" s="280"/>
      <c r="F50" s="280"/>
      <c r="G50" s="280"/>
    </row>
    <row r="51" spans="2:7" ht="15" customHeight="1">
      <c r="B51" s="73" t="s">
        <v>180</v>
      </c>
      <c r="C51" s="81">
        <v>2000000</v>
      </c>
      <c r="D51" s="280" t="s">
        <v>181</v>
      </c>
      <c r="E51" s="280"/>
      <c r="F51" s="280"/>
      <c r="G51" s="280"/>
    </row>
    <row r="52" spans="2:7" ht="15" customHeight="1" thickBot="1">
      <c r="B52" s="74" t="s">
        <v>184</v>
      </c>
      <c r="C52" s="79"/>
      <c r="D52" s="283"/>
      <c r="E52" s="283"/>
      <c r="F52" s="283"/>
      <c r="G52" s="283"/>
    </row>
    <row r="53" spans="2:7" ht="15" customHeight="1" thickTop="1">
      <c r="B53" s="70" t="s">
        <v>185</v>
      </c>
      <c r="C53" s="75">
        <f>SUM(C50:C52)</f>
        <v>2971000</v>
      </c>
      <c r="D53" s="278" t="str">
        <f>IF(C53=F6,"","【エラー】助成金要望額と不一致")</f>
        <v/>
      </c>
      <c r="E53" s="278"/>
      <c r="F53" s="278"/>
      <c r="G53" s="278"/>
    </row>
  </sheetData>
  <sheetProtection formatCells="0" formatColumns="0" formatRows="0" insertRows="0" deleteRows="0" selectLockedCells="1" autoFilter="0"/>
  <mergeCells count="38">
    <mergeCell ref="E23:G23"/>
    <mergeCell ref="B7:G7"/>
    <mergeCell ref="E12:G12"/>
    <mergeCell ref="E13:G13"/>
    <mergeCell ref="E14:G14"/>
    <mergeCell ref="E15:G15"/>
    <mergeCell ref="E16:G16"/>
    <mergeCell ref="E17:G17"/>
    <mergeCell ref="E18:G18"/>
    <mergeCell ref="E19:G19"/>
    <mergeCell ref="E20:G20"/>
    <mergeCell ref="E21:G21"/>
    <mergeCell ref="E22:G22"/>
    <mergeCell ref="B37:G37"/>
    <mergeCell ref="E24:G24"/>
    <mergeCell ref="E25:G25"/>
    <mergeCell ref="E28:G28"/>
    <mergeCell ref="E29:G29"/>
    <mergeCell ref="E30:G30"/>
    <mergeCell ref="E31:G31"/>
    <mergeCell ref="E32:G32"/>
    <mergeCell ref="E34:G34"/>
    <mergeCell ref="E35:G35"/>
    <mergeCell ref="E36:G36"/>
    <mergeCell ref="E33:G33"/>
    <mergeCell ref="D53:G53"/>
    <mergeCell ref="D40:G40"/>
    <mergeCell ref="D41:G41"/>
    <mergeCell ref="D42:G42"/>
    <mergeCell ref="D43:G43"/>
    <mergeCell ref="D44:G44"/>
    <mergeCell ref="D45:G45"/>
    <mergeCell ref="B46:G46"/>
    <mergeCell ref="D49:G49"/>
    <mergeCell ref="D50:G50"/>
    <mergeCell ref="D51:G51"/>
    <mergeCell ref="D52:G52"/>
    <mergeCell ref="B48:F48"/>
  </mergeCells>
  <phoneticPr fontId="1"/>
  <conditionalFormatting sqref="E4:E5">
    <cfRule type="containsText" dxfId="0" priority="1" operator="containsText" text="(選択してください)">
      <formula>NOT(ISERROR(SEARCH("(選択してください)",E4)))</formula>
    </cfRule>
  </conditionalFormatting>
  <dataValidations count="1">
    <dataValidation type="list" allowBlank="1" showInputMessage="1" showErrorMessage="1" sqref="E6" xr:uid="{322F1C5E-9E16-4BB1-8BA8-52447B845273}">
      <formula1>"1/2以内,2/3以内"</formula1>
    </dataValidation>
  </dataValidations>
  <pageMargins left="0.59055118110236227" right="0.39370078740157483" top="0.39370078740157483" bottom="0.19685039370078741" header="0.39370078740157483" footer="0.11811023622047245"/>
  <pageSetup paperSize="9" firstPageNumber="35" orientation="portrait" cellComments="asDisplayed" r:id="rId1"/>
  <headerFooter>
    <oddFooter>&amp;C&amp;"ＭＳ ゴシック,標準"&amp;10- &amp;P -</oddFooter>
  </headerFooter>
  <rowBreaks count="1" manualBreakCount="1">
    <brk id="38"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6DDD3-E880-41E9-94AB-C05E47F1AB3D}">
  <dimension ref="B1:K27"/>
  <sheetViews>
    <sheetView topLeftCell="A19" workbookViewId="0">
      <selection activeCell="M9" sqref="M9"/>
    </sheetView>
  </sheetViews>
  <sheetFormatPr defaultRowHeight="19.95" customHeight="1"/>
  <cols>
    <col min="1" max="1" width="1.69921875" style="18" customWidth="1"/>
    <col min="2" max="2" width="3.19921875" style="18" customWidth="1"/>
    <col min="3" max="3" width="10.69921875" style="18" customWidth="1"/>
    <col min="4" max="5" width="12.69921875" style="18" customWidth="1"/>
    <col min="6" max="9" width="3.69921875" style="18" customWidth="1"/>
    <col min="10" max="10" width="4.69921875" style="18" customWidth="1"/>
    <col min="11" max="11" width="20.69921875" style="18" customWidth="1"/>
    <col min="12" max="12" width="1.69921875" style="18" customWidth="1"/>
    <col min="13" max="16384" width="8.796875" style="18"/>
  </cols>
  <sheetData>
    <row r="1" spans="2:11" ht="19.95" customHeight="1">
      <c r="B1" s="18" t="s">
        <v>583</v>
      </c>
    </row>
    <row r="2" spans="2:11" s="1" customFormat="1" ht="19.95" customHeight="1">
      <c r="B2" s="309" t="s">
        <v>0</v>
      </c>
      <c r="C2" s="309"/>
      <c r="D2" s="309"/>
      <c r="E2" s="309"/>
      <c r="F2" s="309"/>
      <c r="G2" s="309"/>
      <c r="H2" s="309"/>
      <c r="I2" s="309"/>
      <c r="J2" s="309"/>
      <c r="K2" s="309"/>
    </row>
    <row r="3" spans="2:11" s="1" customFormat="1" ht="18" customHeight="1">
      <c r="K3" s="124" t="str">
        <f>申請書!H2</f>
        <v>2025年○月○日</v>
      </c>
    </row>
    <row r="4" spans="2:11" s="1" customFormat="1" ht="18" customHeight="1">
      <c r="B4" s="159" t="s">
        <v>15</v>
      </c>
      <c r="C4" s="159"/>
      <c r="D4" s="159"/>
      <c r="E4" s="159"/>
      <c r="F4" s="159"/>
      <c r="G4" s="159"/>
      <c r="H4" s="159"/>
      <c r="I4" s="159"/>
      <c r="J4" s="159"/>
      <c r="K4" s="159"/>
    </row>
    <row r="5" spans="2:11" s="1" customFormat="1" ht="18" customHeight="1"/>
    <row r="6" spans="2:11" s="1" customFormat="1" ht="18" customHeight="1">
      <c r="F6" s="310" t="s">
        <v>301</v>
      </c>
      <c r="G6" s="310"/>
      <c r="H6" s="310"/>
      <c r="I6" s="317" t="str">
        <f>申請書!H5</f>
        <v>○○市□□町一丁目１番</v>
      </c>
      <c r="J6" s="317"/>
      <c r="K6" s="317"/>
    </row>
    <row r="7" spans="2:11" s="1" customFormat="1" ht="18" customHeight="1">
      <c r="F7" s="310" t="s">
        <v>13</v>
      </c>
      <c r="G7" s="310"/>
      <c r="H7" s="310"/>
      <c r="I7" s="317" t="str">
        <f>申請書!H6</f>
        <v>○○工業株式会社</v>
      </c>
      <c r="J7" s="317"/>
      <c r="K7" s="317"/>
    </row>
    <row r="8" spans="2:11" s="1" customFormat="1" ht="18" customHeight="1">
      <c r="F8" s="310" t="s">
        <v>10</v>
      </c>
      <c r="G8" s="310"/>
      <c r="H8" s="310"/>
      <c r="I8" s="317" t="str">
        <f>申請書!H7</f>
        <v>代表取締役</v>
      </c>
      <c r="J8" s="317"/>
      <c r="K8" s="317"/>
    </row>
    <row r="9" spans="2:11" s="1" customFormat="1" ht="18" customHeight="1">
      <c r="F9" s="310" t="s">
        <v>1</v>
      </c>
      <c r="G9" s="310"/>
      <c r="H9" s="310"/>
      <c r="I9" s="317" t="str">
        <f>申請書!H8</f>
        <v>愛知　太郎</v>
      </c>
      <c r="J9" s="317"/>
      <c r="K9" s="317"/>
    </row>
    <row r="10" spans="2:11" s="1" customFormat="1" ht="18" customHeight="1"/>
    <row r="11" spans="2:11" s="1" customFormat="1" ht="49.95" customHeight="1">
      <c r="B11" s="149" t="s">
        <v>14</v>
      </c>
      <c r="C11" s="149"/>
      <c r="D11" s="149"/>
      <c r="E11" s="149"/>
      <c r="F11" s="149"/>
      <c r="G11" s="149"/>
      <c r="H11" s="149"/>
      <c r="I11" s="149"/>
      <c r="J11" s="149"/>
      <c r="K11" s="149"/>
    </row>
    <row r="12" spans="2:11" s="1" customFormat="1" ht="18" customHeight="1"/>
    <row r="13" spans="2:11" s="1" customFormat="1" ht="19.95" customHeight="1">
      <c r="B13" s="31" t="s">
        <v>2</v>
      </c>
      <c r="C13" s="31"/>
      <c r="D13" s="31"/>
    </row>
    <row r="14" spans="2:11" s="1" customFormat="1" ht="15" customHeight="1">
      <c r="B14" s="316" t="s">
        <v>16</v>
      </c>
      <c r="C14" s="315" t="s">
        <v>10</v>
      </c>
      <c r="D14" s="316" t="s">
        <v>17</v>
      </c>
      <c r="E14" s="316" t="s">
        <v>3</v>
      </c>
      <c r="F14" s="315" t="s">
        <v>4</v>
      </c>
      <c r="G14" s="315"/>
      <c r="H14" s="315"/>
      <c r="I14" s="315"/>
      <c r="J14" s="32" t="s">
        <v>9</v>
      </c>
      <c r="K14" s="316" t="s">
        <v>21</v>
      </c>
    </row>
    <row r="15" spans="2:11" s="1" customFormat="1" ht="15" customHeight="1">
      <c r="B15" s="316"/>
      <c r="C15" s="315"/>
      <c r="D15" s="316"/>
      <c r="E15" s="316"/>
      <c r="F15" s="33" t="s">
        <v>8</v>
      </c>
      <c r="G15" s="33" t="s">
        <v>5</v>
      </c>
      <c r="H15" s="33" t="s">
        <v>6</v>
      </c>
      <c r="I15" s="33" t="s">
        <v>7</v>
      </c>
      <c r="J15" s="32" t="s">
        <v>11</v>
      </c>
      <c r="K15" s="315"/>
    </row>
    <row r="16" spans="2:11" ht="30" customHeight="1">
      <c r="B16" s="36">
        <v>1</v>
      </c>
      <c r="C16" s="99" t="s">
        <v>190</v>
      </c>
      <c r="D16" s="99" t="s">
        <v>302</v>
      </c>
      <c r="E16" s="99" t="s">
        <v>303</v>
      </c>
      <c r="F16" s="99" t="s">
        <v>304</v>
      </c>
      <c r="G16" s="100">
        <v>40</v>
      </c>
      <c r="H16" s="100" t="s">
        <v>305</v>
      </c>
      <c r="I16" s="100" t="s">
        <v>306</v>
      </c>
      <c r="J16" s="101" t="s">
        <v>307</v>
      </c>
      <c r="K16" s="102" t="s">
        <v>308</v>
      </c>
    </row>
    <row r="17" spans="2:11" ht="30" customHeight="1">
      <c r="B17" s="36">
        <v>2</v>
      </c>
      <c r="C17" s="99" t="s">
        <v>309</v>
      </c>
      <c r="D17" s="99" t="s">
        <v>310</v>
      </c>
      <c r="E17" s="99" t="s">
        <v>311</v>
      </c>
      <c r="F17" s="99" t="s">
        <v>312</v>
      </c>
      <c r="G17" s="100" t="s">
        <v>313</v>
      </c>
      <c r="H17" s="100" t="s">
        <v>314</v>
      </c>
      <c r="I17" s="100" t="s">
        <v>315</v>
      </c>
      <c r="J17" s="101" t="s">
        <v>307</v>
      </c>
      <c r="K17" s="102" t="s">
        <v>316</v>
      </c>
    </row>
    <row r="18" spans="2:11" ht="30" customHeight="1">
      <c r="B18" s="36">
        <v>3</v>
      </c>
      <c r="C18" s="99" t="s">
        <v>309</v>
      </c>
      <c r="D18" s="99" t="s">
        <v>317</v>
      </c>
      <c r="E18" s="99" t="s">
        <v>318</v>
      </c>
      <c r="F18" s="99" t="s">
        <v>304</v>
      </c>
      <c r="G18" s="100" t="s">
        <v>319</v>
      </c>
      <c r="H18" s="100" t="s">
        <v>320</v>
      </c>
      <c r="I18" s="100" t="s">
        <v>321</v>
      </c>
      <c r="J18" s="101" t="s">
        <v>307</v>
      </c>
      <c r="K18" s="102" t="s">
        <v>322</v>
      </c>
    </row>
    <row r="19" spans="2:11" ht="30" customHeight="1">
      <c r="B19" s="36">
        <v>4</v>
      </c>
      <c r="C19" s="99" t="s">
        <v>323</v>
      </c>
      <c r="D19" s="99" t="s">
        <v>324</v>
      </c>
      <c r="E19" s="99" t="s">
        <v>325</v>
      </c>
      <c r="F19" s="99" t="s">
        <v>304</v>
      </c>
      <c r="G19" s="100" t="s">
        <v>326</v>
      </c>
      <c r="H19" s="100" t="s">
        <v>327</v>
      </c>
      <c r="I19" s="100" t="s">
        <v>328</v>
      </c>
      <c r="J19" s="101" t="s">
        <v>329</v>
      </c>
      <c r="K19" s="102" t="s">
        <v>308</v>
      </c>
    </row>
    <row r="20" spans="2:11" ht="30" customHeight="1">
      <c r="B20" s="36">
        <v>5</v>
      </c>
      <c r="C20" s="36"/>
      <c r="D20" s="36"/>
      <c r="E20" s="36"/>
      <c r="F20" s="37"/>
      <c r="G20" s="37"/>
      <c r="H20" s="37"/>
      <c r="I20" s="37"/>
      <c r="J20" s="38"/>
      <c r="K20" s="39"/>
    </row>
    <row r="21" spans="2:11" ht="30" customHeight="1">
      <c r="B21" s="36">
        <v>6</v>
      </c>
      <c r="C21" s="36"/>
      <c r="D21" s="36"/>
      <c r="E21" s="36"/>
      <c r="F21" s="37"/>
      <c r="G21" s="37"/>
      <c r="H21" s="37"/>
      <c r="I21" s="37"/>
      <c r="J21" s="38"/>
      <c r="K21" s="39"/>
    </row>
    <row r="23" spans="2:11" s="1" customFormat="1" ht="99" customHeight="1">
      <c r="B23" s="318" t="s">
        <v>22</v>
      </c>
      <c r="C23" s="318"/>
      <c r="D23" s="318"/>
      <c r="E23" s="318"/>
      <c r="F23" s="318"/>
      <c r="G23" s="318"/>
      <c r="H23" s="318"/>
      <c r="I23" s="318"/>
      <c r="J23" s="318"/>
      <c r="K23" s="318"/>
    </row>
    <row r="24" spans="2:11" s="1" customFormat="1" ht="10.050000000000001" customHeight="1"/>
    <row r="25" spans="2:11" s="1" customFormat="1" ht="18" customHeight="1">
      <c r="B25" s="319" t="s">
        <v>18</v>
      </c>
      <c r="C25" s="320"/>
      <c r="D25" s="320"/>
      <c r="E25" s="320"/>
      <c r="F25" s="320"/>
      <c r="G25" s="320"/>
      <c r="H25" s="320"/>
      <c r="I25" s="320"/>
      <c r="J25" s="320"/>
      <c r="K25" s="321"/>
    </row>
    <row r="26" spans="2:11" s="1" customFormat="1" ht="51" customHeight="1">
      <c r="B26" s="34">
        <v>1</v>
      </c>
      <c r="C26" s="311" t="s">
        <v>19</v>
      </c>
      <c r="D26" s="311"/>
      <c r="E26" s="311"/>
      <c r="F26" s="311"/>
      <c r="G26" s="311"/>
      <c r="H26" s="311"/>
      <c r="I26" s="311"/>
      <c r="J26" s="311"/>
      <c r="K26" s="312"/>
    </row>
    <row r="27" spans="2:11" s="1" customFormat="1" ht="28.8" customHeight="1">
      <c r="B27" s="35">
        <v>2</v>
      </c>
      <c r="C27" s="313" t="s">
        <v>20</v>
      </c>
      <c r="D27" s="313"/>
      <c r="E27" s="313"/>
      <c r="F27" s="313"/>
      <c r="G27" s="313"/>
      <c r="H27" s="313"/>
      <c r="I27" s="313"/>
      <c r="J27" s="313"/>
      <c r="K27" s="314"/>
    </row>
  </sheetData>
  <sheetProtection formatCells="0" formatColumns="0" formatRows="0" insertRows="0" deleteRows="0" selectLockedCells="1"/>
  <mergeCells count="21">
    <mergeCell ref="C26:K26"/>
    <mergeCell ref="C27:K27"/>
    <mergeCell ref="C14:C15"/>
    <mergeCell ref="D14:D15"/>
    <mergeCell ref="I6:K6"/>
    <mergeCell ref="I7:K7"/>
    <mergeCell ref="I8:K8"/>
    <mergeCell ref="I9:K9"/>
    <mergeCell ref="B11:K11"/>
    <mergeCell ref="B23:K23"/>
    <mergeCell ref="B25:K25"/>
    <mergeCell ref="F14:I14"/>
    <mergeCell ref="B14:B15"/>
    <mergeCell ref="E14:E15"/>
    <mergeCell ref="K14:K15"/>
    <mergeCell ref="B2:K2"/>
    <mergeCell ref="F6:H6"/>
    <mergeCell ref="F7:H7"/>
    <mergeCell ref="F8:H8"/>
    <mergeCell ref="F9:H9"/>
    <mergeCell ref="B4:K4"/>
  </mergeCells>
  <phoneticPr fontId="1"/>
  <dataValidations count="2">
    <dataValidation type="list" allowBlank="1" showInputMessage="1" showErrorMessage="1" sqref="J16:J21" xr:uid="{9956817C-A380-4EC4-ACAE-4896292736B1}">
      <formula1>"M,F"</formula1>
    </dataValidation>
    <dataValidation type="list" allowBlank="1" showInputMessage="1" showErrorMessage="1" sqref="F20:F21" xr:uid="{B1B10B65-AE15-4515-9FE0-BEF5EDEE7CAA}">
      <formula1>"M,T,S,H"</formula1>
    </dataValidation>
  </dataValidations>
  <pageMargins left="0.59055118110236227" right="0.39370078740157483" top="0.39370078740157483" bottom="0.19685039370078741" header="0.39370078740157483" footer="0.11811023622047245"/>
  <pageSetup paperSize="9" firstPageNumber="35" orientation="portrait" cellComments="asDisplayed" r:id="rId1"/>
  <headerFooter>
    <oddFooter>&amp;C&amp;"ＭＳ ゴシック,標準"&amp;10- &amp;P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申請書</vt:lpstr>
      <vt:lpstr>1概要</vt:lpstr>
      <vt:lpstr>2背景3地域資源</vt:lpstr>
      <vt:lpstr>4計画</vt:lpstr>
      <vt:lpstr>5体制</vt:lpstr>
      <vt:lpstr>6新規性</vt:lpstr>
      <vt:lpstr>7目標8効果</vt:lpstr>
      <vt:lpstr>9経費</vt:lpstr>
      <vt:lpstr>申立書</vt:lpstr>
      <vt:lpstr>【参考 産業分類】</vt:lpstr>
      <vt:lpstr>'6新規性'!_Hlk196405194</vt:lpstr>
      <vt:lpstr>'1概要'!Print_Area</vt:lpstr>
      <vt:lpstr>'2背景3地域資源'!Print_Area</vt:lpstr>
      <vt:lpstr>'4計画'!Print_Area</vt:lpstr>
      <vt:lpstr>'5体制'!Print_Area</vt:lpstr>
      <vt:lpstr>'6新規性'!Print_Area</vt:lpstr>
      <vt:lpstr>'7目標8効果'!Print_Area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朋矢</dc:creator>
  <cp:lastModifiedBy>桂　朋矢</cp:lastModifiedBy>
  <cp:lastPrinted>2025-05-14T04:12:07Z</cp:lastPrinted>
  <dcterms:created xsi:type="dcterms:W3CDTF">2025-04-18T05:18:41Z</dcterms:created>
  <dcterms:modified xsi:type="dcterms:W3CDTF">2025-05-14T08:06:59Z</dcterms:modified>
</cp:coreProperties>
</file>