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file03sv\Doc\03.経営支援部\02.取引振興グループ\令和７年度\6_地域商談会（三河・知多会場）\6_受注企業募集\"/>
    </mc:Choice>
  </mc:AlternateContent>
  <xr:revisionPtr revIDLastSave="0" documentId="13_ncr:1_{175CFA23-5480-4400-BD62-3E7106A949D4}" xr6:coauthVersionLast="47" xr6:coauthVersionMax="47" xr10:uidLastSave="{00000000-0000-0000-0000-000000000000}"/>
  <bookViews>
    <workbookView xWindow="-120" yWindow="-120" windowWidth="29040" windowHeight="15720" activeTab="1" xr2:uid="{00000000-000D-0000-FFFF-FFFF00000000}"/>
  </bookViews>
  <sheets>
    <sheet name="記入方法(必ずお読みください。)" sheetId="12" r:id="rId1"/>
    <sheet name="sheet" sheetId="11" r:id="rId2"/>
  </sheets>
  <definedNames>
    <definedName name="_xlnm._FilterDatabase" localSheetId="1" hidden="1">sheet!$AG$25:$AG$25</definedName>
    <definedName name="_xlnm.Print_Area" localSheetId="1">sheet!$A$1:$AC$88</definedName>
    <definedName name="_xlnm.Print_Area" localSheetId="0">'記入方法(必ずお読みください。)'!$A$1:$AC$88</definedName>
  </definedNames>
  <calcPr calcId="191029"/>
</workbook>
</file>

<file path=xl/calcChain.xml><?xml version="1.0" encoding="utf-8"?>
<calcChain xmlns="http://schemas.openxmlformats.org/spreadsheetml/2006/main">
  <c r="AU79" i="11" l="1"/>
  <c r="AG70" i="11"/>
  <c r="R92" i="11" l="1"/>
  <c r="AG80" i="11"/>
  <c r="AI25" i="12"/>
  <c r="AG25" i="12"/>
  <c r="AI22" i="12"/>
  <c r="AG22" i="12"/>
  <c r="AI20" i="12"/>
  <c r="AG20" i="12"/>
  <c r="AI18" i="12"/>
  <c r="AG18" i="12"/>
  <c r="AG20" i="11"/>
  <c r="AG22" i="11"/>
  <c r="AG25" i="11"/>
  <c r="AI25" i="11"/>
  <c r="AI22" i="11"/>
  <c r="AI20" i="11"/>
  <c r="AG18" i="11"/>
  <c r="AI18" i="11"/>
  <c r="R178" i="11" l="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AT76" i="12"/>
  <c r="AU79" i="12"/>
  <c r="AT79" i="12"/>
  <c r="AU76" i="12"/>
  <c r="AT75" i="12"/>
  <c r="AU74" i="12"/>
  <c r="AT73" i="12"/>
  <c r="AU72" i="12"/>
  <c r="AT71" i="12"/>
  <c r="AU70" i="12"/>
  <c r="AT69" i="12"/>
  <c r="AH242" i="11"/>
  <c r="AG242" i="11"/>
  <c r="R177" i="11"/>
  <c r="R176"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AT76" i="11" s="1"/>
  <c r="AT79" i="11"/>
  <c r="AG76" i="11"/>
  <c r="AG75" i="11"/>
  <c r="AG74" i="11"/>
  <c r="AG73" i="11"/>
  <c r="AG72" i="11"/>
  <c r="AT69" i="11" l="1"/>
  <c r="AT72" i="11"/>
  <c r="AU75" i="11"/>
  <c r="AT75" i="11"/>
  <c r="AU70" i="11"/>
  <c r="AT71" i="11"/>
  <c r="AG71" i="11" s="1"/>
  <c r="AU72" i="11"/>
  <c r="AT73" i="11"/>
  <c r="AU74" i="11"/>
  <c r="AU76" i="11"/>
  <c r="AU69" i="11"/>
  <c r="AT70" i="11"/>
  <c r="AU71" i="11"/>
  <c r="AU73" i="11"/>
  <c r="AT74" i="11"/>
  <c r="AU69" i="12"/>
  <c r="AT70" i="12"/>
  <c r="AG70" i="12" s="1"/>
  <c r="AU71" i="12"/>
  <c r="AT72" i="12"/>
  <c r="AU73" i="12"/>
  <c r="AT74" i="12"/>
  <c r="AU75" i="12"/>
  <c r="AG6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CA50C26E-D5ED-4D92-9951-64BD1C877CBD}">
      <text>
        <r>
          <rPr>
            <sz val="9"/>
            <color indexed="81"/>
            <rFont val="MS P ゴシック"/>
            <family val="3"/>
            <charset val="128"/>
          </rPr>
          <t xml:space="preserve">注意：
「同上」は不可。
</t>
        </r>
      </text>
    </comment>
    <comment ref="I55"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sharedStrings.xml><?xml version="1.0" encoding="utf-8"?>
<sst xmlns="http://schemas.openxmlformats.org/spreadsheetml/2006/main" count="342" uniqueCount="229">
  <si>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</si>
  <si>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</si>
  <si>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</si>
  <si>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</si>
  <si>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</si>
  <si>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</si>
  <si>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</si>
  <si>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</si>
  <si>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</si>
  <si>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</si>
  <si>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</si>
  <si>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</si>
  <si>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</si>
  <si>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</si>
  <si>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</si>
  <si>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</si>
  <si>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</si>
  <si>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</si>
  <si>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</si>
  <si>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</si>
  <si>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</si>
  <si>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</si>
  <si>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</si>
  <si>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</si>
  <si>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</si>
  <si>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</si>
  <si>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</si>
  <si>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</si>
  <si>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</si>
  <si>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</si>
  <si>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</si>
  <si>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</si>
  <si>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</si>
  <si>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</si>
  <si>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</si>
  <si>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</si>
  <si>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</si>
  <si>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</si>
  <si>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</si>
  <si>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あいちさんぎょう</t>
    <phoneticPr fontId="20"/>
  </si>
  <si>
    <t>052-563-1436</t>
    <phoneticPr fontId="20"/>
  </si>
  <si>
    <t>460-0002</t>
    <phoneticPr fontId="20"/>
  </si>
  <si>
    <t>（都道府県）</t>
    <rPh sb="1" eb="5">
      <t>トドウフケン</t>
    </rPh>
    <phoneticPr fontId="4"/>
  </si>
  <si>
    <t>愛知県</t>
    <rPh sb="0" eb="3">
      <t>アイチケン</t>
    </rPh>
    <phoneticPr fontId="20"/>
  </si>
  <si>
    <t>http://www.aibsc.jp/</t>
    <phoneticPr fontId="20"/>
  </si>
  <si>
    <t>052-715-3068</t>
    <phoneticPr fontId="20"/>
  </si>
  <si>
    <t>zoom</t>
    <phoneticPr fontId="20"/>
  </si>
  <si>
    <t>Microsoft
teams</t>
    <phoneticPr fontId="20"/>
  </si>
  <si>
    <t>webex</t>
    <phoneticPr fontId="20"/>
  </si>
  <si>
    <t>skype</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</si>
  <si>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</si>
  <si>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</si>
  <si>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info-torihiki@aibsc.jp</t>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</si>
  <si>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</si>
  <si>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</si>
  <si>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</si>
  <si>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</si>
  <si>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</si>
  <si>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</si>
  <si>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</si>
  <si>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</si>
  <si>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</si>
  <si>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</si>
  <si>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</si>
  <si>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</si>
  <si>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</si>
  <si>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</si>
  <si>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</si>
  <si>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</si>
  <si>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</si>
  <si>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</si>
  <si>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</si>
  <si>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</si>
  <si>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</si>
  <si>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光和商事　株式会社</t>
  </si>
  <si>
    <t>興和精密工業　株式会社</t>
  </si>
  <si>
    <t>佐久間特殊鋼　株式会社</t>
  </si>
  <si>
    <t>株式会社　ツルタ製作所</t>
  </si>
  <si>
    <t>株式会社　ヒマラヤ化学工業所</t>
  </si>
  <si>
    <t>Google
meets</t>
    <phoneticPr fontId="20"/>
  </si>
  <si>
    <t>株式会社　イナック</t>
  </si>
  <si>
    <t>株式会社　キョウワ</t>
  </si>
  <si>
    <t>株式会社　大洋電機製作所</t>
  </si>
  <si>
    <t>株式会社　ナゴヤカタン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</si>
  <si>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</si>
  <si>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</si>
  <si>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</si>
  <si>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</si>
  <si>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</si>
  <si>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</si>
  <si>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株式会社　旭商工社</t>
  </si>
  <si>
    <t>小川工業　株式会社</t>
  </si>
  <si>
    <t>株式会社　ケーエムエフ</t>
  </si>
  <si>
    <t>中部合成樹脂工業　株式会社</t>
  </si>
  <si>
    <t>株式会社　ナカヒョウ</t>
  </si>
  <si>
    <t>株式会社　丸由製作所</t>
  </si>
  <si>
    <t>■受注企業側の参加方式</t>
    <rPh sb="1" eb="3">
      <t>ジュチュウ</t>
    </rPh>
    <rPh sb="3" eb="5">
      <t>キギョウ</t>
    </rPh>
    <rPh sb="5" eb="6">
      <t>ガワ</t>
    </rPh>
    <rPh sb="7" eb="9">
      <t>サンカ</t>
    </rPh>
    <rPh sb="9" eb="11">
      <t>ホウシキ</t>
    </rPh>
    <phoneticPr fontId="20"/>
  </si>
  <si>
    <t>あいち産業　株式会社</t>
    <phoneticPr fontId="20"/>
  </si>
  <si>
    <t>SCM415 S45C　SUS304など</t>
    <phoneticPr fontId="20"/>
  </si>
  <si>
    <t>NC内径研削盤</t>
  </si>
  <si>
    <t>内径研削盤</t>
  </si>
  <si>
    <t>NC自動旋盤</t>
  </si>
  <si>
    <t>画像寸法測定機</t>
  </si>
  <si>
    <t>洗浄機</t>
    <rPh sb="0" eb="2">
      <t>センジョウ</t>
    </rPh>
    <rPh sb="2" eb="3">
      <t>キ</t>
    </rPh>
    <phoneticPr fontId="20"/>
  </si>
  <si>
    <t>名古屋市中村区名駅4-4-38</t>
    <phoneticPr fontId="20"/>
  </si>
  <si>
    <t>あいち　二郎</t>
    <rPh sb="4" eb="6">
      <t>ジロウ</t>
    </rPh>
    <phoneticPr fontId="20"/>
  </si>
  <si>
    <t>あいち　一郎</t>
    <rPh sb="4" eb="6">
      <t>イチロウ</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</si>
  <si>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</si>
  <si>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</si>
  <si>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</si>
  <si>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2　株式会社あいち機構鉄工</t>
  </si>
  <si>
    <t>1　あいち機構加工株式会社</t>
  </si>
  <si>
    <t>3　株式会社あいち産業</t>
  </si>
  <si>
    <t>参加者（代表）</t>
    <rPh sb="0" eb="3">
      <t>サンカシャ</t>
    </rPh>
    <rPh sb="4" eb="6">
      <t>ダイヒョウ</t>
    </rPh>
    <phoneticPr fontId="5"/>
  </si>
  <si>
    <t>株式会社　エヌテック</t>
  </si>
  <si>
    <t>滑川軽銅　株式会社</t>
  </si>
  <si>
    <t>HILLTOP　株式会社</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</si>
  <si>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</si>
  <si>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</si>
  <si>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送付先：（公益）あいち産業振興機構　取引振興・設備G行き</t>
    <rPh sb="5" eb="6">
      <t>コウ</t>
    </rPh>
    <rPh sb="6" eb="7">
      <t>エキ</t>
    </rPh>
    <rPh sb="18" eb="20">
      <t>トリヒキ</t>
    </rPh>
    <rPh sb="20" eb="22">
      <t>シンコウ</t>
    </rPh>
    <rPh sb="23" eb="25">
      <t>セツビ</t>
    </rPh>
    <phoneticPr fontId="1"/>
  </si>
  <si>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</si>
  <si>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</si>
  <si>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</si>
  <si>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052-715-3068</t>
  </si>
  <si>
    <t>052-563-1436</t>
  </si>
  <si>
    <t>ピストン・シャフトバルブ・スプール・ポペット等</t>
    <phoneticPr fontId="20"/>
  </si>
  <si>
    <t>あいち産業機構株式会社</t>
    <phoneticPr fontId="20"/>
  </si>
  <si>
    <t>株式会社あいち工業</t>
    <phoneticPr fontId="20"/>
  </si>
  <si>
    <t>NC円筒研削盤</t>
  </si>
  <si>
    <t>センターレス</t>
  </si>
  <si>
    <t>φ30×200</t>
  </si>
  <si>
    <t>令和〇〇年度　地域商談会（△△会場）　参加発注企業一覧【※クリックするとブラウザにて開きます】</t>
    <rPh sb="0" eb="2">
      <t>レイワ</t>
    </rPh>
    <rPh sb="4" eb="6">
      <t>ネンド</t>
    </rPh>
    <rPh sb="7" eb="9">
      <t>チイキ</t>
    </rPh>
    <rPh sb="9" eb="12">
      <t>ショウダンカイ</t>
    </rPh>
    <rPh sb="15" eb="17">
      <t>カイジョウ</t>
    </rPh>
    <rPh sb="19" eb="21">
      <t>サンカ</t>
    </rPh>
    <rPh sb="21" eb="23">
      <t>ハッチュウ</t>
    </rPh>
    <rPh sb="23" eb="25">
      <t>キギョウ</t>
    </rPh>
    <rPh sb="25" eb="27">
      <t>イチラン</t>
    </rPh>
    <rPh sb="42" eb="43">
      <t>ヒラ</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</si>
  <si>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</si>
  <si>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16" eb="318">
      <t>サンカ</t>
    </rPh>
    <rPh sb="318" eb="320">
      <t>モウシコミ</t>
    </rPh>
    <rPh sb="326" eb="327">
      <t>カナラ</t>
    </rPh>
    <rPh sb="329" eb="330">
      <t>シャ</t>
    </rPh>
    <rPh sb="330" eb="332">
      <t>イジョウ</t>
    </rPh>
    <rPh sb="333" eb="335">
      <t>ハッチュウ</t>
    </rPh>
    <rPh sb="335" eb="337">
      <t>キギョウ</t>
    </rPh>
    <rPh sb="338" eb="339">
      <t>タイ</t>
    </rPh>
    <rPh sb="342" eb="344">
      <t>ショウダン</t>
    </rPh>
    <rPh sb="344" eb="346">
      <t>キボウ</t>
    </rPh>
    <rPh sb="347" eb="348">
      <t>ダ</t>
    </rPh>
    <rPh sb="354" eb="356">
      <t>ヒツヨウ</t>
    </rPh>
    <rPh sb="362" eb="364">
      <t>ハッチュウ</t>
    </rPh>
    <rPh sb="364" eb="366">
      <t>キギョウ</t>
    </rPh>
    <rPh sb="369" eb="372">
      <t>ギャクシメイ</t>
    </rPh>
    <rPh sb="372" eb="373">
      <t>マ</t>
    </rPh>
    <rPh sb="375" eb="377">
      <t>サンカ</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</si>
  <si>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</si>
  <si>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</si>
  <si>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</si>
  <si>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アスカ　株式会社</t>
  </si>
  <si>
    <t>株式会社　荒川鉄工所</t>
  </si>
  <si>
    <t>株式会社　伊藤工業</t>
  </si>
  <si>
    <t>SUS　株式会社</t>
  </si>
  <si>
    <t>株式会社　タカギスチール</t>
  </si>
  <si>
    <t>株式会社　協同電子</t>
  </si>
  <si>
    <t>株式会社　シンテックホズミ</t>
  </si>
  <si>
    <t>株式会社　栃木屋</t>
  </si>
  <si>
    <t>株式会社　トピア</t>
  </si>
  <si>
    <t>日本ハードウェアー　株式会社</t>
  </si>
  <si>
    <t>ピーピーエル　株式会社</t>
  </si>
  <si>
    <t>株式会社　扶桑技研</t>
  </si>
  <si>
    <t>株式会社　豊電子工業</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</si>
  <si>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</si>
  <si>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</si>
  <si>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</si>
  <si>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</si>
  <si>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</si>
  <si>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</si>
  <si>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</si>
  <si>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</si>
  <si>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</si>
  <si>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r>
      <rPr>
        <b/>
        <sz val="24"/>
        <color rgb="FFFFFFFF"/>
        <rFont val="ＭＳ Ｐゴシック"/>
        <family val="3"/>
        <charset val="128"/>
      </rPr>
      <t>令和7年度地域商談会（三河・知多会場）</t>
    </r>
    <r>
      <rPr>
        <b/>
        <sz val="14"/>
        <color rgb="FFFFFFFF"/>
        <rFont val="ＭＳ Ｐゴシック"/>
        <family val="3"/>
        <charset val="128"/>
      </rPr>
      <t xml:space="preserve">
</t>
    </r>
    <r>
      <rPr>
        <b/>
        <sz val="18"/>
        <color rgb="FFFFFFFF"/>
        <rFont val="ＭＳ Ｐゴシック"/>
        <family val="3"/>
        <charset val="128"/>
      </rPr>
      <t>〔　令和8年2月開催　〕</t>
    </r>
    <r>
      <rPr>
        <b/>
        <sz val="14"/>
        <color rgb="FFFFFFFF"/>
        <rFont val="ＭＳ Ｐゴシック"/>
        <family val="3"/>
        <charset val="128"/>
      </rPr>
      <t xml:space="preserve">
</t>
    </r>
    <r>
      <rPr>
        <b/>
        <sz val="20"/>
        <color rgb="FFFFFFFF"/>
        <rFont val="ＭＳ Ｐゴシック"/>
        <family val="3"/>
        <charset val="128"/>
      </rPr>
      <t>参　加・登　録　申　込　書　（</t>
    </r>
    <r>
      <rPr>
        <b/>
        <sz val="20"/>
        <color rgb="FF0099FF"/>
        <rFont val="ＭＳ Ｐゴシック"/>
        <family val="3"/>
        <charset val="128"/>
      </rPr>
      <t>受 注</t>
    </r>
    <r>
      <rPr>
        <b/>
        <sz val="20"/>
        <color rgb="FFFFFFFF"/>
        <rFont val="ＭＳ Ｐゴシック"/>
        <family val="3"/>
        <charset val="128"/>
      </rPr>
      <t xml:space="preserve"> 企 業）</t>
    </r>
    <rPh sb="11" eb="13">
      <t>ミカワ</t>
    </rPh>
    <rPh sb="14" eb="16">
      <t>チタ</t>
    </rPh>
    <rPh sb="48" eb="49">
      <t>ジュ</t>
    </rPh>
    <rPh sb="50" eb="51">
      <t>チュウ</t>
    </rPh>
    <phoneticPr fontId="20"/>
  </si>
  <si>
    <t>締切日：令和7年11月26日（水）まで</t>
    <rPh sb="4" eb="6">
      <t>レイワ</t>
    </rPh>
    <rPh sb="7" eb="8">
      <t>ネン</t>
    </rPh>
    <rPh sb="10" eb="11">
      <t>ガツ</t>
    </rPh>
    <rPh sb="13" eb="14">
      <t>ニチ</t>
    </rPh>
    <rPh sb="15" eb="16">
      <t>スイ</t>
    </rPh>
    <phoneticPr fontId="1"/>
  </si>
  <si>
    <t>商談希望企業（最大商談数8社）の選定にあたっては
当機構ホームページもしくは下記の
「令和7年度　地域商談会（三河・知多会場）　参加発注企業一覧表」
をご確認の上、プルダウンリストから企業名をご選択ください。</t>
    <rPh sb="2" eb="4">
      <t>キボウ</t>
    </rPh>
    <rPh sb="26" eb="28">
      <t>キコウ</t>
    </rPh>
    <rPh sb="55" eb="57">
      <t>ミカワ</t>
    </rPh>
    <rPh sb="58" eb="60">
      <t>チタ</t>
    </rPh>
    <rPh sb="60" eb="62">
      <t>カイジョウ</t>
    </rPh>
    <rPh sb="77" eb="79">
      <t>カクニン</t>
    </rPh>
    <rPh sb="80" eb="81">
      <t>ウエ</t>
    </rPh>
    <rPh sb="97" eb="99">
      <t>センタク</t>
    </rPh>
    <phoneticPr fontId="20"/>
  </si>
  <si>
    <t>※申込みに際して「【重要】「商談希望発注企業」を選択する際の注意事項」及び「商談会に関するよくある質問【受注企業向け】」を確認しました</t>
    <phoneticPr fontId="20"/>
  </si>
  <si>
    <t>商談会を知った経緯（複数選択可）</t>
    <rPh sb="0" eb="3">
      <t>ショウダンカイ</t>
    </rPh>
    <rPh sb="4" eb="5">
      <t>シ</t>
    </rPh>
    <rPh sb="7" eb="9">
      <t>ケイイ</t>
    </rPh>
    <rPh sb="10" eb="15">
      <t>フクスウセンタクカ</t>
    </rPh>
    <phoneticPr fontId="20"/>
  </si>
  <si>
    <t>あいち産業振興機構のメルマガ</t>
    <phoneticPr fontId="20"/>
  </si>
  <si>
    <t>取引振興・設備グループからのメール</t>
    <rPh sb="0" eb="4">
      <t>トリヒキシンコウ</t>
    </rPh>
    <rPh sb="5" eb="7">
      <t>セツビ</t>
    </rPh>
    <phoneticPr fontId="20"/>
  </si>
  <si>
    <t>商工会議所</t>
    <rPh sb="0" eb="5">
      <t>ショウコウカイギショ</t>
    </rPh>
    <phoneticPr fontId="20"/>
  </si>
  <si>
    <t>商工中金</t>
    <rPh sb="0" eb="4">
      <t>ショウコウチュウキン</t>
    </rPh>
    <phoneticPr fontId="20"/>
  </si>
  <si>
    <t>日本政策金融公庫</t>
    <rPh sb="0" eb="8">
      <t>ニホンセイサクキンユウコウコ</t>
    </rPh>
    <phoneticPr fontId="20"/>
  </si>
  <si>
    <t>知人</t>
    <rPh sb="0" eb="2">
      <t>チジン</t>
    </rPh>
    <phoneticPr fontId="20"/>
  </si>
  <si>
    <r>
      <rPr>
        <b/>
        <sz val="24"/>
        <color rgb="FFFFFFFF"/>
        <rFont val="ＭＳ Ｐゴシック"/>
        <family val="3"/>
        <charset val="128"/>
      </rPr>
      <t>令和〇年度地域商談会（△△会場）</t>
    </r>
    <r>
      <rPr>
        <b/>
        <sz val="14"/>
        <color rgb="FFFFFFFF"/>
        <rFont val="ＭＳ Ｐゴシック"/>
        <family val="3"/>
        <charset val="128"/>
      </rPr>
      <t xml:space="preserve">
</t>
    </r>
    <r>
      <rPr>
        <b/>
        <sz val="18"/>
        <color rgb="FFFFFFFF"/>
        <rFont val="ＭＳ Ｐゴシック"/>
        <family val="3"/>
        <charset val="128"/>
      </rPr>
      <t>〔　令和8年2月開催　〕</t>
    </r>
    <r>
      <rPr>
        <b/>
        <sz val="14"/>
        <color rgb="FFFFFFFF"/>
        <rFont val="ＭＳ Ｐゴシック"/>
        <family val="3"/>
        <charset val="128"/>
      </rPr>
      <t xml:space="preserve">
</t>
    </r>
    <r>
      <rPr>
        <b/>
        <sz val="20"/>
        <color rgb="FFFFFFFF"/>
        <rFont val="ＭＳ Ｐゴシック"/>
        <family val="3"/>
        <charset val="128"/>
      </rPr>
      <t>参　加・登　録　申　込　書　（</t>
    </r>
    <r>
      <rPr>
        <b/>
        <sz val="20"/>
        <color rgb="FF0099FF"/>
        <rFont val="ＭＳ Ｐゴシック"/>
        <family val="3"/>
        <charset val="128"/>
      </rPr>
      <t>受 注</t>
    </r>
    <r>
      <rPr>
        <b/>
        <sz val="20"/>
        <color rgb="FFFFFFFF"/>
        <rFont val="ＭＳ Ｐゴシック"/>
        <family val="3"/>
        <charset val="128"/>
      </rPr>
      <t xml:space="preserve"> 企 業）</t>
    </r>
    <rPh sb="45" eb="46">
      <t>ジュ</t>
    </rPh>
    <rPh sb="47" eb="48">
      <t>チュウ</t>
    </rPh>
    <phoneticPr fontId="20"/>
  </si>
  <si>
    <t>商談会を知った経緯（複数選択可）</t>
    <phoneticPr fontId="20"/>
  </si>
  <si>
    <t>あいち産業振興機構のメルマガ</t>
    <rPh sb="3" eb="9">
      <t>サンギョウシンコウキコウ</t>
    </rPh>
    <phoneticPr fontId="20"/>
  </si>
  <si>
    <t>令和7年度　地域商談会（三河・知多会場）　参加発注企業一覧【※クリックするとブラウザにて開きます】</t>
    <rPh sb="0" eb="2">
      <t>レイワ</t>
    </rPh>
    <rPh sb="3" eb="5">
      <t>ネンド</t>
    </rPh>
    <rPh sb="6" eb="8">
      <t>チイキ</t>
    </rPh>
    <rPh sb="8" eb="11">
      <t>ショウダンカイ</t>
    </rPh>
    <rPh sb="12" eb="14">
      <t>ミカワ</t>
    </rPh>
    <rPh sb="15" eb="17">
      <t>チタ</t>
    </rPh>
    <rPh sb="17" eb="19">
      <t>カイジョウ</t>
    </rPh>
    <rPh sb="21" eb="23">
      <t>サンカ</t>
    </rPh>
    <rPh sb="23" eb="25">
      <t>ハッチュウ</t>
    </rPh>
    <rPh sb="25" eb="27">
      <t>キギョウ</t>
    </rPh>
    <rPh sb="27" eb="29">
      <t>イチラン</t>
    </rPh>
    <rPh sb="44" eb="45">
      <t>ヒラ</t>
    </rPh>
    <phoneticPr fontId="20"/>
  </si>
  <si>
    <t>対面式（2/5）</t>
    <phoneticPr fontId="20"/>
  </si>
  <si>
    <t>オンライン方式（2/16-20）</t>
    <phoneticPr fontId="20"/>
  </si>
  <si>
    <t>アイコー　株式会社</t>
  </si>
  <si>
    <t>株式会社　ＩｘＺＯＱ</t>
  </si>
  <si>
    <t>I・T・O　株式会社（滋賀工場）</t>
  </si>
  <si>
    <t>株式会社　アジャスト</t>
  </si>
  <si>
    <t>株式会社　アムロン</t>
  </si>
  <si>
    <t>エヌティーテクノ　株式会社</t>
  </si>
  <si>
    <t>株式会社　エンプラス</t>
  </si>
  <si>
    <t>株式会社　オーツカ</t>
  </si>
  <si>
    <t>株式会社　桶谷製作所</t>
  </si>
  <si>
    <t>株式会社　オリエント総業</t>
  </si>
  <si>
    <t>株式会社　カトーメテック</t>
  </si>
  <si>
    <t>カナデビア　株式会社（有明工場）</t>
  </si>
  <si>
    <t>極東開発工業　株式会社（環境事業部）</t>
  </si>
  <si>
    <t>株式会社　クボタ</t>
  </si>
  <si>
    <t>高周波熱錬　株式会社（中部営業所・刈谷工場）</t>
  </si>
  <si>
    <t>榊原精器　株式会社</t>
  </si>
  <si>
    <t>サンエイ　株式会社</t>
  </si>
  <si>
    <t>有限会社　サンエス</t>
  </si>
  <si>
    <t>株式会社　三陽製作所</t>
  </si>
  <si>
    <t>ＪＦＥプラントエンジ　株式会社</t>
  </si>
  <si>
    <t>株式会社　ジェイ・クリエイト</t>
  </si>
  <si>
    <t>シンフォニアテクノロジー　株式会社</t>
  </si>
  <si>
    <t>住友重機械エンバイロメント　株式会社</t>
  </si>
  <si>
    <t>住友ナコフォークリフト　株式会社</t>
  </si>
  <si>
    <t>株式会社　関ケ原製作所</t>
  </si>
  <si>
    <t>セントラルコンベヤー　株式会社</t>
  </si>
  <si>
    <t>ダイキョーニシカワ　株式会社</t>
  </si>
  <si>
    <t>ダイハツインフィニアース　株式会社</t>
  </si>
  <si>
    <t>株式会社　田邊空気機械製作所</t>
  </si>
  <si>
    <t>株式会社　ツガワ</t>
  </si>
  <si>
    <t>株式会社　TEKNIA</t>
  </si>
  <si>
    <t>東海理研　株式会社（セキュリティ営業技術部）</t>
  </si>
  <si>
    <t>東洋シャフト　株式会社（名古屋営業所）</t>
  </si>
  <si>
    <t>株式会社　巴製作所</t>
  </si>
  <si>
    <t>株式会社　豊通テック</t>
  </si>
  <si>
    <t>名古屋樹脂工業　株式会社</t>
  </si>
  <si>
    <t>株式会社　成田製作所</t>
  </si>
  <si>
    <t>日進機工　株式会社</t>
  </si>
  <si>
    <t>株式会社　日成電機製作所</t>
  </si>
  <si>
    <t>日鉄テックスエンジ　株式会社（広畑支店）</t>
  </si>
  <si>
    <t>日本車輌製造　株式会社（輸機・インフラ本部）</t>
  </si>
  <si>
    <t>日本ニューマチック工業　株式会社（化工機事業部）</t>
  </si>
  <si>
    <t>株式会社　光機械製作所</t>
  </si>
  <si>
    <t>ブラザー工業　株式会社</t>
  </si>
  <si>
    <t>北斗　株式会社</t>
  </si>
  <si>
    <t>株式会社　松島</t>
  </si>
  <si>
    <t>株式会社　ミクニ製作所</t>
  </si>
  <si>
    <t>三菱マテリアルテクノ　株式会社</t>
  </si>
  <si>
    <t>株式会社　焼津精機</t>
  </si>
  <si>
    <t>株式会社　ユニフレックス</t>
  </si>
  <si>
    <t>株式会社　リコー</t>
  </si>
  <si>
    <t>株式会社　リバース</t>
  </si>
  <si>
    <t>ワシノ機工　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</si>
</sst>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Red]\-#,##0\ "/>
    <numFmt numFmtId="178" formatCode="[$￥-411]#,##0;[Red]&quot;-&quot;[$￥-411]#,##0"/>
    <numFmt numFmtId="179" formatCode=";;;"/>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24"/>
      <color rgb="FFFFFFFF"/>
      <name val="ＭＳ Ｐゴシック"/>
      <family val="3"/>
      <charset val="128"/>
    </font>
    <font>
      <b/>
      <sz val="18"/>
      <color rgb="FFFFFFFF"/>
      <name val="ＭＳ Ｐゴシック"/>
      <family val="3"/>
      <charset val="128"/>
    </font>
    <font>
      <b/>
      <sz val="20"/>
      <color rgb="FFFFFFFF"/>
      <name val="ＭＳ Ｐゴシック"/>
      <family val="3"/>
      <charset val="128"/>
    </font>
    <font>
      <b/>
      <sz val="14"/>
      <color rgb="FFFFFFFF"/>
      <name val="HG丸ｺﾞｼｯｸM-PRO"/>
      <family val="3"/>
      <charset val="128"/>
    </font>
    <font>
      <b/>
      <sz val="14"/>
      <color rgb="FFFFFFFF"/>
      <name val="ＭＳ Ｐゴシック"/>
      <family val="3"/>
      <charset val="128"/>
    </font>
    <font>
      <b/>
      <sz val="20"/>
      <color rgb="FF0099FF"/>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2"/>
      <color rgb="FF7030A0"/>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10"/>
      <color rgb="FF0000FF"/>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sz val="10.5"/>
      <color rgb="FF0000FF"/>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7030A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5" fillId="0" borderId="0" applyFont="0" applyFill="0" applyBorder="0" applyAlignment="0" applyProtection="0">
      <alignment vertical="center"/>
    </xf>
    <xf numFmtId="0" fontId="52" fillId="0" borderId="0">
      <alignment horizontal="center" vertical="center"/>
    </xf>
    <xf numFmtId="0" fontId="52" fillId="0" borderId="0">
      <alignment horizontal="center" vertical="center" textRotation="90"/>
    </xf>
    <xf numFmtId="0" fontId="53" fillId="0" borderId="0">
      <alignment vertical="center"/>
    </xf>
    <xf numFmtId="178" fontId="53" fillId="0" borderId="0">
      <alignment vertical="center"/>
    </xf>
    <xf numFmtId="0" fontId="51" fillId="0" borderId="0" applyNumberFormat="0" applyFill="0" applyBorder="0" applyAlignment="0" applyProtection="0">
      <alignment vertical="top"/>
      <protection locked="0"/>
    </xf>
    <xf numFmtId="0" fontId="54"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5"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55" fillId="0" borderId="0">
      <alignment vertical="center"/>
    </xf>
    <xf numFmtId="0" fontId="57" fillId="0" borderId="0">
      <alignment vertical="center"/>
    </xf>
    <xf numFmtId="0" fontId="13" fillId="0" borderId="0">
      <alignment vertical="center"/>
    </xf>
    <xf numFmtId="0" fontId="58" fillId="0" borderId="0" applyNumberFormat="0" applyFill="0" applyBorder="0" applyAlignment="0" applyProtection="0">
      <alignment vertical="center"/>
    </xf>
    <xf numFmtId="0" fontId="59" fillId="0" borderId="0"/>
    <xf numFmtId="0" fontId="60"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56"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35" fillId="0" borderId="0">
      <alignment vertical="center"/>
    </xf>
    <xf numFmtId="0" fontId="61" fillId="0" borderId="0" applyNumberFormat="0" applyFill="0" applyBorder="0" applyAlignment="0" applyProtection="0">
      <alignment vertical="top"/>
      <protection locked="0"/>
    </xf>
    <xf numFmtId="0" fontId="54" fillId="0" borderId="0" applyNumberFormat="0" applyFill="0" applyBorder="0" applyAlignment="0" applyProtection="0">
      <alignment vertical="center"/>
    </xf>
    <xf numFmtId="0" fontId="62" fillId="0" borderId="0">
      <alignment vertical="center"/>
    </xf>
  </cellStyleXfs>
  <cellXfs count="410">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6" fillId="0" borderId="84" xfId="0" applyFont="1" applyBorder="1" applyAlignment="1" applyProtection="1">
      <alignment vertical="center" wrapText="1"/>
      <protection locked="0"/>
    </xf>
    <xf numFmtId="0" fontId="36" fillId="0" borderId="84" xfId="0" applyFont="1" applyBorder="1" applyProtection="1">
      <alignment vertical="center"/>
      <protection locked="0"/>
    </xf>
    <xf numFmtId="0" fontId="36" fillId="0" borderId="86" xfId="0" applyFont="1" applyBorder="1" applyProtection="1">
      <alignment vertical="center"/>
      <protection locked="0"/>
    </xf>
    <xf numFmtId="0" fontId="38" fillId="0" borderId="83" xfId="0" applyFont="1" applyBorder="1" applyProtection="1">
      <alignment vertical="center"/>
      <protection locked="0"/>
    </xf>
    <xf numFmtId="0" fontId="38" fillId="0" borderId="83" xfId="0" applyFont="1" applyBorder="1" applyAlignment="1" applyProtection="1">
      <alignment horizontal="left" vertical="center"/>
      <protection locked="0"/>
    </xf>
    <xf numFmtId="0" fontId="38" fillId="0" borderId="93" xfId="0" applyFont="1" applyBorder="1" applyProtection="1">
      <alignment vertical="center"/>
      <protection locked="0"/>
    </xf>
    <xf numFmtId="0" fontId="38" fillId="0" borderId="93" xfId="0" applyFont="1" applyBorder="1" applyAlignment="1" applyProtection="1">
      <alignment horizontal="left" vertical="center"/>
      <protection locked="0"/>
    </xf>
    <xf numFmtId="0" fontId="42" fillId="5" borderId="0" xfId="0" applyFont="1" applyFill="1" applyAlignment="1">
      <alignment vertical="center" wrapText="1"/>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45"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45" fillId="2" borderId="0" xfId="0" applyFont="1" applyFill="1" applyAlignment="1">
      <alignment horizontal="right" vertical="center"/>
    </xf>
    <xf numFmtId="0" fontId="47" fillId="2" borderId="0" xfId="0" applyFont="1" applyFill="1">
      <alignmen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9" fillId="0" borderId="0" xfId="0" applyFont="1">
      <alignment vertical="center"/>
    </xf>
    <xf numFmtId="0" fontId="15" fillId="0" borderId="83" xfId="0" applyFont="1" applyBorder="1" applyAlignment="1">
      <alignment horizontal="center" vertical="center"/>
    </xf>
    <xf numFmtId="0" fontId="32"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24" fillId="0" borderId="83" xfId="3" applyFont="1" applyBorder="1" applyAlignment="1">
      <alignment horizontal="center" vertical="center"/>
    </xf>
    <xf numFmtId="0" fontId="1" fillId="3" borderId="0" xfId="4" applyFont="1" applyFill="1">
      <alignment vertical="center"/>
    </xf>
    <xf numFmtId="0" fontId="34" fillId="0" borderId="0" xfId="0" applyFont="1">
      <alignment vertical="center"/>
    </xf>
    <xf numFmtId="0" fontId="30" fillId="0" borderId="0" xfId="0" applyFont="1">
      <alignment vertical="center"/>
    </xf>
    <xf numFmtId="0" fontId="31" fillId="0" borderId="0" xfId="0" applyFont="1">
      <alignment vertical="center"/>
    </xf>
    <xf numFmtId="0" fontId="63" fillId="0" borderId="0" xfId="0" applyFont="1">
      <alignment vertical="center"/>
    </xf>
    <xf numFmtId="0" fontId="64"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8" fillId="0" borderId="83" xfId="0" applyFont="1" applyBorder="1">
      <alignment vertical="center"/>
    </xf>
    <xf numFmtId="0" fontId="38" fillId="0" borderId="83" xfId="0" applyFont="1" applyBorder="1" applyAlignment="1">
      <alignment horizontal="left" vertical="center"/>
    </xf>
    <xf numFmtId="0" fontId="38" fillId="0" borderId="93" xfId="0" applyFont="1" applyBorder="1">
      <alignment vertical="center"/>
    </xf>
    <xf numFmtId="0" fontId="38"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6" fillId="0" borderId="86" xfId="0" applyFont="1" applyBorder="1">
      <alignment vertical="center"/>
    </xf>
    <xf numFmtId="0" fontId="36" fillId="0" borderId="84" xfId="0" applyFont="1" applyBorder="1" applyAlignment="1">
      <alignment vertical="center" wrapText="1"/>
    </xf>
    <xf numFmtId="0" fontId="36" fillId="0" borderId="84" xfId="0" applyFont="1" applyBorder="1">
      <alignment vertical="center"/>
    </xf>
    <xf numFmtId="0" fontId="17" fillId="0" borderId="0" xfId="0" applyFont="1">
      <alignment vertical="center"/>
    </xf>
    <xf numFmtId="0" fontId="65" fillId="0" borderId="0" xfId="0" applyFont="1">
      <alignment vertical="center"/>
    </xf>
    <xf numFmtId="0" fontId="25" fillId="3" borderId="0" xfId="0" applyFont="1" applyFill="1">
      <alignment vertical="center"/>
    </xf>
    <xf numFmtId="179" fontId="0" fillId="0" borderId="17" xfId="0" applyNumberFormat="1" applyBorder="1" applyProtection="1">
      <alignment vertical="center"/>
      <protection locked="0"/>
    </xf>
    <xf numFmtId="179" fontId="0" fillId="3" borderId="0" xfId="0" applyNumberFormat="1" applyFill="1" applyAlignment="1" applyProtection="1">
      <alignment horizontal="center" vertical="center"/>
      <protection locked="0"/>
    </xf>
    <xf numFmtId="179" fontId="0" fillId="3" borderId="0" xfId="0" applyNumberFormat="1" applyFill="1" applyProtection="1">
      <alignment vertical="center"/>
      <protection locked="0"/>
    </xf>
    <xf numFmtId="0" fontId="25" fillId="0" borderId="0" xfId="0" applyFont="1">
      <alignment vertical="center"/>
    </xf>
    <xf numFmtId="179" fontId="0" fillId="0" borderId="0" xfId="0" applyNumberFormat="1" applyProtection="1">
      <alignment vertical="center"/>
      <protection locked="0"/>
    </xf>
    <xf numFmtId="0" fontId="0" fillId="0" borderId="4" xfId="0" applyBorder="1">
      <alignment vertical="center"/>
    </xf>
    <xf numFmtId="0" fontId="25" fillId="0" borderId="12" xfId="0" applyFont="1" applyBorder="1">
      <alignment vertical="center"/>
    </xf>
    <xf numFmtId="179" fontId="0" fillId="0" borderId="12" xfId="0" applyNumberFormat="1" applyBorder="1" applyProtection="1">
      <alignment vertical="center"/>
      <protection locked="0"/>
    </xf>
    <xf numFmtId="0" fontId="25" fillId="0" borderId="9" xfId="0" applyFont="1" applyBorder="1">
      <alignment vertical="center"/>
    </xf>
    <xf numFmtId="0" fontId="0" fillId="0" borderId="39" xfId="0" applyBorder="1">
      <alignment vertical="center"/>
    </xf>
    <xf numFmtId="0" fontId="0" fillId="0" borderId="40" xfId="0"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5" fillId="0" borderId="15" xfId="0" applyFont="1" applyBorder="1" applyAlignment="1">
      <alignment horizontal="left" vertical="center"/>
    </xf>
    <xf numFmtId="0" fontId="25" fillId="0" borderId="16" xfId="0" applyFont="1" applyBorder="1" applyAlignment="1">
      <alignment horizontal="left" vertical="center"/>
    </xf>
    <xf numFmtId="179" fontId="0" fillId="0" borderId="0" xfId="0" applyNumberFormat="1" applyAlignment="1" applyProtection="1">
      <alignment horizontal="center" vertical="center"/>
      <protection locked="0"/>
    </xf>
    <xf numFmtId="179" fontId="0" fillId="0" borderId="12" xfId="0" applyNumberFormat="1" applyBorder="1" applyAlignment="1" applyProtection="1">
      <alignment horizontal="center" vertical="center"/>
      <protection locked="0"/>
    </xf>
    <xf numFmtId="0" fontId="29" fillId="0" borderId="0" xfId="0" applyFont="1" applyAlignment="1">
      <alignment horizontal="left" vertical="center" wrapText="1"/>
    </xf>
    <xf numFmtId="0" fontId="66" fillId="0" borderId="15"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6" xfId="0" applyFont="1" applyBorder="1" applyAlignment="1">
      <alignment horizontal="center" vertical="center" wrapText="1"/>
    </xf>
    <xf numFmtId="0" fontId="0" fillId="0" borderId="6" xfId="0" applyBorder="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3" fillId="0" borderId="0" xfId="0" applyFont="1" applyAlignment="1">
      <alignment horizontal="left" vertical="center" wrapText="1"/>
    </xf>
    <xf numFmtId="0" fontId="29"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7" fillId="0" borderId="56" xfId="0" applyFont="1" applyBorder="1" applyAlignment="1">
      <alignment horizontal="center" vertical="center"/>
    </xf>
    <xf numFmtId="0" fontId="37" fillId="0" borderId="85" xfId="0" applyFont="1" applyBorder="1" applyAlignment="1">
      <alignment horizontal="center" vertical="center"/>
    </xf>
    <xf numFmtId="0" fontId="0" fillId="0" borderId="87" xfId="0" applyBorder="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0" fontId="37" fillId="0" borderId="87" xfId="0" applyFont="1" applyBorder="1" applyAlignment="1">
      <alignment horizontal="center" vertical="center"/>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21" fillId="0" borderId="0" xfId="0" applyFont="1" applyAlignment="1">
      <alignment horizontal="center" vertical="center" wrapText="1"/>
    </xf>
    <xf numFmtId="0" fontId="49"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50" fillId="0" borderId="0" xfId="0" applyFont="1" applyAlignment="1">
      <alignment horizontal="center" vertical="center"/>
    </xf>
    <xf numFmtId="0" fontId="14" fillId="0" borderId="0" xfId="0" applyFont="1" applyAlignment="1">
      <alignment horizontal="center" vertical="center"/>
    </xf>
    <xf numFmtId="0" fontId="15" fillId="3" borderId="0" xfId="0" applyFont="1" applyFill="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14" fillId="2" borderId="0" xfId="0" applyFont="1" applyFill="1" applyAlignment="1">
      <alignment horizontal="left" vertical="top" shrinkToFit="1"/>
    </xf>
    <xf numFmtId="0" fontId="22" fillId="0" borderId="0" xfId="0" applyFont="1" applyAlignment="1">
      <alignment horizontal="center" vertical="center"/>
    </xf>
    <xf numFmtId="0" fontId="0" fillId="0" borderId="62"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27" xfId="0"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82" xfId="0" applyFont="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6" fillId="0" borderId="18"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4" xfId="0" applyFont="1" applyBorder="1" applyAlignment="1">
      <alignment horizontal="center" vertical="center" shrinkToFi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0" fillId="0" borderId="43" xfId="0" applyBorder="1" applyAlignment="1">
      <alignment horizontal="center" vertical="center"/>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lignment horizontal="left"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76"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lignment horizontal="left" vertical="center"/>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48" xfId="0" applyBorder="1" applyAlignment="1">
      <alignment horizontal="center" vertical="center"/>
    </xf>
    <xf numFmtId="0" fontId="43" fillId="5" borderId="0" xfId="0" applyFont="1" applyFill="1" applyAlignment="1">
      <alignment horizontal="center" vertical="center" wrapText="1"/>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0" fontId="0" fillId="0" borderId="69"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36" fillId="0" borderId="88" xfId="0" applyFont="1" applyBorder="1" applyAlignment="1" applyProtection="1">
      <alignment horizontal="center" vertical="center"/>
      <protection locked="0"/>
    </xf>
    <xf numFmtId="0" fontId="36" fillId="0" borderId="37"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37" fillId="0" borderId="56" xfId="0" applyFont="1" applyBorder="1" applyAlignment="1" applyProtection="1">
      <alignment horizontal="center" vertical="center"/>
      <protection locked="0"/>
    </xf>
    <xf numFmtId="0" fontId="37" fillId="0" borderId="85" xfId="0" applyFont="1" applyBorder="1" applyAlignment="1" applyProtection="1">
      <alignment horizontal="center" vertical="center"/>
      <protection locked="0"/>
    </xf>
    <xf numFmtId="0" fontId="37" fillId="0" borderId="87" xfId="0" applyFont="1" applyBorder="1" applyAlignment="1" applyProtection="1">
      <alignment horizontal="center" vertical="center"/>
      <protection locked="0"/>
    </xf>
    <xf numFmtId="0" fontId="67" fillId="0" borderId="0" xfId="1" applyFont="1" applyAlignment="1" applyProtection="1">
      <alignment vertical="center"/>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6" fillId="0" borderId="1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176" fontId="0" fillId="0" borderId="50" xfId="0" applyNumberFormat="1" applyBorder="1" applyAlignment="1" applyProtection="1">
      <alignment horizontal="left" vertical="center"/>
      <protection locked="0"/>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42">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0000FF"/>
      <color rgb="FFFFFF99"/>
      <color rgb="FF0099FF"/>
      <color rgb="FFFFFFFF"/>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checked="Checked" fmlaLink="K79" lockText="1" noThreeD="1"/>
</file>

<file path=xl/ctrlProps/ctrlProp16.xml><?xml version="1.0" encoding="utf-8"?>
<formControlPr xmlns="http://schemas.microsoft.com/office/spreadsheetml/2009/9/main" objectType="CheckBox" fmlaLink="R79" lockText="1" noThreeD="1"/>
</file>

<file path=xl/ctrlProps/ctrlProp17.xml><?xml version="1.0" encoding="utf-8"?>
<formControlPr xmlns="http://schemas.microsoft.com/office/spreadsheetml/2009/9/main" objectType="CheckBox" fmlaLink="K80" lockText="1" noThreeD="1"/>
</file>

<file path=xl/ctrlProps/ctrlProp18.xml><?xml version="1.0" encoding="utf-8"?>
<formControlPr xmlns="http://schemas.microsoft.com/office/spreadsheetml/2009/9/main" objectType="CheckBox" fmlaLink="N80" lockText="1" noThreeD="1"/>
</file>

<file path=xl/ctrlProps/ctrlProp19.xml><?xml version="1.0" encoding="utf-8"?>
<formControlPr xmlns="http://schemas.microsoft.com/office/spreadsheetml/2009/9/main" objectType="CheckBox" fmlaLink="Q80"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0" lockText="1" noThreeD="1"/>
</file>

<file path=xl/ctrlProps/ctrlProp21.xml><?xml version="1.0" encoding="utf-8"?>
<formControlPr xmlns="http://schemas.microsoft.com/office/spreadsheetml/2009/9/main" objectType="CheckBox" fmlaLink="W80" lockText="1" noThreeD="1"/>
</file>

<file path=xl/ctrlProps/ctrlProp22.xml><?xml version="1.0" encoding="utf-8"?>
<formControlPr xmlns="http://schemas.microsoft.com/office/spreadsheetml/2009/9/main" objectType="CheckBox" checked="Checked" fmlaLink="$AB$82" lockText="1" noThreeD="1"/>
</file>

<file path=xl/ctrlProps/ctrlProp23.xml><?xml version="1.0" encoding="utf-8"?>
<formControlPr xmlns="http://schemas.microsoft.com/office/spreadsheetml/2009/9/main" objectType="CheckBox" checked="Checked" fmlaLink="$C$85" lockText="1" noThreeD="1"/>
</file>

<file path=xl/ctrlProps/ctrlProp24.xml><?xml version="1.0" encoding="utf-8"?>
<formControlPr xmlns="http://schemas.microsoft.com/office/spreadsheetml/2009/9/main" objectType="CheckBox" fmlaLink="$K$85" lockText="1" noThreeD="1"/>
</file>

<file path=xl/ctrlProps/ctrlProp25.xml><?xml version="1.0" encoding="utf-8"?>
<formControlPr xmlns="http://schemas.microsoft.com/office/spreadsheetml/2009/9/main" objectType="CheckBox" fmlaLink="$C$87" lockText="1" noThreeD="1"/>
</file>

<file path=xl/ctrlProps/ctrlProp26.xml><?xml version="1.0" encoding="utf-8"?>
<formControlPr xmlns="http://schemas.microsoft.com/office/spreadsheetml/2009/9/main" objectType="CheckBox" fmlaLink="$H$87" lockText="1" noThreeD="1"/>
</file>

<file path=xl/ctrlProps/ctrlProp27.xml><?xml version="1.0" encoding="utf-8"?>
<formControlPr xmlns="http://schemas.microsoft.com/office/spreadsheetml/2009/9/main" objectType="CheckBox" fmlaLink="$L$87" lockText="1" noThreeD="1"/>
</file>

<file path=xl/ctrlProps/ctrlProp28.xml><?xml version="1.0" encoding="utf-8"?>
<formControlPr xmlns="http://schemas.microsoft.com/office/spreadsheetml/2009/9/main" objectType="CheckBox" fmlaLink="$S$87" lockText="1" noThreeD="1"/>
</file>

<file path=xl/ctrlProps/ctrlProp29.xml><?xml version="1.0" encoding="utf-8"?>
<formControlPr xmlns="http://schemas.microsoft.com/office/spreadsheetml/2009/9/main" objectType="CheckBox" fmlaLink="$V$87"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fmlaLink="F14" lockText="1" noThreeD="1"/>
</file>

<file path=xl/ctrlProps/ctrlProp31.xml><?xml version="1.0" encoding="utf-8"?>
<formControlPr xmlns="http://schemas.microsoft.com/office/spreadsheetml/2009/9/main" objectType="CheckBox" fmlaLink="I14" lockText="1" noThreeD="1"/>
</file>

<file path=xl/ctrlProps/ctrlProp32.xml><?xml version="1.0" encoding="utf-8"?>
<formControlPr xmlns="http://schemas.microsoft.com/office/spreadsheetml/2009/9/main" objectType="CheckBox" fmlaLink="P14" lockText="1" noThreeD="1"/>
</file>

<file path=xl/ctrlProps/ctrlProp33.xml><?xml version="1.0" encoding="utf-8"?>
<formControlPr xmlns="http://schemas.microsoft.com/office/spreadsheetml/2009/9/main" objectType="CheckBox" fmlaLink="S14" lockText="1" noThreeD="1"/>
</file>

<file path=xl/ctrlProps/ctrlProp34.xml><?xml version="1.0" encoding="utf-8"?>
<formControlPr xmlns="http://schemas.microsoft.com/office/spreadsheetml/2009/9/main" objectType="CheckBox" fmlaLink="V14" lockText="1" noThreeD="1"/>
</file>

<file path=xl/ctrlProps/ctrlProp35.xml><?xml version="1.0" encoding="utf-8"?>
<formControlPr xmlns="http://schemas.microsoft.com/office/spreadsheetml/2009/9/main" objectType="CheckBox" fmlaLink="Z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I15" lockText="1" noThreeD="1"/>
</file>

<file path=xl/ctrlProps/ctrlProp38.xml><?xml version="1.0" encoding="utf-8"?>
<formControlPr xmlns="http://schemas.microsoft.com/office/spreadsheetml/2009/9/main" objectType="CheckBox" fmlaLink="P15" lockText="1" noThreeD="1"/>
</file>

<file path=xl/ctrlProps/ctrlProp39.xml><?xml version="1.0" encoding="utf-8"?>
<formControlPr xmlns="http://schemas.microsoft.com/office/spreadsheetml/2009/9/main" objectType="CheckBox" fmlaLink="S15"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V15" lockText="1" noThreeD="1"/>
</file>

<file path=xl/ctrlProps/ctrlProp41.xml><?xml version="1.0" encoding="utf-8"?>
<formControlPr xmlns="http://schemas.microsoft.com/office/spreadsheetml/2009/9/main" objectType="CheckBox" fmlaLink="F16" lockText="1" noThreeD="1"/>
</file>

<file path=xl/ctrlProps/ctrlProp42.xml><?xml version="1.0" encoding="utf-8"?>
<formControlPr xmlns="http://schemas.microsoft.com/office/spreadsheetml/2009/9/main" objectType="CheckBox" fmlaLink="I16" lockText="1" noThreeD="1"/>
</file>

<file path=xl/ctrlProps/ctrlProp43.xml><?xml version="1.0" encoding="utf-8"?>
<formControlPr xmlns="http://schemas.microsoft.com/office/spreadsheetml/2009/9/main" objectType="CheckBox" fmlaLink="P16" lockText="1" noThreeD="1"/>
</file>

<file path=xl/ctrlProps/ctrlProp44.xml><?xml version="1.0" encoding="utf-8"?>
<formControlPr xmlns="http://schemas.microsoft.com/office/spreadsheetml/2009/9/main" objectType="CheckBox" fmlaLink="K79" lockText="1" noThreeD="1"/>
</file>

<file path=xl/ctrlProps/ctrlProp45.xml><?xml version="1.0" encoding="utf-8"?>
<formControlPr xmlns="http://schemas.microsoft.com/office/spreadsheetml/2009/9/main" objectType="CheckBox" fmlaLink="R79" lockText="1" noThreeD="1"/>
</file>

<file path=xl/ctrlProps/ctrlProp46.xml><?xml version="1.0" encoding="utf-8"?>
<formControlPr xmlns="http://schemas.microsoft.com/office/spreadsheetml/2009/9/main" objectType="CheckBox" fmlaLink="K80" lockText="1" noThreeD="1"/>
</file>

<file path=xl/ctrlProps/ctrlProp47.xml><?xml version="1.0" encoding="utf-8"?>
<formControlPr xmlns="http://schemas.microsoft.com/office/spreadsheetml/2009/9/main" objectType="CheckBox" fmlaLink="N80" lockText="1" noThreeD="1"/>
</file>

<file path=xl/ctrlProps/ctrlProp48.xml><?xml version="1.0" encoding="utf-8"?>
<formControlPr xmlns="http://schemas.microsoft.com/office/spreadsheetml/2009/9/main" objectType="CheckBox" fmlaLink="Q80" lockText="1" noThreeD="1"/>
</file>

<file path=xl/ctrlProps/ctrlProp49.xml><?xml version="1.0" encoding="utf-8"?>
<formControlPr xmlns="http://schemas.microsoft.com/office/spreadsheetml/2009/9/main" objectType="CheckBox" fmlaLink="T80" lockText="1" noThreeD="1"/>
</file>

<file path=xl/ctrlProps/ctrlProp5.xml><?xml version="1.0" encoding="utf-8"?>
<formControlPr xmlns="http://schemas.microsoft.com/office/spreadsheetml/2009/9/main" objectType="CheckBox" fmlaLink="V14" lockText="1" noThreeD="1"/>
</file>

<file path=xl/ctrlProps/ctrlProp50.xml><?xml version="1.0" encoding="utf-8"?>
<formControlPr xmlns="http://schemas.microsoft.com/office/spreadsheetml/2009/9/main" objectType="CheckBox" fmlaLink="$AB$82" lockText="1" noThreeD="1"/>
</file>

<file path=xl/ctrlProps/ctrlProp51.xml><?xml version="1.0" encoding="utf-8"?>
<formControlPr xmlns="http://schemas.microsoft.com/office/spreadsheetml/2009/9/main" objectType="CheckBox" fmlaLink="$C$85" lockText="1" noThreeD="1"/>
</file>

<file path=xl/ctrlProps/ctrlProp52.xml><?xml version="1.0" encoding="utf-8"?>
<formControlPr xmlns="http://schemas.microsoft.com/office/spreadsheetml/2009/9/main" objectType="CheckBox" fmlaLink="$K$85" lockText="1" noThreeD="1"/>
</file>

<file path=xl/ctrlProps/ctrlProp53.xml><?xml version="1.0" encoding="utf-8"?>
<formControlPr xmlns="http://schemas.microsoft.com/office/spreadsheetml/2009/9/main" objectType="CheckBox" fmlaLink="$C$87" lockText="1" noThreeD="1"/>
</file>

<file path=xl/ctrlProps/ctrlProp54.xml><?xml version="1.0" encoding="utf-8"?>
<formControlPr xmlns="http://schemas.microsoft.com/office/spreadsheetml/2009/9/main" objectType="CheckBox" fmlaLink="$H$87" lockText="1" noThreeD="1"/>
</file>

<file path=xl/ctrlProps/ctrlProp55.xml><?xml version="1.0" encoding="utf-8"?>
<formControlPr xmlns="http://schemas.microsoft.com/office/spreadsheetml/2009/9/main" objectType="CheckBox" fmlaLink="$L$87" lockText="1" noThreeD="1"/>
</file>

<file path=xl/ctrlProps/ctrlProp56.xml><?xml version="1.0" encoding="utf-8"?>
<formControlPr xmlns="http://schemas.microsoft.com/office/spreadsheetml/2009/9/main" objectType="CheckBox" fmlaLink="$S$87" lockText="1" noThreeD="1"/>
</file>

<file path=xl/ctrlProps/ctrlProp57.xml><?xml version="1.0" encoding="utf-8"?>
<formControlPr xmlns="http://schemas.microsoft.com/office/spreadsheetml/2009/9/main" objectType="CheckBox" fmlaLink="$V$87"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12</xdr:row>
          <xdr:rowOff>209550</xdr:rowOff>
        </xdr:from>
        <xdr:to>
          <xdr:col>6</xdr:col>
          <xdr:colOff>9525</xdr:colOff>
          <xdr:row>14</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228600</xdr:rowOff>
        </xdr:from>
        <xdr:to>
          <xdr:col>15</xdr:col>
          <xdr:colOff>247650</xdr:colOff>
          <xdr:row>14</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190500</xdr:rowOff>
        </xdr:from>
        <xdr:to>
          <xdr:col>18</xdr:col>
          <xdr:colOff>209550</xdr:colOff>
          <xdr:row>14</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152400</xdr:rowOff>
        </xdr:from>
        <xdr:to>
          <xdr:col>6</xdr:col>
          <xdr:colOff>19050</xdr:colOff>
          <xdr:row>15</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152400</xdr:rowOff>
        </xdr:from>
        <xdr:to>
          <xdr:col>15</xdr:col>
          <xdr:colOff>257175</xdr:colOff>
          <xdr:row>15</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152400</xdr:rowOff>
        </xdr:from>
        <xdr:to>
          <xdr:col>22</xdr:col>
          <xdr:colOff>9525</xdr:colOff>
          <xdr:row>15</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152400</xdr:rowOff>
        </xdr:from>
        <xdr:to>
          <xdr:col>5</xdr:col>
          <xdr:colOff>247650</xdr:colOff>
          <xdr:row>16</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152400</xdr:rowOff>
        </xdr:from>
        <xdr:to>
          <xdr:col>16</xdr:col>
          <xdr:colOff>9525</xdr:colOff>
          <xdr:row>16</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78</xdr:row>
          <xdr:rowOff>266700</xdr:rowOff>
        </xdr:from>
        <xdr:to>
          <xdr:col>11</xdr:col>
          <xdr:colOff>57150</xdr:colOff>
          <xdr:row>78</xdr:row>
          <xdr:rowOff>485775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78</xdr:row>
          <xdr:rowOff>257175</xdr:rowOff>
        </xdr:from>
        <xdr:to>
          <xdr:col>18</xdr:col>
          <xdr:colOff>85725</xdr:colOff>
          <xdr:row>78</xdr:row>
          <xdr:rowOff>476250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152400</xdr:rowOff>
        </xdr:from>
        <xdr:to>
          <xdr:col>10</xdr:col>
          <xdr:colOff>257175</xdr:colOff>
          <xdr:row>79</xdr:row>
          <xdr:rowOff>371475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79</xdr:row>
          <xdr:rowOff>152400</xdr:rowOff>
        </xdr:from>
        <xdr:to>
          <xdr:col>13</xdr:col>
          <xdr:colOff>257175</xdr:colOff>
          <xdr:row>79</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79</xdr:row>
          <xdr:rowOff>152400</xdr:rowOff>
        </xdr:from>
        <xdr:to>
          <xdr:col>16</xdr:col>
          <xdr:colOff>257175</xdr:colOff>
          <xdr:row>79</xdr:row>
          <xdr:rowOff>371475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79</xdr:row>
          <xdr:rowOff>152400</xdr:rowOff>
        </xdr:from>
        <xdr:to>
          <xdr:col>19</xdr:col>
          <xdr:colOff>257175</xdr:colOff>
          <xdr:row>79</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152400</xdr:rowOff>
        </xdr:from>
        <xdr:to>
          <xdr:col>22</xdr:col>
          <xdr:colOff>257175</xdr:colOff>
          <xdr:row>79</xdr:row>
          <xdr:rowOff>371475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80871</xdr:rowOff>
    </xdr:from>
    <xdr:to>
      <xdr:col>38</xdr:col>
      <xdr:colOff>197689</xdr:colOff>
      <xdr:row>9</xdr:row>
      <xdr:rowOff>66675</xdr:rowOff>
    </xdr:to>
    <xdr:sp macro="" textlink="">
      <xdr:nvSpPr>
        <xdr:cNvPr id="2" name="正方形/長方形 1">
          <a:extLst>
            <a:ext uri="{FF2B5EF4-FFF2-40B4-BE49-F238E27FC236}">
              <a16:creationId xmlns:a16="http://schemas.microsoft.com/office/drawing/2014/main" id="{000972B3-B82E-4035-8FA0-60A8EBED2C50}"/>
            </a:ext>
          </a:extLst>
        </xdr:cNvPr>
        <xdr:cNvSpPr/>
      </xdr:nvSpPr>
      <xdr:spPr>
        <a:xfrm>
          <a:off x="7719384" y="80871"/>
          <a:ext cx="3660655" cy="19098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お申込後、</a:t>
          </a:r>
          <a:r>
            <a:rPr kumimoji="1" lang="ja-JP" altLang="en-US" sz="2000" b="1">
              <a:solidFill>
                <a:sysClr val="windowText" lastClr="000000"/>
              </a:solidFill>
              <a:latin typeface="+mn-ea"/>
              <a:ea typeface="+mn-ea"/>
            </a:rPr>
            <a:t>３</a:t>
          </a:r>
          <a:r>
            <a:rPr kumimoji="1" lang="ja-JP" altLang="en-US" sz="2000" b="1">
              <a:solidFill>
                <a:sysClr val="windowText" lastClr="000000"/>
              </a:solidFill>
            </a:rPr>
            <a:t>営業日以内</a:t>
          </a:r>
          <a:r>
            <a:rPr kumimoji="1" lang="ja-JP" altLang="en-US" sz="1400">
              <a:solidFill>
                <a:sysClr val="windowText" lastClr="000000"/>
              </a:solidFill>
            </a:rPr>
            <a:t>に</a:t>
          </a:r>
        </a:p>
        <a:p>
          <a:pPr algn="ctr"/>
          <a:r>
            <a:rPr kumimoji="1" lang="ja-JP" altLang="en-US" sz="1400">
              <a:solidFill>
                <a:sysClr val="windowText" lastClr="000000"/>
              </a:solidFill>
            </a:rPr>
            <a:t>当機構より「申込書受理」に係る返信メールが</a:t>
          </a:r>
        </a:p>
        <a:p>
          <a:pPr algn="ctr"/>
          <a:r>
            <a:rPr kumimoji="1" lang="ja-JP" altLang="en-US" sz="1400">
              <a:solidFill>
                <a:sysClr val="windowText" lastClr="000000"/>
              </a:solidFill>
            </a:rPr>
            <a:t>確認できない場合は、申込期限内に</a:t>
          </a:r>
        </a:p>
        <a:p>
          <a:pPr algn="ctr"/>
          <a:r>
            <a:rPr kumimoji="1" lang="ja-JP" altLang="en-US" sz="2200" b="1" u="sng">
              <a:solidFill>
                <a:srgbClr val="FF0000"/>
              </a:solidFill>
            </a:rPr>
            <a:t>必ずお問い合わせください！</a:t>
          </a:r>
        </a:p>
        <a:p>
          <a:pPr algn="ctr"/>
          <a:endParaRPr kumimoji="1" lang="ja-JP" altLang="en-US" sz="1400"/>
        </a:p>
        <a:p>
          <a:pPr algn="ctr"/>
          <a:r>
            <a:rPr kumimoji="1" lang="ja-JP" altLang="en-US" sz="1600">
              <a:solidFill>
                <a:sysClr val="windowText" lastClr="000000"/>
              </a:solidFill>
            </a:rPr>
            <a:t>問合せ先：</a:t>
          </a:r>
          <a:r>
            <a:rPr kumimoji="1" lang="en-US" altLang="ja-JP" sz="1600">
              <a:solidFill>
                <a:sysClr val="windowText" lastClr="000000"/>
              </a:solidFill>
            </a:rPr>
            <a:t>052-715-3068</a:t>
          </a:r>
          <a:endParaRPr kumimoji="1" lang="ja-JP" altLang="en-US" sz="1600">
            <a:solidFill>
              <a:sysClr val="windowText" lastClr="000000"/>
            </a:solidFill>
          </a:endParaRPr>
        </a:p>
      </xdr:txBody>
    </xdr:sp>
    <xdr:clientData/>
  </xdr:twoCellAnchor>
  <xdr:twoCellAnchor>
    <xdr:from>
      <xdr:col>14</xdr:col>
      <xdr:colOff>95250</xdr:colOff>
      <xdr:row>70</xdr:row>
      <xdr:rowOff>342899</xdr:rowOff>
    </xdr:from>
    <xdr:to>
      <xdr:col>27</xdr:col>
      <xdr:colOff>102018</xdr:colOff>
      <xdr:row>76</xdr:row>
      <xdr:rowOff>0</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3295650" y="19535774"/>
          <a:ext cx="3330993" cy="1943101"/>
        </a:xfrm>
        <a:prstGeom prst="wedgeRoundRectCallout">
          <a:avLst>
            <a:gd name="adj1" fmla="val 61398"/>
            <a:gd name="adj2" fmla="val 1075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商談を希望する企業と商談方法が合致しない場合は右側にエラーメッセージが表示されますので、必ずご確認ください。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1</xdr:col>
      <xdr:colOff>47625</xdr:colOff>
      <xdr:row>51</xdr:row>
      <xdr:rowOff>9525</xdr:rowOff>
    </xdr:from>
    <xdr:to>
      <xdr:col>11</xdr:col>
      <xdr:colOff>104775</xdr:colOff>
      <xdr:row>54</xdr:row>
      <xdr:rowOff>46128</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161925" y="10696575"/>
          <a:ext cx="2543175"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アドレスはできるだけ申込時に使用する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15</xdr:col>
      <xdr:colOff>180975</xdr:colOff>
      <xdr:row>45</xdr:row>
      <xdr:rowOff>19050</xdr:rowOff>
    </xdr:from>
    <xdr:to>
      <xdr:col>25</xdr:col>
      <xdr:colOff>11276</xdr:colOff>
      <xdr:row>49</xdr:row>
      <xdr:rowOff>93753</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610725"/>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20</xdr:col>
      <xdr:colOff>219074</xdr:colOff>
      <xdr:row>52</xdr:row>
      <xdr:rowOff>95250</xdr:rowOff>
    </xdr:from>
    <xdr:to>
      <xdr:col>28</xdr:col>
      <xdr:colOff>220230</xdr:colOff>
      <xdr:row>54</xdr:row>
      <xdr:rowOff>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4905374" y="11039475"/>
          <a:ext cx="2096656"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13</xdr:col>
      <xdr:colOff>228600</xdr:colOff>
      <xdr:row>30</xdr:row>
      <xdr:rowOff>142875</xdr:rowOff>
    </xdr:from>
    <xdr:to>
      <xdr:col>20</xdr:col>
      <xdr:colOff>263403</xdr:colOff>
      <xdr:row>34</xdr:row>
      <xdr:rowOff>82622</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6877050"/>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21</xdr:col>
      <xdr:colOff>123825</xdr:colOff>
      <xdr:row>28</xdr:row>
      <xdr:rowOff>76200</xdr:rowOff>
    </xdr:from>
    <xdr:to>
      <xdr:col>28</xdr:col>
      <xdr:colOff>142875</xdr:colOff>
      <xdr:row>33</xdr:row>
      <xdr:rowOff>95250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067300" y="6381750"/>
          <a:ext cx="1857375"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180975</xdr:colOff>
      <xdr:row>11</xdr:row>
      <xdr:rowOff>9525</xdr:rowOff>
    </xdr:from>
    <xdr:to>
      <xdr:col>21</xdr:col>
      <xdr:colOff>41052</xdr:colOff>
      <xdr:row>12</xdr:row>
      <xdr:rowOff>180974</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9900" y="2343150"/>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238125</xdr:colOff>
      <xdr:row>6</xdr:row>
      <xdr:rowOff>123824</xdr:rowOff>
    </xdr:from>
    <xdr:to>
      <xdr:col>22</xdr:col>
      <xdr:colOff>19050</xdr:colOff>
      <xdr:row>9</xdr:row>
      <xdr:rowOff>135150</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571750" y="1562099"/>
          <a:ext cx="264795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18</xdr:col>
      <xdr:colOff>104775</xdr:colOff>
      <xdr:row>0</xdr:row>
      <xdr:rowOff>85725</xdr:rowOff>
    </xdr:from>
    <xdr:to>
      <xdr:col>28</xdr:col>
      <xdr:colOff>230302</xdr:colOff>
      <xdr:row>5</xdr:row>
      <xdr:rowOff>114301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276725" y="85725"/>
          <a:ext cx="2735377" cy="1266826"/>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2</xdr:col>
      <xdr:colOff>28575</xdr:colOff>
      <xdr:row>2</xdr:row>
      <xdr:rowOff>276225</xdr:rowOff>
    </xdr:from>
    <xdr:to>
      <xdr:col>9</xdr:col>
      <xdr:colOff>171450</xdr:colOff>
      <xdr:row>5</xdr:row>
      <xdr:rowOff>18301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428625" y="676275"/>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12</xdr:row>
      <xdr:rowOff>238125</xdr:rowOff>
    </xdr:from>
    <xdr:to>
      <xdr:col>28</xdr:col>
      <xdr:colOff>230303</xdr:colOff>
      <xdr:row>22</xdr:row>
      <xdr:rowOff>28575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2819400"/>
          <a:ext cx="4507029" cy="218122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80</xdr:row>
          <xdr:rowOff>142875</xdr:rowOff>
        </xdr:from>
        <xdr:to>
          <xdr:col>28</xdr:col>
          <xdr:colOff>19050</xdr:colOff>
          <xdr:row>82</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83</xdr:row>
          <xdr:rowOff>161925</xdr:rowOff>
        </xdr:from>
        <xdr:to>
          <xdr:col>3</xdr:col>
          <xdr:colOff>161925</xdr:colOff>
          <xdr:row>85</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83</xdr:row>
          <xdr:rowOff>161925</xdr:rowOff>
        </xdr:from>
        <xdr:to>
          <xdr:col>11</xdr:col>
          <xdr:colOff>19050</xdr:colOff>
          <xdr:row>85</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85</xdr:row>
          <xdr:rowOff>47625</xdr:rowOff>
        </xdr:from>
        <xdr:to>
          <xdr:col>4</xdr:col>
          <xdr:colOff>9525</xdr:colOff>
          <xdr:row>87</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85</xdr:row>
          <xdr:rowOff>47625</xdr:rowOff>
        </xdr:from>
        <xdr:to>
          <xdr:col>7</xdr:col>
          <xdr:colOff>361950</xdr:colOff>
          <xdr:row>87</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85</xdr:row>
          <xdr:rowOff>47625</xdr:rowOff>
        </xdr:from>
        <xdr:to>
          <xdr:col>12</xdr:col>
          <xdr:colOff>161925</xdr:colOff>
          <xdr:row>87</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85</xdr:row>
          <xdr:rowOff>47625</xdr:rowOff>
        </xdr:from>
        <xdr:to>
          <xdr:col>19</xdr:col>
          <xdr:colOff>19050</xdr:colOff>
          <xdr:row>87</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85</xdr:row>
          <xdr:rowOff>47625</xdr:rowOff>
        </xdr:from>
        <xdr:to>
          <xdr:col>22</xdr:col>
          <xdr:colOff>28575</xdr:colOff>
          <xdr:row>87</xdr:row>
          <xdr:rowOff>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19050</xdr:colOff>
          <xdr:row>14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219075</xdr:rowOff>
        </xdr:from>
        <xdr:to>
          <xdr:col>15</xdr:col>
          <xdr:colOff>257175</xdr:colOff>
          <xdr:row>14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209550</xdr:rowOff>
        </xdr:from>
        <xdr:to>
          <xdr:col>18</xdr:col>
          <xdr:colOff>209550</xdr:colOff>
          <xdr:row>14</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28575</xdr:colOff>
          <xdr:row>15</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28575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142875</xdr:rowOff>
        </xdr:from>
        <xdr:to>
          <xdr:col>22</xdr:col>
          <xdr:colOff>9525</xdr:colOff>
          <xdr:row>15</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257175</xdr:colOff>
          <xdr:row>16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19050</xdr:colOff>
          <xdr:row>16</xdr:row>
          <xdr:rowOff>28575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78</xdr:row>
          <xdr:rowOff>266700</xdr:rowOff>
        </xdr:from>
        <xdr:to>
          <xdr:col>11</xdr:col>
          <xdr:colOff>57150</xdr:colOff>
          <xdr:row>78</xdr:row>
          <xdr:rowOff>485775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78</xdr:row>
          <xdr:rowOff>257175</xdr:rowOff>
        </xdr:from>
        <xdr:to>
          <xdr:col>18</xdr:col>
          <xdr:colOff>85725</xdr:colOff>
          <xdr:row>78</xdr:row>
          <xdr:rowOff>476250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152400</xdr:rowOff>
        </xdr:from>
        <xdr:to>
          <xdr:col>10</xdr:col>
          <xdr:colOff>257175</xdr:colOff>
          <xdr:row>79</xdr:row>
          <xdr:rowOff>371475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79</xdr:row>
          <xdr:rowOff>152400</xdr:rowOff>
        </xdr:from>
        <xdr:to>
          <xdr:col>13</xdr:col>
          <xdr:colOff>257175</xdr:colOff>
          <xdr:row>79</xdr:row>
          <xdr:rowOff>371475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79</xdr:row>
          <xdr:rowOff>152400</xdr:rowOff>
        </xdr:from>
        <xdr:to>
          <xdr:col>16</xdr:col>
          <xdr:colOff>257175</xdr:colOff>
          <xdr:row>79</xdr:row>
          <xdr:rowOff>371475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79</xdr:row>
          <xdr:rowOff>152400</xdr:rowOff>
        </xdr:from>
        <xdr:to>
          <xdr:col>19</xdr:col>
          <xdr:colOff>257175</xdr:colOff>
          <xdr:row>79</xdr:row>
          <xdr:rowOff>371475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9</xdr:row>
      <xdr:rowOff>57150</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9384" y="80872"/>
          <a:ext cx="3660655" cy="190032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お申込後、</a:t>
          </a:r>
          <a:r>
            <a:rPr kumimoji="1" lang="ja-JP" altLang="en-US" sz="2000" b="1">
              <a:solidFill>
                <a:sysClr val="windowText" lastClr="000000"/>
              </a:solidFill>
            </a:rPr>
            <a:t>３営業日以内</a:t>
          </a:r>
          <a:r>
            <a:rPr kumimoji="1" lang="ja-JP" altLang="en-US" sz="1400">
              <a:solidFill>
                <a:sysClr val="windowText" lastClr="000000"/>
              </a:solidFill>
            </a:rPr>
            <a:t>に</a:t>
          </a:r>
        </a:p>
        <a:p>
          <a:pPr algn="ctr"/>
          <a:r>
            <a:rPr kumimoji="1" lang="ja-JP" altLang="en-US" sz="1400">
              <a:solidFill>
                <a:sysClr val="windowText" lastClr="000000"/>
              </a:solidFill>
            </a:rPr>
            <a:t>当機構より「申込書受理」に係る返信メールが</a:t>
          </a:r>
        </a:p>
        <a:p>
          <a:pPr algn="ctr"/>
          <a:r>
            <a:rPr kumimoji="1" lang="ja-JP" altLang="en-US" sz="1400">
              <a:solidFill>
                <a:sysClr val="windowText" lastClr="000000"/>
              </a:solidFill>
            </a:rPr>
            <a:t>確認できない場合は、申込期限内に</a:t>
          </a:r>
        </a:p>
        <a:p>
          <a:pPr algn="ctr"/>
          <a:r>
            <a:rPr kumimoji="1" lang="ja-JP" altLang="en-US" sz="2200" b="1" u="sng">
              <a:solidFill>
                <a:srgbClr val="FF0000"/>
              </a:solidFill>
            </a:rPr>
            <a:t>必ずお問い合わせください！</a:t>
          </a:r>
        </a:p>
        <a:p>
          <a:pPr algn="ctr"/>
          <a:endParaRPr kumimoji="1" lang="ja-JP" altLang="en-US" sz="1400">
            <a:solidFill>
              <a:srgbClr val="FF0000"/>
            </a:solidFill>
          </a:endParaRPr>
        </a:p>
        <a:p>
          <a:pPr algn="ctr"/>
          <a:r>
            <a:rPr kumimoji="1" lang="ja-JP" altLang="en-US" sz="1600">
              <a:solidFill>
                <a:sysClr val="windowText" lastClr="000000"/>
              </a:solidFill>
            </a:rPr>
            <a:t>問合せ先：</a:t>
          </a:r>
          <a:r>
            <a:rPr kumimoji="1" lang="en-US" altLang="ja-JP" sz="1600">
              <a:solidFill>
                <a:sysClr val="windowText" lastClr="000000"/>
              </a:solidFill>
            </a:rPr>
            <a:t>052-715-3068</a:t>
          </a:r>
          <a:endParaRPr kumimoji="1" lang="ja-JP" altLang="en-US" sz="16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80</xdr:row>
          <xdr:rowOff>142875</xdr:rowOff>
        </xdr:from>
        <xdr:to>
          <xdr:col>28</xdr:col>
          <xdr:colOff>9525</xdr:colOff>
          <xdr:row>82</xdr:row>
          <xdr:rowOff>19050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83</xdr:row>
          <xdr:rowOff>161925</xdr:rowOff>
        </xdr:from>
        <xdr:to>
          <xdr:col>4</xdr:col>
          <xdr:colOff>0</xdr:colOff>
          <xdr:row>85</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83</xdr:row>
          <xdr:rowOff>161925</xdr:rowOff>
        </xdr:from>
        <xdr:to>
          <xdr:col>11</xdr:col>
          <xdr:colOff>9525</xdr:colOff>
          <xdr:row>85</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47625</xdr:rowOff>
        </xdr:from>
        <xdr:to>
          <xdr:col>4</xdr:col>
          <xdr:colOff>38100</xdr:colOff>
          <xdr:row>87</xdr:row>
          <xdr:rowOff>9525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85</xdr:row>
          <xdr:rowOff>47625</xdr:rowOff>
        </xdr:from>
        <xdr:to>
          <xdr:col>8</xdr:col>
          <xdr:colOff>19050</xdr:colOff>
          <xdr:row>87</xdr:row>
          <xdr:rowOff>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85</xdr:row>
          <xdr:rowOff>47625</xdr:rowOff>
        </xdr:from>
        <xdr:to>
          <xdr:col>12</xdr:col>
          <xdr:colOff>133350</xdr:colOff>
          <xdr:row>87</xdr:row>
          <xdr:rowOff>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38100</xdr:rowOff>
        </xdr:from>
        <xdr:to>
          <xdr:col>19</xdr:col>
          <xdr:colOff>57150</xdr:colOff>
          <xdr:row>86</xdr:row>
          <xdr:rowOff>219075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85</xdr:row>
          <xdr:rowOff>38100</xdr:rowOff>
        </xdr:from>
        <xdr:to>
          <xdr:col>22</xdr:col>
          <xdr:colOff>28575</xdr:colOff>
          <xdr:row>86</xdr:row>
          <xdr:rowOff>219075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2.x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omments" Target="../comments2.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www.aibsc.jp/wp-content/uploads/2025/10/R7_mikawa_hacchuichiran.pdf"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FF0000"/>
  </sheetPr>
  <dimension ref="A1:AU873"/>
  <sheetViews>
    <sheetView showGridLines="0" view="pageBreakPreview" zoomScaleNormal="85" zoomScaleSheetLayoutView="100" workbookViewId="0">
      <selection activeCell="AH88" sqref="AH88"/>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64" width="3.5" customWidth="1"/>
  </cols>
  <sheetData>
    <row r="1" spans="1:36" ht="13.5" customHeight="1">
      <c r="A1" s="280" t="s">
        <v>170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10"/>
    </row>
    <row r="2" spans="1:36" ht="18" customHeight="1">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10"/>
      <c r="AH2" s="11"/>
    </row>
    <row r="3" spans="1:36" ht="24.95" customHeight="1">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10"/>
    </row>
    <row r="4" spans="1:36" ht="24" customHeight="1">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10"/>
    </row>
    <row r="5" spans="1:36" ht="17.25">
      <c r="A5" s="12"/>
      <c r="B5" s="12" t="s">
        <v>119</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134</v>
      </c>
      <c r="AD5" s="14"/>
    </row>
    <row r="6" spans="1:36" ht="15.75" customHeight="1" thickBot="1">
      <c r="A6" s="15"/>
      <c r="B6" s="16"/>
      <c r="C6" s="17"/>
      <c r="D6" s="18" t="s">
        <v>121</v>
      </c>
      <c r="E6" s="15" t="s">
        <v>52</v>
      </c>
      <c r="F6" s="16"/>
      <c r="G6" s="16"/>
      <c r="H6" s="16"/>
      <c r="I6" s="16"/>
      <c r="J6" s="16"/>
      <c r="K6" s="16"/>
      <c r="L6" s="16"/>
      <c r="M6" s="19" t="s">
        <v>120</v>
      </c>
      <c r="N6" s="16"/>
      <c r="O6" s="16"/>
      <c r="P6" s="16"/>
      <c r="Q6" s="16"/>
      <c r="R6" s="16"/>
      <c r="S6" s="16"/>
      <c r="T6" s="16"/>
      <c r="U6" s="16"/>
      <c r="V6" s="16"/>
      <c r="W6" s="16"/>
      <c r="X6" s="16"/>
      <c r="Y6" s="16"/>
      <c r="Z6" s="16"/>
      <c r="AA6" s="16"/>
      <c r="AB6" s="16"/>
      <c r="AC6" s="16"/>
    </row>
    <row r="7" spans="1:36" ht="12.75" customHeight="1">
      <c r="A7" s="12"/>
      <c r="B7" s="281" t="s">
        <v>12</v>
      </c>
      <c r="C7" s="282"/>
      <c r="D7" s="282"/>
      <c r="E7" s="283"/>
      <c r="F7" s="284" t="s">
        <v>39</v>
      </c>
      <c r="G7" s="285"/>
      <c r="H7" s="285"/>
      <c r="I7" s="285"/>
      <c r="J7" s="285"/>
      <c r="K7" s="285"/>
      <c r="L7" s="285"/>
      <c r="M7" s="285"/>
      <c r="N7" s="285"/>
      <c r="O7" s="285"/>
      <c r="P7" s="285"/>
      <c r="Q7" s="285"/>
      <c r="R7" s="286"/>
      <c r="S7" s="287" t="s">
        <v>1</v>
      </c>
      <c r="T7" s="172"/>
      <c r="U7" s="289" t="s">
        <v>45</v>
      </c>
      <c r="V7" s="289"/>
      <c r="W7" s="289"/>
      <c r="X7" s="289"/>
      <c r="Y7" s="289"/>
      <c r="Z7" s="289"/>
      <c r="AA7" s="289"/>
      <c r="AB7" s="289"/>
      <c r="AC7" s="290"/>
      <c r="AD7" s="12"/>
    </row>
    <row r="8" spans="1:36" ht="12.75" customHeight="1">
      <c r="A8" s="12"/>
      <c r="B8" s="293" t="s">
        <v>2</v>
      </c>
      <c r="C8" s="294"/>
      <c r="D8" s="294"/>
      <c r="E8" s="295"/>
      <c r="F8" s="299" t="s">
        <v>97</v>
      </c>
      <c r="G8" s="300"/>
      <c r="H8" s="300"/>
      <c r="I8" s="300"/>
      <c r="J8" s="300"/>
      <c r="K8" s="300"/>
      <c r="L8" s="300"/>
      <c r="M8" s="300"/>
      <c r="N8" s="300"/>
      <c r="O8" s="300"/>
      <c r="P8" s="300"/>
      <c r="Q8" s="300"/>
      <c r="R8" s="301"/>
      <c r="S8" s="288"/>
      <c r="T8" s="271"/>
      <c r="U8" s="291"/>
      <c r="V8" s="291"/>
      <c r="W8" s="291"/>
      <c r="X8" s="291"/>
      <c r="Y8" s="291"/>
      <c r="Z8" s="291"/>
      <c r="AA8" s="291"/>
      <c r="AB8" s="291"/>
      <c r="AC8" s="292"/>
      <c r="AD8" s="12"/>
    </row>
    <row r="9" spans="1:36" ht="12.75" customHeight="1">
      <c r="A9" s="12"/>
      <c r="B9" s="296"/>
      <c r="C9" s="297"/>
      <c r="D9" s="297"/>
      <c r="E9" s="298"/>
      <c r="F9" s="302"/>
      <c r="G9" s="303"/>
      <c r="H9" s="303"/>
      <c r="I9" s="303"/>
      <c r="J9" s="303"/>
      <c r="K9" s="303"/>
      <c r="L9" s="303"/>
      <c r="M9" s="303"/>
      <c r="N9" s="303"/>
      <c r="O9" s="303"/>
      <c r="P9" s="303"/>
      <c r="Q9" s="303"/>
      <c r="R9" s="304"/>
      <c r="S9" s="273" t="s">
        <v>3</v>
      </c>
      <c r="T9" s="268"/>
      <c r="U9" s="308" t="s">
        <v>40</v>
      </c>
      <c r="V9" s="308"/>
      <c r="W9" s="308"/>
      <c r="X9" s="308"/>
      <c r="Y9" s="308"/>
      <c r="Z9" s="308"/>
      <c r="AA9" s="308"/>
      <c r="AB9" s="308"/>
      <c r="AC9" s="309"/>
      <c r="AD9" s="12"/>
    </row>
    <row r="10" spans="1:36" ht="12.75" customHeight="1">
      <c r="A10" s="12"/>
      <c r="B10" s="269"/>
      <c r="C10" s="270"/>
      <c r="D10" s="270"/>
      <c r="E10" s="271"/>
      <c r="F10" s="305"/>
      <c r="G10" s="306"/>
      <c r="H10" s="306"/>
      <c r="I10" s="306"/>
      <c r="J10" s="306"/>
      <c r="K10" s="306"/>
      <c r="L10" s="306"/>
      <c r="M10" s="306"/>
      <c r="N10" s="306"/>
      <c r="O10" s="306"/>
      <c r="P10" s="306"/>
      <c r="Q10" s="306"/>
      <c r="R10" s="307"/>
      <c r="S10" s="288"/>
      <c r="T10" s="271"/>
      <c r="U10" s="291"/>
      <c r="V10" s="291"/>
      <c r="W10" s="291"/>
      <c r="X10" s="291"/>
      <c r="Y10" s="291"/>
      <c r="Z10" s="291"/>
      <c r="AA10" s="291"/>
      <c r="AB10" s="291"/>
      <c r="AC10" s="292"/>
      <c r="AD10" s="12"/>
    </row>
    <row r="11" spans="1:36" ht="20.100000000000001" customHeight="1">
      <c r="A11" s="12"/>
      <c r="B11" s="266" t="s">
        <v>4</v>
      </c>
      <c r="C11" s="267"/>
      <c r="D11" s="267"/>
      <c r="E11" s="268"/>
      <c r="F11" s="21" t="s">
        <v>5</v>
      </c>
      <c r="G11" s="272" t="s">
        <v>41</v>
      </c>
      <c r="H11" s="272"/>
      <c r="I11" s="272"/>
      <c r="J11" s="272"/>
      <c r="K11" s="157" t="s">
        <v>42</v>
      </c>
      <c r="L11" s="157"/>
      <c r="M11" s="157"/>
      <c r="N11" s="157"/>
      <c r="O11" s="23"/>
      <c r="P11" s="23" t="s">
        <v>43</v>
      </c>
      <c r="Q11" s="23"/>
      <c r="R11" s="23"/>
      <c r="S11" s="23"/>
      <c r="T11" s="23"/>
      <c r="U11" s="23"/>
      <c r="V11" s="23"/>
      <c r="W11" s="24"/>
      <c r="X11" s="273" t="s">
        <v>10</v>
      </c>
      <c r="Y11" s="268"/>
      <c r="Z11" s="274">
        <v>3000</v>
      </c>
      <c r="AA11" s="275"/>
      <c r="AB11" s="275"/>
      <c r="AC11" s="25" t="s">
        <v>21</v>
      </c>
      <c r="AD11" s="12"/>
      <c r="AJ11" s="26"/>
    </row>
    <row r="12" spans="1:36" ht="20.100000000000001" customHeight="1">
      <c r="A12" s="12"/>
      <c r="B12" s="269"/>
      <c r="C12" s="270"/>
      <c r="D12" s="270"/>
      <c r="E12" s="271"/>
      <c r="F12" s="276" t="s">
        <v>104</v>
      </c>
      <c r="G12" s="277"/>
      <c r="H12" s="277"/>
      <c r="I12" s="277"/>
      <c r="J12" s="277"/>
      <c r="K12" s="277"/>
      <c r="L12" s="277"/>
      <c r="M12" s="277"/>
      <c r="N12" s="277"/>
      <c r="O12" s="277"/>
      <c r="P12" s="277"/>
      <c r="Q12" s="277"/>
      <c r="R12" s="277"/>
      <c r="S12" s="277"/>
      <c r="T12" s="277"/>
      <c r="U12" s="277"/>
      <c r="V12" s="277"/>
      <c r="W12" s="278"/>
      <c r="X12" s="279" t="s">
        <v>11</v>
      </c>
      <c r="Y12" s="239"/>
      <c r="Z12" s="274">
        <v>30</v>
      </c>
      <c r="AA12" s="275"/>
      <c r="AB12" s="275"/>
      <c r="AC12" s="27" t="s">
        <v>22</v>
      </c>
      <c r="AD12" s="12"/>
    </row>
    <row r="13" spans="1:36" ht="20.100000000000001" customHeight="1">
      <c r="A13" s="12"/>
      <c r="B13" s="233" t="s">
        <v>6</v>
      </c>
      <c r="C13" s="234"/>
      <c r="D13" s="234"/>
      <c r="E13" s="239"/>
      <c r="F13" s="255" t="s">
        <v>44</v>
      </c>
      <c r="G13" s="256"/>
      <c r="H13" s="256"/>
      <c r="I13" s="256"/>
      <c r="J13" s="256"/>
      <c r="K13" s="256"/>
      <c r="L13" s="256"/>
      <c r="M13" s="256"/>
      <c r="N13" s="256"/>
      <c r="O13" s="256"/>
      <c r="P13" s="256"/>
      <c r="Q13" s="256"/>
      <c r="R13" s="256"/>
      <c r="S13" s="256"/>
      <c r="T13" s="256"/>
      <c r="U13" s="256"/>
      <c r="V13" s="256"/>
      <c r="W13" s="256"/>
      <c r="X13" s="256"/>
      <c r="Y13" s="256"/>
      <c r="Z13" s="256"/>
      <c r="AA13" s="256"/>
      <c r="AB13" s="256"/>
      <c r="AC13" s="257"/>
      <c r="AD13" s="12"/>
    </row>
    <row r="14" spans="1:36" ht="14.25" customHeight="1">
      <c r="A14" s="12"/>
      <c r="B14" s="258" t="s">
        <v>70</v>
      </c>
      <c r="C14" s="138"/>
      <c r="D14" s="138"/>
      <c r="E14" s="259"/>
      <c r="F14" s="71" t="b">
        <v>1</v>
      </c>
      <c r="G14" s="261" t="s">
        <v>53</v>
      </c>
      <c r="H14" s="262"/>
      <c r="I14" s="71" t="b">
        <v>0</v>
      </c>
      <c r="J14" s="261" t="s">
        <v>64</v>
      </c>
      <c r="K14" s="263"/>
      <c r="L14" s="263"/>
      <c r="M14" s="263"/>
      <c r="N14" s="263"/>
      <c r="O14" s="262"/>
      <c r="P14" s="71" t="b">
        <v>0</v>
      </c>
      <c r="Q14" s="261" t="s">
        <v>66</v>
      </c>
      <c r="R14" s="262"/>
      <c r="S14" s="71" t="b">
        <v>0</v>
      </c>
      <c r="T14" s="261" t="s">
        <v>58</v>
      </c>
      <c r="U14" s="264"/>
      <c r="V14" s="71" t="b">
        <v>0</v>
      </c>
      <c r="W14" s="261" t="s">
        <v>59</v>
      </c>
      <c r="X14" s="263"/>
      <c r="Y14" s="262"/>
      <c r="Z14" s="71" t="b">
        <v>0</v>
      </c>
      <c r="AA14" s="261" t="s">
        <v>62</v>
      </c>
      <c r="AB14" s="263"/>
      <c r="AC14" s="28"/>
      <c r="AD14" s="12"/>
    </row>
    <row r="15" spans="1:36" ht="14.25" customHeight="1">
      <c r="A15" s="12"/>
      <c r="B15" s="260"/>
      <c r="C15" s="138"/>
      <c r="D15" s="138"/>
      <c r="E15" s="259"/>
      <c r="F15" s="72" t="b">
        <v>0</v>
      </c>
      <c r="G15" s="247" t="s">
        <v>54</v>
      </c>
      <c r="H15" s="265"/>
      <c r="I15" s="71" t="b">
        <v>0</v>
      </c>
      <c r="J15" s="247" t="s">
        <v>63</v>
      </c>
      <c r="K15" s="248"/>
      <c r="L15" s="248"/>
      <c r="M15" s="248"/>
      <c r="N15" s="248"/>
      <c r="O15" s="249"/>
      <c r="P15" s="71" t="b">
        <v>0</v>
      </c>
      <c r="Q15" s="247" t="s">
        <v>65</v>
      </c>
      <c r="R15" s="249"/>
      <c r="S15" s="71" t="b">
        <v>0</v>
      </c>
      <c r="T15" s="247" t="s">
        <v>57</v>
      </c>
      <c r="U15" s="249"/>
      <c r="V15" s="71" t="b">
        <v>0</v>
      </c>
      <c r="W15" s="247" t="s">
        <v>60</v>
      </c>
      <c r="X15" s="248"/>
      <c r="Y15" s="248"/>
      <c r="Z15" s="29"/>
      <c r="AB15" s="30"/>
      <c r="AC15" s="31"/>
      <c r="AD15" s="12"/>
    </row>
    <row r="16" spans="1:36" ht="14.25" customHeight="1">
      <c r="A16" s="12"/>
      <c r="B16" s="260"/>
      <c r="C16" s="138"/>
      <c r="D16" s="138"/>
      <c r="E16" s="259"/>
      <c r="F16" s="73" t="b">
        <v>0</v>
      </c>
      <c r="G16" s="250" t="s">
        <v>56</v>
      </c>
      <c r="H16" s="251"/>
      <c r="I16" s="74" t="b">
        <v>0</v>
      </c>
      <c r="J16" s="250" t="s">
        <v>61</v>
      </c>
      <c r="K16" s="252"/>
      <c r="L16" s="252"/>
      <c r="M16" s="252"/>
      <c r="N16" s="252"/>
      <c r="O16" s="251"/>
      <c r="P16" s="74" t="b">
        <v>0</v>
      </c>
      <c r="Q16" s="250" t="s">
        <v>55</v>
      </c>
      <c r="R16" s="253"/>
      <c r="S16" s="32" t="s">
        <v>67</v>
      </c>
      <c r="T16" s="254"/>
      <c r="U16" s="254"/>
      <c r="V16" s="254"/>
      <c r="W16" s="254"/>
      <c r="X16" s="254"/>
      <c r="Y16" s="254"/>
      <c r="Z16" s="254"/>
      <c r="AA16" s="254"/>
      <c r="AB16" s="254"/>
      <c r="AC16" s="33" t="s">
        <v>68</v>
      </c>
      <c r="AD16" s="12"/>
    </row>
    <row r="17" spans="1:35" ht="27" customHeight="1">
      <c r="A17" s="12"/>
      <c r="B17" s="218" t="s">
        <v>13</v>
      </c>
      <c r="C17" s="219"/>
      <c r="D17" s="219"/>
      <c r="E17" s="220"/>
      <c r="F17" s="227" t="s">
        <v>125</v>
      </c>
      <c r="G17" s="228"/>
      <c r="H17" s="228"/>
      <c r="I17" s="228"/>
      <c r="J17" s="228"/>
      <c r="K17" s="228"/>
      <c r="L17" s="228"/>
      <c r="M17" s="228"/>
      <c r="N17" s="228"/>
      <c r="O17" s="228"/>
      <c r="P17" s="228"/>
      <c r="Q17" s="228"/>
      <c r="R17" s="228"/>
      <c r="S17" s="228"/>
      <c r="T17" s="228"/>
      <c r="U17" s="228"/>
      <c r="V17" s="228"/>
      <c r="W17" s="228"/>
      <c r="X17" s="228"/>
      <c r="Y17" s="228"/>
      <c r="Z17" s="228"/>
      <c r="AA17" s="228"/>
      <c r="AB17" s="228"/>
      <c r="AC17" s="229"/>
      <c r="AD17" s="34" t="s">
        <v>154</v>
      </c>
      <c r="AE17" s="35"/>
      <c r="AF17" s="35"/>
      <c r="AG17" s="35"/>
      <c r="AH17" s="35"/>
      <c r="AI17" s="69" t="s">
        <v>150</v>
      </c>
    </row>
    <row r="18" spans="1:35" ht="27" customHeight="1">
      <c r="A18" s="12"/>
      <c r="B18" s="224"/>
      <c r="C18" s="225"/>
      <c r="D18" s="225"/>
      <c r="E18" s="226"/>
      <c r="F18" s="244"/>
      <c r="G18" s="245"/>
      <c r="H18" s="245"/>
      <c r="I18" s="245"/>
      <c r="J18" s="245"/>
      <c r="K18" s="245"/>
      <c r="L18" s="245"/>
      <c r="M18" s="245"/>
      <c r="N18" s="245"/>
      <c r="O18" s="245"/>
      <c r="P18" s="245"/>
      <c r="Q18" s="245"/>
      <c r="R18" s="245"/>
      <c r="S18" s="245"/>
      <c r="T18" s="245"/>
      <c r="U18" s="245"/>
      <c r="V18" s="245"/>
      <c r="W18" s="245"/>
      <c r="X18" s="245"/>
      <c r="Y18" s="245"/>
      <c r="Z18" s="245"/>
      <c r="AA18" s="245"/>
      <c r="AB18" s="245"/>
      <c r="AC18" s="246"/>
      <c r="AD18" s="12"/>
      <c r="AF18" s="35"/>
      <c r="AG18" s="35">
        <f>LEN(F17)</f>
        <v>23</v>
      </c>
      <c r="AH18" s="35"/>
      <c r="AI18" s="35">
        <f>LEN(F17)-LEN(SUBSTITUTE(F17,CHAR(10),""))</f>
        <v>0</v>
      </c>
    </row>
    <row r="19" spans="1:35" ht="18" customHeight="1">
      <c r="A19" s="12"/>
      <c r="B19" s="218" t="s">
        <v>14</v>
      </c>
      <c r="C19" s="219"/>
      <c r="D19" s="219"/>
      <c r="E19" s="220"/>
      <c r="F19" s="227" t="s">
        <v>158</v>
      </c>
      <c r="G19" s="228"/>
      <c r="H19" s="228"/>
      <c r="I19" s="228"/>
      <c r="J19" s="228"/>
      <c r="K19" s="228"/>
      <c r="L19" s="228"/>
      <c r="M19" s="228"/>
      <c r="N19" s="228"/>
      <c r="O19" s="228"/>
      <c r="P19" s="228"/>
      <c r="Q19" s="228"/>
      <c r="R19" s="228"/>
      <c r="S19" s="228"/>
      <c r="T19" s="228"/>
      <c r="U19" s="228"/>
      <c r="V19" s="228"/>
      <c r="W19" s="228"/>
      <c r="X19" s="228"/>
      <c r="Y19" s="228"/>
      <c r="Z19" s="228"/>
      <c r="AA19" s="228"/>
      <c r="AB19" s="228"/>
      <c r="AC19" s="229"/>
      <c r="AD19" s="34" t="s">
        <v>155</v>
      </c>
      <c r="AE19" s="35"/>
      <c r="AF19" s="35"/>
      <c r="AG19" s="35"/>
      <c r="AH19" s="35"/>
      <c r="AI19" s="69" t="s">
        <v>151</v>
      </c>
    </row>
    <row r="20" spans="1:35" ht="18" customHeight="1">
      <c r="A20" s="12"/>
      <c r="B20" s="224"/>
      <c r="C20" s="225"/>
      <c r="D20" s="225"/>
      <c r="E20" s="226"/>
      <c r="F20" s="244"/>
      <c r="G20" s="245"/>
      <c r="H20" s="245"/>
      <c r="I20" s="245"/>
      <c r="J20" s="245"/>
      <c r="K20" s="245"/>
      <c r="L20" s="245"/>
      <c r="M20" s="245"/>
      <c r="N20" s="245"/>
      <c r="O20" s="245"/>
      <c r="P20" s="245"/>
      <c r="Q20" s="245"/>
      <c r="R20" s="245"/>
      <c r="S20" s="245"/>
      <c r="T20" s="245"/>
      <c r="U20" s="245"/>
      <c r="V20" s="245"/>
      <c r="W20" s="245"/>
      <c r="X20" s="245"/>
      <c r="Y20" s="245"/>
      <c r="Z20" s="245"/>
      <c r="AA20" s="245"/>
      <c r="AB20" s="245"/>
      <c r="AC20" s="246"/>
      <c r="AD20" s="12"/>
      <c r="AF20" s="35"/>
      <c r="AG20" s="35">
        <f>LEN(F19)</f>
        <v>18</v>
      </c>
      <c r="AH20" s="35"/>
      <c r="AI20" s="35">
        <f>LEN(F19)-LEN(SUBSTITUTE(F19,CHAR(10),""))</f>
        <v>0</v>
      </c>
    </row>
    <row r="21" spans="1:35" ht="18" customHeight="1">
      <c r="A21" s="12"/>
      <c r="B21" s="218" t="s">
        <v>15</v>
      </c>
      <c r="C21" s="219"/>
      <c r="D21" s="219"/>
      <c r="E21" s="220"/>
      <c r="F21" s="227" t="s">
        <v>98</v>
      </c>
      <c r="G21" s="228"/>
      <c r="H21" s="228"/>
      <c r="I21" s="228"/>
      <c r="J21" s="228"/>
      <c r="K21" s="228"/>
      <c r="L21" s="228"/>
      <c r="M21" s="228"/>
      <c r="N21" s="228"/>
      <c r="O21" s="228"/>
      <c r="P21" s="228"/>
      <c r="Q21" s="228"/>
      <c r="R21" s="228"/>
      <c r="S21" s="228"/>
      <c r="T21" s="228"/>
      <c r="U21" s="228"/>
      <c r="V21" s="228"/>
      <c r="W21" s="228"/>
      <c r="X21" s="228"/>
      <c r="Y21" s="228"/>
      <c r="Z21" s="228"/>
      <c r="AA21" s="228"/>
      <c r="AB21" s="228"/>
      <c r="AC21" s="229"/>
      <c r="AD21" s="34" t="s">
        <v>155</v>
      </c>
      <c r="AE21" s="35"/>
      <c r="AF21" s="35"/>
      <c r="AG21" s="35"/>
      <c r="AH21" s="35"/>
      <c r="AI21" s="69" t="s">
        <v>151</v>
      </c>
    </row>
    <row r="22" spans="1:35" ht="18" customHeight="1">
      <c r="A22" s="12"/>
      <c r="B22" s="224"/>
      <c r="C22" s="225"/>
      <c r="D22" s="225"/>
      <c r="E22" s="226"/>
      <c r="F22" s="244"/>
      <c r="G22" s="245"/>
      <c r="H22" s="245"/>
      <c r="I22" s="245"/>
      <c r="J22" s="245"/>
      <c r="K22" s="245"/>
      <c r="L22" s="245"/>
      <c r="M22" s="245"/>
      <c r="N22" s="245"/>
      <c r="O22" s="245"/>
      <c r="P22" s="245"/>
      <c r="Q22" s="245"/>
      <c r="R22" s="245"/>
      <c r="S22" s="245"/>
      <c r="T22" s="245"/>
      <c r="U22" s="245"/>
      <c r="V22" s="245"/>
      <c r="W22" s="245"/>
      <c r="X22" s="245"/>
      <c r="Y22" s="245"/>
      <c r="Z22" s="245"/>
      <c r="AA22" s="245"/>
      <c r="AB22" s="245"/>
      <c r="AC22" s="246"/>
      <c r="AD22" s="12"/>
      <c r="AF22" s="35"/>
      <c r="AG22" s="35">
        <f>LEN(F21)</f>
        <v>20</v>
      </c>
      <c r="AH22" s="35"/>
      <c r="AI22" s="35">
        <f>LEN(F21)-LEN(SUBSTITUTE(F21,CHAR(10),""))</f>
        <v>0</v>
      </c>
    </row>
    <row r="23" spans="1:35" ht="20.100000000000001" customHeight="1">
      <c r="A23" s="12"/>
      <c r="B23" s="218" t="s">
        <v>16</v>
      </c>
      <c r="C23" s="219"/>
      <c r="D23" s="219"/>
      <c r="E23" s="220"/>
      <c r="F23" s="227" t="s">
        <v>152</v>
      </c>
      <c r="G23" s="228"/>
      <c r="H23" s="228"/>
      <c r="I23" s="228"/>
      <c r="J23" s="228"/>
      <c r="K23" s="228"/>
      <c r="L23" s="228"/>
      <c r="M23" s="228"/>
      <c r="N23" s="228"/>
      <c r="O23" s="228"/>
      <c r="P23" s="228"/>
      <c r="Q23" s="228"/>
      <c r="R23" s="228"/>
      <c r="S23" s="228"/>
      <c r="T23" s="228"/>
      <c r="U23" s="228"/>
      <c r="V23" s="228"/>
      <c r="W23" s="228"/>
      <c r="X23" s="228"/>
      <c r="Y23" s="228"/>
      <c r="Z23" s="228"/>
      <c r="AA23" s="228"/>
      <c r="AB23" s="228"/>
      <c r="AC23" s="229"/>
      <c r="AD23" s="12"/>
      <c r="AG23" s="35"/>
      <c r="AH23" s="35"/>
      <c r="AI23" s="35"/>
    </row>
    <row r="24" spans="1:35" ht="20.100000000000001" customHeight="1">
      <c r="A24" s="12"/>
      <c r="B24" s="221"/>
      <c r="C24" s="222"/>
      <c r="D24" s="222"/>
      <c r="E24" s="223"/>
      <c r="F24" s="230"/>
      <c r="G24" s="231"/>
      <c r="H24" s="231"/>
      <c r="I24" s="231"/>
      <c r="J24" s="231"/>
      <c r="K24" s="231"/>
      <c r="L24" s="231"/>
      <c r="M24" s="231"/>
      <c r="N24" s="231"/>
      <c r="O24" s="231"/>
      <c r="P24" s="231"/>
      <c r="Q24" s="231"/>
      <c r="R24" s="231"/>
      <c r="S24" s="231"/>
      <c r="T24" s="231"/>
      <c r="U24" s="231"/>
      <c r="V24" s="231"/>
      <c r="W24" s="231"/>
      <c r="X24" s="231"/>
      <c r="Y24" s="231"/>
      <c r="Z24" s="231"/>
      <c r="AA24" s="231"/>
      <c r="AB24" s="231"/>
      <c r="AC24" s="232"/>
      <c r="AD24" s="34" t="s">
        <v>153</v>
      </c>
      <c r="AE24" s="35"/>
      <c r="AF24" s="35"/>
      <c r="AG24" s="35"/>
      <c r="AH24" s="35"/>
      <c r="AI24" s="69" t="s">
        <v>150</v>
      </c>
    </row>
    <row r="25" spans="1:35" ht="20.100000000000001" customHeight="1">
      <c r="A25" s="12"/>
      <c r="B25" s="221"/>
      <c r="C25" s="222"/>
      <c r="D25" s="222"/>
      <c r="E25" s="223"/>
      <c r="F25" s="230"/>
      <c r="G25" s="231"/>
      <c r="H25" s="231"/>
      <c r="I25" s="231"/>
      <c r="J25" s="231"/>
      <c r="K25" s="231"/>
      <c r="L25" s="231"/>
      <c r="M25" s="231"/>
      <c r="N25" s="231"/>
      <c r="O25" s="231"/>
      <c r="P25" s="231"/>
      <c r="Q25" s="231"/>
      <c r="R25" s="231"/>
      <c r="S25" s="231"/>
      <c r="T25" s="231"/>
      <c r="U25" s="231"/>
      <c r="V25" s="231"/>
      <c r="W25" s="231"/>
      <c r="X25" s="231"/>
      <c r="Y25" s="231"/>
      <c r="Z25" s="231"/>
      <c r="AA25" s="231"/>
      <c r="AB25" s="231"/>
      <c r="AC25" s="232"/>
      <c r="AD25" s="12"/>
      <c r="AF25" s="35"/>
      <c r="AG25" s="35">
        <f>LEN(F23)</f>
        <v>119</v>
      </c>
      <c r="AH25" s="35"/>
      <c r="AI25" s="35">
        <f>LEN(F23)-LEN(SUBSTITUTE(F23,CHAR(10),""))</f>
        <v>1</v>
      </c>
    </row>
    <row r="26" spans="1:35" ht="12" customHeight="1">
      <c r="A26" s="12"/>
      <c r="B26" s="224"/>
      <c r="C26" s="225"/>
      <c r="D26" s="225"/>
      <c r="E26" s="226"/>
      <c r="F26" s="70" t="s">
        <v>20</v>
      </c>
      <c r="G26" s="75"/>
      <c r="H26" s="75"/>
      <c r="I26" s="75"/>
      <c r="J26" s="76"/>
      <c r="K26" s="76"/>
      <c r="L26" s="76"/>
      <c r="M26" s="76"/>
      <c r="N26" s="76"/>
      <c r="O26" s="76"/>
      <c r="P26" s="76"/>
      <c r="Q26" s="76"/>
      <c r="R26" s="76"/>
      <c r="S26" s="76"/>
      <c r="T26" s="76"/>
      <c r="U26" s="76"/>
      <c r="V26" s="76"/>
      <c r="W26" s="76"/>
      <c r="X26" s="76"/>
      <c r="Y26" s="76"/>
      <c r="Z26" s="76"/>
      <c r="AA26" s="76"/>
      <c r="AB26" s="76"/>
      <c r="AC26" s="77"/>
      <c r="AD26" s="12"/>
    </row>
    <row r="27" spans="1:35" ht="18" customHeight="1">
      <c r="A27" s="12"/>
      <c r="B27" s="233" t="s">
        <v>32</v>
      </c>
      <c r="C27" s="234"/>
      <c r="D27" s="234"/>
      <c r="E27" s="234"/>
      <c r="F27" s="235" t="s">
        <v>33</v>
      </c>
      <c r="G27" s="235"/>
      <c r="H27" s="235"/>
      <c r="I27" s="235"/>
      <c r="J27" s="236"/>
      <c r="K27" s="237"/>
      <c r="L27" s="237"/>
      <c r="M27" s="237"/>
      <c r="N27" s="237"/>
      <c r="O27" s="237"/>
      <c r="P27" s="237"/>
      <c r="Q27" s="237"/>
      <c r="R27" s="237"/>
      <c r="S27" s="237"/>
      <c r="T27" s="237"/>
      <c r="U27" s="237"/>
      <c r="V27" s="237"/>
      <c r="W27" s="237"/>
      <c r="X27" s="237"/>
      <c r="Y27" s="237"/>
      <c r="Z27" s="237"/>
      <c r="AA27" s="237"/>
      <c r="AB27" s="237"/>
      <c r="AC27" s="238"/>
      <c r="AD27" s="12"/>
    </row>
    <row r="28" spans="1:35" ht="16.5" customHeight="1" thickBot="1">
      <c r="A28" s="12"/>
      <c r="B28" s="233" t="s">
        <v>34</v>
      </c>
      <c r="C28" s="234"/>
      <c r="D28" s="234"/>
      <c r="E28" s="234"/>
      <c r="F28" s="234"/>
      <c r="G28" s="234"/>
      <c r="H28" s="234"/>
      <c r="I28" s="234"/>
      <c r="J28" s="239"/>
      <c r="K28" s="1" t="s">
        <v>36</v>
      </c>
      <c r="L28" s="240" t="s">
        <v>126</v>
      </c>
      <c r="M28" s="240"/>
      <c r="N28" s="240"/>
      <c r="O28" s="240"/>
      <c r="P28" s="240"/>
      <c r="Q28" s="240"/>
      <c r="R28" s="240"/>
      <c r="S28" s="240"/>
      <c r="T28" s="241"/>
      <c r="U28" s="2" t="s">
        <v>37</v>
      </c>
      <c r="V28" s="242" t="s">
        <v>127</v>
      </c>
      <c r="W28" s="242"/>
      <c r="X28" s="242"/>
      <c r="Y28" s="242"/>
      <c r="Z28" s="242"/>
      <c r="AA28" s="242"/>
      <c r="AB28" s="242"/>
      <c r="AC28" s="243"/>
      <c r="AD28" s="12"/>
    </row>
    <row r="29" spans="1:35" ht="17.25" customHeight="1" thickBot="1">
      <c r="A29" s="12"/>
      <c r="B29" s="184" t="s">
        <v>23</v>
      </c>
      <c r="C29" s="185"/>
      <c r="D29" s="185"/>
      <c r="E29" s="185"/>
      <c r="F29" s="185"/>
      <c r="G29" s="185"/>
      <c r="H29" s="185"/>
      <c r="I29" s="185"/>
      <c r="J29" s="185"/>
      <c r="K29" s="185"/>
      <c r="L29" s="185"/>
      <c r="M29" s="185"/>
      <c r="N29" s="186" t="s">
        <v>18</v>
      </c>
      <c r="O29" s="186"/>
      <c r="P29" s="186"/>
      <c r="Q29" s="186"/>
      <c r="R29" s="186" t="s">
        <v>19</v>
      </c>
      <c r="S29" s="186"/>
      <c r="T29" s="187"/>
      <c r="U29" s="188"/>
      <c r="V29" s="189"/>
      <c r="W29" s="189"/>
      <c r="X29" s="189"/>
      <c r="Y29" s="189"/>
      <c r="Z29" s="189"/>
      <c r="AA29" s="189"/>
      <c r="AB29" s="190"/>
      <c r="AC29" s="36"/>
      <c r="AD29" s="12"/>
    </row>
    <row r="30" spans="1:35" ht="16.5" customHeight="1">
      <c r="A30" s="12"/>
      <c r="B30" s="37"/>
      <c r="C30" s="191" t="s">
        <v>17</v>
      </c>
      <c r="D30" s="191"/>
      <c r="E30" s="192"/>
      <c r="F30" s="192"/>
      <c r="G30" s="192"/>
      <c r="H30" s="192"/>
      <c r="I30" s="192"/>
      <c r="J30" s="192"/>
      <c r="K30" s="192"/>
      <c r="L30" s="193"/>
      <c r="M30" s="194" t="s">
        <v>29</v>
      </c>
      <c r="N30" s="195"/>
      <c r="O30" s="196" t="s">
        <v>30</v>
      </c>
      <c r="P30" s="197"/>
      <c r="Q30" s="198"/>
      <c r="R30" s="198"/>
      <c r="S30" s="198"/>
      <c r="T30" s="198"/>
      <c r="U30" s="198"/>
      <c r="V30" s="198"/>
      <c r="W30" s="199"/>
      <c r="X30" s="200"/>
      <c r="Y30" s="200"/>
      <c r="Z30" s="200"/>
      <c r="AA30" s="200"/>
      <c r="AB30" s="200"/>
      <c r="AC30" s="201"/>
      <c r="AD30" s="12"/>
    </row>
    <row r="31" spans="1:35" ht="15" customHeight="1">
      <c r="A31" s="12"/>
      <c r="B31" s="38" t="s">
        <v>26</v>
      </c>
      <c r="C31" s="208" t="s">
        <v>24</v>
      </c>
      <c r="D31" s="208"/>
      <c r="E31" s="209"/>
      <c r="F31" s="209"/>
      <c r="G31" s="209"/>
      <c r="H31" s="209"/>
      <c r="I31" s="209"/>
      <c r="J31" s="209"/>
      <c r="K31" s="209"/>
      <c r="L31" s="210"/>
      <c r="M31" s="211" t="s">
        <v>28</v>
      </c>
      <c r="N31" s="212"/>
      <c r="O31" s="213" t="s">
        <v>25</v>
      </c>
      <c r="P31" s="208"/>
      <c r="Q31" s="208"/>
      <c r="R31" s="208"/>
      <c r="S31" s="208"/>
      <c r="T31" s="208"/>
      <c r="U31" s="208"/>
      <c r="V31" s="208"/>
      <c r="W31" s="202"/>
      <c r="X31" s="203"/>
      <c r="Y31" s="203"/>
      <c r="Z31" s="203"/>
      <c r="AA31" s="203"/>
      <c r="AB31" s="203"/>
      <c r="AC31" s="204"/>
      <c r="AD31" s="12"/>
    </row>
    <row r="32" spans="1:35" ht="15" customHeight="1">
      <c r="A32" s="12"/>
      <c r="B32" s="39">
        <v>1</v>
      </c>
      <c r="C32" s="178" t="s">
        <v>128</v>
      </c>
      <c r="D32" s="179"/>
      <c r="E32" s="180"/>
      <c r="F32" s="180"/>
      <c r="G32" s="180"/>
      <c r="H32" s="180"/>
      <c r="I32" s="180"/>
      <c r="J32" s="180"/>
      <c r="K32" s="180"/>
      <c r="L32" s="181"/>
      <c r="M32" s="182">
        <v>10</v>
      </c>
      <c r="N32" s="183"/>
      <c r="O32" s="173" t="s">
        <v>130</v>
      </c>
      <c r="P32" s="174"/>
      <c r="Q32" s="175"/>
      <c r="R32" s="175"/>
      <c r="S32" s="175"/>
      <c r="T32" s="175"/>
      <c r="U32" s="175"/>
      <c r="V32" s="175"/>
      <c r="W32" s="202"/>
      <c r="X32" s="203"/>
      <c r="Y32" s="203"/>
      <c r="Z32" s="203"/>
      <c r="AA32" s="203"/>
      <c r="AB32" s="203"/>
      <c r="AC32" s="204"/>
      <c r="AD32" s="12"/>
    </row>
    <row r="33" spans="1:30" ht="15" customHeight="1">
      <c r="A33" s="12"/>
      <c r="B33" s="39">
        <v>2</v>
      </c>
      <c r="C33" s="214" t="s">
        <v>99</v>
      </c>
      <c r="D33" s="215"/>
      <c r="E33" s="216"/>
      <c r="F33" s="216"/>
      <c r="G33" s="216"/>
      <c r="H33" s="216"/>
      <c r="I33" s="216"/>
      <c r="J33" s="216"/>
      <c r="K33" s="216"/>
      <c r="L33" s="217"/>
      <c r="M33" s="182">
        <v>8</v>
      </c>
      <c r="N33" s="183"/>
      <c r="O33" s="173"/>
      <c r="P33" s="174"/>
      <c r="Q33" s="175"/>
      <c r="R33" s="175"/>
      <c r="S33" s="175"/>
      <c r="T33" s="175"/>
      <c r="U33" s="175"/>
      <c r="V33" s="175"/>
      <c r="W33" s="202"/>
      <c r="X33" s="203"/>
      <c r="Y33" s="203"/>
      <c r="Z33" s="203"/>
      <c r="AA33" s="203"/>
      <c r="AB33" s="203"/>
      <c r="AC33" s="204"/>
      <c r="AD33" s="12"/>
    </row>
    <row r="34" spans="1:30" ht="15" customHeight="1">
      <c r="A34" s="12"/>
      <c r="B34" s="39">
        <v>3</v>
      </c>
      <c r="C34" s="178" t="s">
        <v>100</v>
      </c>
      <c r="D34" s="179"/>
      <c r="E34" s="180"/>
      <c r="F34" s="180"/>
      <c r="G34" s="180"/>
      <c r="H34" s="180"/>
      <c r="I34" s="180"/>
      <c r="J34" s="180"/>
      <c r="K34" s="180"/>
      <c r="L34" s="181"/>
      <c r="M34" s="182">
        <v>6</v>
      </c>
      <c r="N34" s="183"/>
      <c r="O34" s="173"/>
      <c r="P34" s="174"/>
      <c r="Q34" s="175"/>
      <c r="R34" s="175"/>
      <c r="S34" s="175"/>
      <c r="T34" s="175"/>
      <c r="U34" s="175"/>
      <c r="V34" s="175"/>
      <c r="W34" s="202"/>
      <c r="X34" s="203"/>
      <c r="Y34" s="203"/>
      <c r="Z34" s="203"/>
      <c r="AA34" s="203"/>
      <c r="AB34" s="203"/>
      <c r="AC34" s="204"/>
      <c r="AD34" s="12"/>
    </row>
    <row r="35" spans="1:30" ht="15" customHeight="1">
      <c r="A35" s="12"/>
      <c r="B35" s="39">
        <v>4</v>
      </c>
      <c r="C35" s="178" t="s">
        <v>101</v>
      </c>
      <c r="D35" s="179"/>
      <c r="E35" s="180"/>
      <c r="F35" s="180"/>
      <c r="G35" s="180"/>
      <c r="H35" s="180"/>
      <c r="I35" s="180"/>
      <c r="J35" s="180"/>
      <c r="K35" s="180"/>
      <c r="L35" s="181"/>
      <c r="M35" s="182">
        <v>4</v>
      </c>
      <c r="N35" s="183"/>
      <c r="O35" s="173"/>
      <c r="P35" s="174"/>
      <c r="Q35" s="175"/>
      <c r="R35" s="175"/>
      <c r="S35" s="175"/>
      <c r="T35" s="175"/>
      <c r="U35" s="175"/>
      <c r="V35" s="175"/>
      <c r="W35" s="202"/>
      <c r="X35" s="203"/>
      <c r="Y35" s="203"/>
      <c r="Z35" s="203"/>
      <c r="AA35" s="203"/>
      <c r="AB35" s="203"/>
      <c r="AC35" s="204"/>
      <c r="AD35" s="12"/>
    </row>
    <row r="36" spans="1:30" ht="15" customHeight="1">
      <c r="A36" s="12"/>
      <c r="B36" s="39">
        <v>5</v>
      </c>
      <c r="C36" s="178" t="s">
        <v>102</v>
      </c>
      <c r="D36" s="179"/>
      <c r="E36" s="180"/>
      <c r="F36" s="180"/>
      <c r="G36" s="180"/>
      <c r="H36" s="180"/>
      <c r="I36" s="180"/>
      <c r="J36" s="180"/>
      <c r="K36" s="180"/>
      <c r="L36" s="181"/>
      <c r="M36" s="182">
        <v>2</v>
      </c>
      <c r="N36" s="183"/>
      <c r="O36" s="173"/>
      <c r="P36" s="174"/>
      <c r="Q36" s="175"/>
      <c r="R36" s="175"/>
      <c r="S36" s="175"/>
      <c r="T36" s="175"/>
      <c r="U36" s="175"/>
      <c r="V36" s="175"/>
      <c r="W36" s="202"/>
      <c r="X36" s="203"/>
      <c r="Y36" s="203"/>
      <c r="Z36" s="203"/>
      <c r="AA36" s="203"/>
      <c r="AB36" s="203"/>
      <c r="AC36" s="204"/>
      <c r="AD36" s="12"/>
    </row>
    <row r="37" spans="1:30" ht="15" customHeight="1">
      <c r="A37" s="12"/>
      <c r="B37" s="40">
        <v>6</v>
      </c>
      <c r="C37" s="178" t="s">
        <v>129</v>
      </c>
      <c r="D37" s="179"/>
      <c r="E37" s="180"/>
      <c r="F37" s="180"/>
      <c r="G37" s="180"/>
      <c r="H37" s="180"/>
      <c r="I37" s="180"/>
      <c r="J37" s="180"/>
      <c r="K37" s="180"/>
      <c r="L37" s="181"/>
      <c r="M37" s="177">
        <v>2</v>
      </c>
      <c r="N37" s="166"/>
      <c r="O37" s="173"/>
      <c r="P37" s="174"/>
      <c r="Q37" s="175"/>
      <c r="R37" s="175"/>
      <c r="S37" s="175"/>
      <c r="T37" s="175"/>
      <c r="U37" s="175"/>
      <c r="V37" s="175"/>
      <c r="W37" s="202"/>
      <c r="X37" s="203"/>
      <c r="Y37" s="203"/>
      <c r="Z37" s="203"/>
      <c r="AA37" s="203"/>
      <c r="AB37" s="203"/>
      <c r="AC37" s="204"/>
      <c r="AD37" s="12"/>
    </row>
    <row r="38" spans="1:30" ht="15" customHeight="1">
      <c r="A38" s="12"/>
      <c r="B38" s="40">
        <v>7</v>
      </c>
      <c r="C38" s="178" t="s">
        <v>103</v>
      </c>
      <c r="D38" s="179"/>
      <c r="E38" s="180"/>
      <c r="F38" s="180"/>
      <c r="G38" s="180"/>
      <c r="H38" s="180"/>
      <c r="I38" s="180"/>
      <c r="J38" s="180"/>
      <c r="K38" s="180"/>
      <c r="L38" s="181"/>
      <c r="M38" s="177">
        <v>2</v>
      </c>
      <c r="N38" s="166"/>
      <c r="O38" s="173"/>
      <c r="P38" s="174"/>
      <c r="Q38" s="175"/>
      <c r="R38" s="175"/>
      <c r="S38" s="175"/>
      <c r="T38" s="175"/>
      <c r="U38" s="175"/>
      <c r="V38" s="175"/>
      <c r="W38" s="202"/>
      <c r="X38" s="203"/>
      <c r="Y38" s="203"/>
      <c r="Z38" s="203"/>
      <c r="AA38" s="203"/>
      <c r="AB38" s="203"/>
      <c r="AC38" s="204"/>
      <c r="AD38" s="12"/>
    </row>
    <row r="39" spans="1:30" ht="15" customHeight="1">
      <c r="A39" s="12"/>
      <c r="B39" s="40">
        <v>8</v>
      </c>
      <c r="C39" s="173"/>
      <c r="D39" s="174"/>
      <c r="E39" s="175"/>
      <c r="F39" s="175"/>
      <c r="G39" s="175"/>
      <c r="H39" s="175"/>
      <c r="I39" s="175"/>
      <c r="J39" s="175"/>
      <c r="K39" s="175"/>
      <c r="L39" s="176"/>
      <c r="M39" s="177"/>
      <c r="N39" s="166"/>
      <c r="O39" s="173"/>
      <c r="P39" s="174"/>
      <c r="Q39" s="175"/>
      <c r="R39" s="175"/>
      <c r="S39" s="175"/>
      <c r="T39" s="175"/>
      <c r="U39" s="175"/>
      <c r="V39" s="175"/>
      <c r="W39" s="202"/>
      <c r="X39" s="203"/>
      <c r="Y39" s="203"/>
      <c r="Z39" s="203"/>
      <c r="AA39" s="203"/>
      <c r="AB39" s="203"/>
      <c r="AC39" s="204"/>
      <c r="AD39" s="12"/>
    </row>
    <row r="40" spans="1:30" ht="15" customHeight="1">
      <c r="A40" s="12"/>
      <c r="B40" s="40">
        <v>9</v>
      </c>
      <c r="C40" s="173"/>
      <c r="D40" s="174"/>
      <c r="E40" s="175"/>
      <c r="F40" s="175"/>
      <c r="G40" s="175"/>
      <c r="H40" s="175"/>
      <c r="I40" s="175"/>
      <c r="J40" s="175"/>
      <c r="K40" s="175"/>
      <c r="L40" s="176"/>
      <c r="M40" s="165"/>
      <c r="N40" s="166"/>
      <c r="O40" s="173"/>
      <c r="P40" s="174"/>
      <c r="Q40" s="175"/>
      <c r="R40" s="175"/>
      <c r="S40" s="175"/>
      <c r="T40" s="175"/>
      <c r="U40" s="175"/>
      <c r="V40" s="175"/>
      <c r="W40" s="202"/>
      <c r="X40" s="203"/>
      <c r="Y40" s="203"/>
      <c r="Z40" s="203"/>
      <c r="AA40" s="203"/>
      <c r="AB40" s="203"/>
      <c r="AC40" s="204"/>
      <c r="AD40" s="12"/>
    </row>
    <row r="41" spans="1:30" ht="15" customHeight="1">
      <c r="A41" s="12"/>
      <c r="B41" s="40">
        <v>10</v>
      </c>
      <c r="C41" s="173"/>
      <c r="D41" s="174"/>
      <c r="E41" s="175"/>
      <c r="F41" s="175"/>
      <c r="G41" s="175"/>
      <c r="H41" s="175"/>
      <c r="I41" s="175"/>
      <c r="J41" s="175"/>
      <c r="K41" s="175"/>
      <c r="L41" s="176"/>
      <c r="M41" s="177"/>
      <c r="N41" s="166"/>
      <c r="O41" s="173"/>
      <c r="P41" s="174"/>
      <c r="Q41" s="175"/>
      <c r="R41" s="175"/>
      <c r="S41" s="175"/>
      <c r="T41" s="175"/>
      <c r="U41" s="175"/>
      <c r="V41" s="175"/>
      <c r="W41" s="202"/>
      <c r="X41" s="203"/>
      <c r="Y41" s="203"/>
      <c r="Z41" s="203"/>
      <c r="AA41" s="203"/>
      <c r="AB41" s="203"/>
      <c r="AC41" s="204"/>
      <c r="AD41" s="12"/>
    </row>
    <row r="42" spans="1:30" ht="15" customHeight="1">
      <c r="A42" s="12"/>
      <c r="B42" s="40">
        <v>11</v>
      </c>
      <c r="C42" s="173"/>
      <c r="D42" s="174"/>
      <c r="E42" s="175"/>
      <c r="F42" s="175"/>
      <c r="G42" s="175"/>
      <c r="H42" s="175"/>
      <c r="I42" s="175"/>
      <c r="J42" s="175"/>
      <c r="K42" s="175"/>
      <c r="L42" s="176"/>
      <c r="M42" s="165"/>
      <c r="N42" s="166"/>
      <c r="O42" s="173"/>
      <c r="P42" s="174"/>
      <c r="Q42" s="175"/>
      <c r="R42" s="175"/>
      <c r="S42" s="175"/>
      <c r="T42" s="175"/>
      <c r="U42" s="175"/>
      <c r="V42" s="175"/>
      <c r="W42" s="202"/>
      <c r="X42" s="203"/>
      <c r="Y42" s="203"/>
      <c r="Z42" s="203"/>
      <c r="AA42" s="203"/>
      <c r="AB42" s="203"/>
      <c r="AC42" s="204"/>
      <c r="AD42" s="12"/>
    </row>
    <row r="43" spans="1:30" ht="15" customHeight="1">
      <c r="A43" s="12"/>
      <c r="B43" s="40">
        <v>12</v>
      </c>
      <c r="C43" s="173"/>
      <c r="D43" s="174"/>
      <c r="E43" s="175"/>
      <c r="F43" s="175"/>
      <c r="G43" s="175"/>
      <c r="H43" s="175"/>
      <c r="I43" s="175"/>
      <c r="J43" s="175"/>
      <c r="K43" s="175"/>
      <c r="L43" s="176"/>
      <c r="M43" s="165"/>
      <c r="N43" s="166"/>
      <c r="O43" s="173"/>
      <c r="P43" s="174"/>
      <c r="Q43" s="175"/>
      <c r="R43" s="175"/>
      <c r="S43" s="175"/>
      <c r="T43" s="175"/>
      <c r="U43" s="175"/>
      <c r="V43" s="175"/>
      <c r="W43" s="202"/>
      <c r="X43" s="203"/>
      <c r="Y43" s="203"/>
      <c r="Z43" s="203"/>
      <c r="AA43" s="203"/>
      <c r="AB43" s="203"/>
      <c r="AC43" s="204"/>
      <c r="AD43" s="12"/>
    </row>
    <row r="44" spans="1:30" ht="15" customHeight="1">
      <c r="A44" s="12"/>
      <c r="B44" s="40">
        <v>13</v>
      </c>
      <c r="C44" s="173"/>
      <c r="D44" s="174"/>
      <c r="E44" s="175"/>
      <c r="F44" s="175"/>
      <c r="G44" s="175"/>
      <c r="H44" s="175"/>
      <c r="I44" s="175"/>
      <c r="J44" s="175"/>
      <c r="K44" s="175"/>
      <c r="L44" s="176"/>
      <c r="M44" s="165"/>
      <c r="N44" s="166"/>
      <c r="O44" s="173"/>
      <c r="P44" s="174"/>
      <c r="Q44" s="175"/>
      <c r="R44" s="175"/>
      <c r="S44" s="175"/>
      <c r="T44" s="175"/>
      <c r="U44" s="175"/>
      <c r="V44" s="175"/>
      <c r="W44" s="202"/>
      <c r="X44" s="203"/>
      <c r="Y44" s="203"/>
      <c r="Z44" s="203"/>
      <c r="AA44" s="203"/>
      <c r="AB44" s="203"/>
      <c r="AC44" s="204"/>
      <c r="AD44" s="12"/>
    </row>
    <row r="45" spans="1:30" ht="15" customHeight="1">
      <c r="A45" s="12"/>
      <c r="B45" s="40">
        <v>14</v>
      </c>
      <c r="C45" s="173"/>
      <c r="D45" s="174"/>
      <c r="E45" s="175"/>
      <c r="F45" s="175"/>
      <c r="G45" s="175"/>
      <c r="H45" s="175"/>
      <c r="I45" s="175"/>
      <c r="J45" s="175"/>
      <c r="K45" s="175"/>
      <c r="L45" s="176"/>
      <c r="M45" s="165"/>
      <c r="N45" s="166"/>
      <c r="O45" s="173"/>
      <c r="P45" s="174"/>
      <c r="Q45" s="175"/>
      <c r="R45" s="175"/>
      <c r="S45" s="175"/>
      <c r="T45" s="175"/>
      <c r="U45" s="175"/>
      <c r="V45" s="175"/>
      <c r="W45" s="202"/>
      <c r="X45" s="203"/>
      <c r="Y45" s="203"/>
      <c r="Z45" s="203"/>
      <c r="AA45" s="203"/>
      <c r="AB45" s="203"/>
      <c r="AC45" s="204"/>
      <c r="AD45" s="12"/>
    </row>
    <row r="46" spans="1:30" ht="15" customHeight="1">
      <c r="A46" s="12"/>
      <c r="B46" s="40">
        <v>15</v>
      </c>
      <c r="C46" s="161"/>
      <c r="D46" s="162"/>
      <c r="E46" s="163"/>
      <c r="F46" s="163"/>
      <c r="G46" s="163"/>
      <c r="H46" s="163"/>
      <c r="I46" s="163"/>
      <c r="J46" s="163"/>
      <c r="K46" s="163"/>
      <c r="L46" s="164"/>
      <c r="M46" s="165"/>
      <c r="N46" s="166"/>
      <c r="O46" s="161"/>
      <c r="P46" s="162"/>
      <c r="Q46" s="163"/>
      <c r="R46" s="163"/>
      <c r="S46" s="163"/>
      <c r="T46" s="163"/>
      <c r="U46" s="163"/>
      <c r="V46" s="167"/>
      <c r="W46" s="202"/>
      <c r="X46" s="203"/>
      <c r="Y46" s="203"/>
      <c r="Z46" s="203"/>
      <c r="AA46" s="203"/>
      <c r="AB46" s="203"/>
      <c r="AC46" s="204"/>
      <c r="AD46" s="12"/>
    </row>
    <row r="47" spans="1:30" ht="15" customHeight="1">
      <c r="A47" s="12"/>
      <c r="B47" s="41"/>
      <c r="C47" s="42" t="s">
        <v>27</v>
      </c>
      <c r="D47" s="42"/>
      <c r="W47" s="202"/>
      <c r="X47" s="203"/>
      <c r="Y47" s="203"/>
      <c r="Z47" s="203"/>
      <c r="AA47" s="203"/>
      <c r="AB47" s="203"/>
      <c r="AC47" s="204"/>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205"/>
      <c r="X48" s="206"/>
      <c r="Y48" s="206"/>
      <c r="Z48" s="206"/>
      <c r="AA48" s="206"/>
      <c r="AB48" s="206"/>
      <c r="AC48" s="207"/>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168" t="s">
        <v>113</v>
      </c>
      <c r="C52" s="123"/>
      <c r="D52" s="123"/>
      <c r="E52" s="169"/>
      <c r="F52" s="154" t="s">
        <v>8</v>
      </c>
      <c r="G52" s="123"/>
      <c r="H52" s="169"/>
      <c r="I52" s="154" t="s">
        <v>108</v>
      </c>
      <c r="J52" s="123"/>
      <c r="K52" s="123"/>
      <c r="L52" s="123"/>
      <c r="M52" s="123"/>
      <c r="N52" s="123"/>
      <c r="O52" s="123"/>
      <c r="P52" s="123"/>
      <c r="Q52" s="123"/>
      <c r="R52" s="123"/>
      <c r="S52" s="169"/>
      <c r="T52" s="170" t="s">
        <v>9</v>
      </c>
      <c r="U52" s="171"/>
      <c r="V52" s="172"/>
      <c r="W52" s="154" t="s">
        <v>106</v>
      </c>
      <c r="X52" s="123"/>
      <c r="Y52" s="123"/>
      <c r="Z52" s="123"/>
      <c r="AA52" s="123"/>
      <c r="AB52" s="123"/>
      <c r="AC52" s="155"/>
      <c r="AD52" s="12"/>
    </row>
    <row r="53" spans="1:40" ht="20.25" customHeight="1">
      <c r="A53" s="12"/>
      <c r="B53" s="20"/>
      <c r="C53" s="21"/>
      <c r="D53" s="21"/>
      <c r="E53" s="22"/>
      <c r="F53" s="156" t="s">
        <v>8</v>
      </c>
      <c r="G53" s="157"/>
      <c r="H53" s="158"/>
      <c r="I53" s="156" t="s">
        <v>107</v>
      </c>
      <c r="J53" s="157"/>
      <c r="K53" s="157"/>
      <c r="L53" s="157"/>
      <c r="M53" s="157"/>
      <c r="N53" s="157"/>
      <c r="O53" s="157"/>
      <c r="P53" s="157"/>
      <c r="Q53" s="157"/>
      <c r="R53" s="157"/>
      <c r="S53" s="158"/>
      <c r="T53" s="156" t="s">
        <v>69</v>
      </c>
      <c r="U53" s="157"/>
      <c r="V53" s="158"/>
      <c r="W53" s="156" t="s">
        <v>105</v>
      </c>
      <c r="X53" s="157"/>
      <c r="Y53" s="157"/>
      <c r="Z53" s="157"/>
      <c r="AA53" s="157"/>
      <c r="AB53" s="157"/>
      <c r="AC53" s="159"/>
      <c r="AD53" s="12"/>
    </row>
    <row r="54" spans="1:40" ht="20.25" customHeight="1">
      <c r="A54" s="12"/>
      <c r="B54" s="41" t="s">
        <v>84</v>
      </c>
      <c r="E54" s="50"/>
      <c r="F54" s="140" t="s">
        <v>1</v>
      </c>
      <c r="G54" s="141"/>
      <c r="H54" s="142"/>
      <c r="I54" s="140" t="s">
        <v>123</v>
      </c>
      <c r="J54" s="141"/>
      <c r="K54" s="141"/>
      <c r="L54" s="141"/>
      <c r="M54" s="141"/>
      <c r="N54" s="141"/>
      <c r="O54" s="141"/>
      <c r="P54" s="141"/>
      <c r="Q54" s="141"/>
      <c r="R54" s="141"/>
      <c r="S54" s="142"/>
      <c r="T54" s="140" t="s">
        <v>3</v>
      </c>
      <c r="U54" s="141"/>
      <c r="V54" s="142"/>
      <c r="W54" s="140" t="s">
        <v>124</v>
      </c>
      <c r="X54" s="141"/>
      <c r="Y54" s="141"/>
      <c r="Z54" s="141"/>
      <c r="AA54" s="141"/>
      <c r="AB54" s="141"/>
      <c r="AC54" s="160"/>
      <c r="AD54" s="12"/>
    </row>
    <row r="55" spans="1:40" ht="20.25" customHeight="1">
      <c r="A55" s="12"/>
      <c r="B55" s="41"/>
      <c r="E55" s="50"/>
      <c r="F55" s="140" t="s">
        <v>31</v>
      </c>
      <c r="G55" s="141"/>
      <c r="H55" s="142"/>
      <c r="I55" s="143" t="s">
        <v>52</v>
      </c>
      <c r="J55" s="144"/>
      <c r="K55" s="144"/>
      <c r="L55" s="144"/>
      <c r="M55" s="144"/>
      <c r="N55" s="144"/>
      <c r="O55" s="144"/>
      <c r="P55" s="144"/>
      <c r="Q55" s="144"/>
      <c r="R55" s="144"/>
      <c r="S55" s="144"/>
      <c r="T55" s="144"/>
      <c r="U55" s="144"/>
      <c r="V55" s="144"/>
      <c r="W55" s="144"/>
      <c r="X55" s="144"/>
      <c r="Y55" s="144"/>
      <c r="Z55" s="144"/>
      <c r="AA55" s="144"/>
      <c r="AB55" s="144"/>
      <c r="AC55" s="145"/>
      <c r="AD55" s="12"/>
    </row>
    <row r="56" spans="1:40" ht="20.25" customHeight="1" thickBot="1">
      <c r="A56" s="12"/>
      <c r="B56" s="43"/>
      <c r="C56" s="45"/>
      <c r="D56" s="45"/>
      <c r="E56" s="51"/>
      <c r="F56" s="146" t="s">
        <v>35</v>
      </c>
      <c r="G56" s="147"/>
      <c r="H56" s="147"/>
      <c r="I56" s="147"/>
      <c r="J56" s="147"/>
      <c r="K56" s="147"/>
      <c r="L56" s="147"/>
      <c r="M56" s="148"/>
      <c r="N56" s="149" t="s">
        <v>109</v>
      </c>
      <c r="O56" s="150"/>
      <c r="P56" s="150"/>
      <c r="Q56" s="150"/>
      <c r="R56" s="150"/>
      <c r="S56" s="150"/>
      <c r="T56" s="150"/>
      <c r="U56" s="150"/>
      <c r="V56" s="150"/>
      <c r="W56" s="150"/>
      <c r="X56" s="150"/>
      <c r="Y56" s="150"/>
      <c r="Z56" s="150"/>
      <c r="AA56" s="150"/>
      <c r="AB56" s="150"/>
      <c r="AC56" s="151"/>
      <c r="AD56" s="12"/>
    </row>
    <row r="57" spans="1:40" ht="14.25" customHeight="1">
      <c r="A57" s="152" t="s">
        <v>38</v>
      </c>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153" t="s">
        <v>50</v>
      </c>
      <c r="F59" s="153"/>
      <c r="G59" s="153"/>
      <c r="H59" s="153"/>
      <c r="I59" s="153"/>
      <c r="J59" s="153"/>
      <c r="K59" s="153"/>
      <c r="L59" s="153"/>
      <c r="M59" s="153"/>
      <c r="N59" s="153"/>
      <c r="O59" s="153"/>
      <c r="P59" s="153"/>
      <c r="Q59" s="153"/>
      <c r="R59" s="153"/>
      <c r="S59" s="153"/>
      <c r="T59" s="153"/>
      <c r="U59" s="153"/>
      <c r="V59" s="153"/>
      <c r="W59" s="153"/>
      <c r="X59" s="153"/>
      <c r="Y59" s="153"/>
      <c r="Z59" s="153"/>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132" t="s">
        <v>161</v>
      </c>
      <c r="F61" s="132"/>
      <c r="G61" s="132"/>
      <c r="H61" s="132"/>
      <c r="I61" s="132"/>
      <c r="J61" s="132"/>
      <c r="K61" s="132"/>
      <c r="L61" s="132"/>
      <c r="M61" s="132"/>
      <c r="N61" s="132"/>
      <c r="O61" s="132"/>
      <c r="P61" s="132"/>
      <c r="Q61" s="132"/>
      <c r="R61" s="132"/>
      <c r="S61" s="132"/>
      <c r="T61" s="132"/>
      <c r="U61" s="132"/>
      <c r="V61" s="132"/>
      <c r="W61" s="132"/>
      <c r="X61" s="132"/>
      <c r="Y61" s="132"/>
      <c r="Z61" s="132"/>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133" t="s">
        <v>122</v>
      </c>
      <c r="F63" s="134"/>
      <c r="G63" s="134"/>
      <c r="H63" s="134"/>
      <c r="I63" s="134"/>
      <c r="J63" s="134"/>
      <c r="K63" s="134"/>
      <c r="L63" s="134"/>
      <c r="M63" s="134"/>
      <c r="N63" s="134"/>
      <c r="O63" s="134"/>
      <c r="P63" s="134"/>
      <c r="Q63" s="134"/>
      <c r="R63" s="134"/>
      <c r="S63" s="134"/>
      <c r="T63" s="134"/>
      <c r="U63" s="134"/>
      <c r="V63" s="134"/>
      <c r="W63" s="134"/>
      <c r="X63" s="134"/>
      <c r="Y63" s="134"/>
      <c r="Z63" s="134"/>
      <c r="AA63" s="53"/>
      <c r="AB63" s="53"/>
      <c r="AC63" s="53"/>
      <c r="AD63" s="53"/>
    </row>
    <row r="64" spans="1:40" ht="279.95" customHeight="1">
      <c r="A64" s="53"/>
      <c r="B64" s="53"/>
      <c r="C64" s="53"/>
      <c r="D64" s="53"/>
      <c r="E64" s="135" t="s">
        <v>132</v>
      </c>
      <c r="F64" s="136"/>
      <c r="G64" s="136"/>
      <c r="H64" s="136"/>
      <c r="I64" s="136"/>
      <c r="J64" s="136"/>
      <c r="K64" s="136"/>
      <c r="L64" s="136"/>
      <c r="M64" s="136"/>
      <c r="N64" s="136"/>
      <c r="O64" s="136"/>
      <c r="P64" s="136"/>
      <c r="Q64" s="136"/>
      <c r="R64" s="136"/>
      <c r="S64" s="136"/>
      <c r="T64" s="136"/>
      <c r="U64" s="136"/>
      <c r="V64" s="136"/>
      <c r="W64" s="136"/>
      <c r="X64" s="136"/>
      <c r="Y64" s="136"/>
      <c r="Z64" s="136"/>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137" t="s">
        <v>131</v>
      </c>
      <c r="F66" s="138"/>
      <c r="G66" s="138"/>
      <c r="H66" s="138"/>
      <c r="I66" s="138"/>
      <c r="J66" s="138"/>
      <c r="K66" s="138"/>
      <c r="L66" s="138"/>
      <c r="M66" s="138"/>
      <c r="N66" s="138"/>
      <c r="O66" s="138"/>
      <c r="P66" s="138"/>
      <c r="Q66" s="138"/>
      <c r="R66" s="138"/>
      <c r="S66" s="138"/>
      <c r="T66" s="138"/>
      <c r="U66" s="138"/>
      <c r="V66" s="138"/>
      <c r="W66" s="138"/>
      <c r="X66" s="138"/>
      <c r="Y66" s="138"/>
      <c r="Z66" s="138"/>
      <c r="AA66" s="53"/>
      <c r="AB66" s="53"/>
      <c r="AC66" s="53"/>
      <c r="AD66" s="53"/>
    </row>
    <row r="67" spans="1:47" ht="17.25">
      <c r="A67" s="53"/>
      <c r="B67" s="53"/>
      <c r="C67" s="53"/>
      <c r="D67" s="53"/>
      <c r="E67" s="53"/>
      <c r="F67" s="139"/>
      <c r="G67" s="139"/>
      <c r="H67" s="139"/>
      <c r="I67" s="139"/>
      <c r="J67" s="139"/>
      <c r="K67" s="139"/>
      <c r="L67" s="139"/>
      <c r="M67" s="139"/>
      <c r="N67" s="139"/>
      <c r="O67" s="53"/>
      <c r="P67" s="53"/>
      <c r="Q67" s="53"/>
      <c r="R67" s="53"/>
      <c r="S67" s="53"/>
      <c r="T67" s="139"/>
      <c r="U67" s="139"/>
      <c r="V67" s="139"/>
      <c r="W67" s="139"/>
      <c r="X67" s="139"/>
      <c r="Y67" s="139"/>
      <c r="Z67" s="139"/>
      <c r="AA67" s="139"/>
      <c r="AB67" s="53"/>
      <c r="AC67" s="53"/>
      <c r="AD67" s="53"/>
    </row>
    <row r="68" spans="1:47" ht="27" customHeight="1">
      <c r="A68" s="53"/>
      <c r="B68" s="53"/>
      <c r="C68" s="53"/>
      <c r="D68" s="53"/>
      <c r="E68" s="53"/>
      <c r="F68" s="54"/>
      <c r="G68" s="54"/>
      <c r="H68" s="54"/>
      <c r="I68" s="54"/>
      <c r="J68" s="129" t="s">
        <v>51</v>
      </c>
      <c r="K68" s="130"/>
      <c r="L68" s="130"/>
      <c r="M68" s="130"/>
      <c r="N68" s="130"/>
      <c r="O68" s="130"/>
      <c r="P68" s="130"/>
      <c r="Q68" s="130"/>
      <c r="R68" s="130"/>
      <c r="S68" s="130"/>
      <c r="T68" s="130"/>
      <c r="U68" s="130"/>
      <c r="V68" s="130"/>
      <c r="W68" s="131"/>
      <c r="X68" s="54"/>
      <c r="Y68" s="54"/>
      <c r="Z68" s="54"/>
      <c r="AA68" s="54"/>
      <c r="AB68" s="53"/>
      <c r="AC68" s="53"/>
      <c r="AD68" s="53"/>
      <c r="AG68" s="55" t="s">
        <v>89</v>
      </c>
      <c r="AT68" s="21" t="s">
        <v>87</v>
      </c>
      <c r="AU68" s="21" t="s">
        <v>88</v>
      </c>
    </row>
    <row r="69" spans="1:47" ht="30" customHeight="1">
      <c r="A69" s="53"/>
      <c r="B69" s="53"/>
      <c r="C69" s="53"/>
      <c r="D69" s="53"/>
      <c r="E69" s="53"/>
      <c r="F69" s="54"/>
      <c r="G69" s="54"/>
      <c r="H69" s="54"/>
      <c r="I69" s="56">
        <v>1</v>
      </c>
      <c r="J69" s="112" t="s">
        <v>111</v>
      </c>
      <c r="K69" s="113"/>
      <c r="L69" s="113"/>
      <c r="M69" s="113"/>
      <c r="N69" s="113"/>
      <c r="O69" s="113"/>
      <c r="P69" s="113"/>
      <c r="Q69" s="113"/>
      <c r="R69" s="113"/>
      <c r="S69" s="113"/>
      <c r="T69" s="113"/>
      <c r="U69" s="113"/>
      <c r="V69" s="113"/>
      <c r="W69" s="114"/>
      <c r="X69" s="54"/>
      <c r="Y69" s="54"/>
      <c r="Z69" s="54"/>
      <c r="AA69" s="54"/>
      <c r="AB69" s="53"/>
      <c r="AC69" s="53"/>
      <c r="AD69" s="53"/>
      <c r="AE69" s="57"/>
      <c r="AF69">
        <v>1</v>
      </c>
      <c r="AG69" s="115"/>
      <c r="AH69" s="115"/>
      <c r="AI69" s="115"/>
      <c r="AJ69" s="115"/>
      <c r="AK69" s="115"/>
      <c r="AL69" s="115"/>
      <c r="AM69" s="115"/>
      <c r="AN69" s="115"/>
      <c r="AO69" s="115"/>
      <c r="AP69" s="115"/>
      <c r="AQ69" s="115"/>
      <c r="AR69" s="115"/>
      <c r="AS69" s="115"/>
      <c r="AT69" t="str">
        <f>IFERROR(VLOOKUP(J69,#REF!,16,FALSE),"")</f>
        <v/>
      </c>
      <c r="AU69" t="str">
        <f>IFERROR(VLOOKUP(J69,#REF!,17,FALSE),"")</f>
        <v/>
      </c>
    </row>
    <row r="70" spans="1:47" ht="30" customHeight="1">
      <c r="A70" s="53"/>
      <c r="B70" s="53"/>
      <c r="C70" s="53"/>
      <c r="D70" s="53"/>
      <c r="E70" s="53"/>
      <c r="F70" s="54"/>
      <c r="G70" s="54"/>
      <c r="H70" s="54"/>
      <c r="I70" s="56">
        <v>2</v>
      </c>
      <c r="J70" s="112" t="s">
        <v>110</v>
      </c>
      <c r="K70" s="113"/>
      <c r="L70" s="113"/>
      <c r="M70" s="113"/>
      <c r="N70" s="113"/>
      <c r="O70" s="113"/>
      <c r="P70" s="113"/>
      <c r="Q70" s="113"/>
      <c r="R70" s="113"/>
      <c r="S70" s="113"/>
      <c r="T70" s="113"/>
      <c r="U70" s="113"/>
      <c r="V70" s="113"/>
      <c r="W70" s="114"/>
      <c r="X70" s="54"/>
      <c r="Y70" s="54"/>
      <c r="Z70" s="54"/>
      <c r="AA70" s="54"/>
      <c r="AB70" s="53"/>
      <c r="AC70" s="53"/>
      <c r="AD70" s="53"/>
      <c r="AF70">
        <v>2</v>
      </c>
      <c r="AG70" s="115" t="str">
        <f t="shared" ref="AG70" si="0">IF(J70="","",IF(OR(AND(AT70=TRUE,$AT$79=TRUE),AND(AU70=TRUE,$AU$79=TRUE),AND(AT70=FALSE,$AT$79=FALSE,AU70=FALSE,$AU$79=FALSE),AND(OR(AT70=TRUE,AU70=TRUE),$AT$79=FALSE,$AU$79=FALSE))=TRUE,"","＜要確認＞商談をご希望される企業と面談方式が異なります。"))</f>
        <v>＜要確認＞商談をご希望される企業と面談方式が異なります。</v>
      </c>
      <c r="AH70" s="115"/>
      <c r="AI70" s="115"/>
      <c r="AJ70" s="115"/>
      <c r="AK70" s="115"/>
      <c r="AL70" s="115"/>
      <c r="AM70" s="115"/>
      <c r="AN70" s="115"/>
      <c r="AO70" s="115"/>
      <c r="AP70" s="115"/>
      <c r="AQ70" s="115"/>
      <c r="AR70" s="115"/>
      <c r="AS70" s="115"/>
      <c r="AT70" t="str">
        <f>IFERROR(VLOOKUP(J70,#REF!,16,FALSE),"")</f>
        <v/>
      </c>
      <c r="AU70" t="str">
        <f>IFERROR(VLOOKUP(J70,#REF!,17,FALSE),"")</f>
        <v/>
      </c>
    </row>
    <row r="71" spans="1:47" ht="30" customHeight="1">
      <c r="A71" s="53"/>
      <c r="B71" s="53"/>
      <c r="C71" s="53"/>
      <c r="D71" s="53"/>
      <c r="E71" s="53"/>
      <c r="F71" s="54"/>
      <c r="G71" s="54"/>
      <c r="H71" s="54"/>
      <c r="I71" s="56">
        <v>3</v>
      </c>
      <c r="J71" s="112" t="s">
        <v>112</v>
      </c>
      <c r="K71" s="113"/>
      <c r="L71" s="113"/>
      <c r="M71" s="113"/>
      <c r="N71" s="113"/>
      <c r="O71" s="113"/>
      <c r="P71" s="113"/>
      <c r="Q71" s="113"/>
      <c r="R71" s="113"/>
      <c r="S71" s="113"/>
      <c r="T71" s="113"/>
      <c r="U71" s="113"/>
      <c r="V71" s="113"/>
      <c r="W71" s="114"/>
      <c r="X71" s="54"/>
      <c r="Y71" s="54"/>
      <c r="Z71" s="54"/>
      <c r="AA71" s="54"/>
      <c r="AB71" s="53"/>
      <c r="AC71" s="53"/>
      <c r="AD71" s="53"/>
      <c r="AF71">
        <v>3</v>
      </c>
      <c r="AG71" s="115"/>
      <c r="AH71" s="115"/>
      <c r="AI71" s="115"/>
      <c r="AJ71" s="115"/>
      <c r="AK71" s="115"/>
      <c r="AL71" s="115"/>
      <c r="AM71" s="115"/>
      <c r="AN71" s="115"/>
      <c r="AO71" s="115"/>
      <c r="AP71" s="115"/>
      <c r="AQ71" s="115"/>
      <c r="AR71" s="115"/>
      <c r="AS71" s="115"/>
      <c r="AT71" t="str">
        <f>IFERROR(VLOOKUP(J71,#REF!,16,FALSE),"")</f>
        <v/>
      </c>
      <c r="AU71" t="str">
        <f>IFERROR(VLOOKUP(J71,#REF!,17,FALSE),"")</f>
        <v/>
      </c>
    </row>
    <row r="72" spans="1:47" ht="30" customHeight="1">
      <c r="A72" s="53"/>
      <c r="B72" s="53"/>
      <c r="C72" s="53"/>
      <c r="D72" s="53"/>
      <c r="E72" s="53"/>
      <c r="F72" s="54"/>
      <c r="G72" s="54"/>
      <c r="H72" s="54"/>
      <c r="I72" s="56">
        <v>4</v>
      </c>
      <c r="J72" s="112"/>
      <c r="K72" s="113"/>
      <c r="L72" s="113"/>
      <c r="M72" s="113"/>
      <c r="N72" s="113"/>
      <c r="O72" s="113"/>
      <c r="P72" s="113"/>
      <c r="Q72" s="113"/>
      <c r="R72" s="113"/>
      <c r="S72" s="113"/>
      <c r="T72" s="113"/>
      <c r="U72" s="113"/>
      <c r="V72" s="113"/>
      <c r="W72" s="114"/>
      <c r="X72" s="54"/>
      <c r="Y72" s="54"/>
      <c r="Z72" s="54"/>
      <c r="AA72" s="54"/>
      <c r="AB72" s="53"/>
      <c r="AC72" s="53"/>
      <c r="AD72" s="53"/>
      <c r="AF72">
        <v>4</v>
      </c>
      <c r="AG72" s="115"/>
      <c r="AH72" s="115"/>
      <c r="AI72" s="115"/>
      <c r="AJ72" s="115"/>
      <c r="AK72" s="115"/>
      <c r="AL72" s="115"/>
      <c r="AM72" s="115"/>
      <c r="AN72" s="115"/>
      <c r="AO72" s="115"/>
      <c r="AP72" s="115"/>
      <c r="AQ72" s="115"/>
      <c r="AR72" s="115"/>
      <c r="AS72" s="115"/>
      <c r="AT72" t="str">
        <f>IFERROR(VLOOKUP(J72,#REF!,16,FALSE),"")</f>
        <v/>
      </c>
      <c r="AU72" t="str">
        <f>IFERROR(VLOOKUP(J72,#REF!,17,FALSE),"")</f>
        <v/>
      </c>
    </row>
    <row r="73" spans="1:47" ht="30" customHeight="1">
      <c r="A73" s="53"/>
      <c r="B73" s="53"/>
      <c r="C73" s="53"/>
      <c r="D73" s="53"/>
      <c r="E73" s="53"/>
      <c r="F73" s="58"/>
      <c r="G73" s="58"/>
      <c r="H73" s="58"/>
      <c r="I73" s="59">
        <v>5</v>
      </c>
      <c r="J73" s="112"/>
      <c r="K73" s="113"/>
      <c r="L73" s="113"/>
      <c r="M73" s="113"/>
      <c r="N73" s="113"/>
      <c r="O73" s="113"/>
      <c r="P73" s="113"/>
      <c r="Q73" s="113"/>
      <c r="R73" s="113"/>
      <c r="S73" s="113"/>
      <c r="T73" s="113"/>
      <c r="U73" s="113"/>
      <c r="V73" s="113"/>
      <c r="W73" s="114"/>
      <c r="X73" s="58"/>
      <c r="Y73" s="58"/>
      <c r="Z73" s="58"/>
      <c r="AA73" s="58"/>
      <c r="AB73" s="53"/>
      <c r="AC73" s="53"/>
      <c r="AD73" s="53"/>
      <c r="AF73">
        <v>5</v>
      </c>
      <c r="AG73" s="115"/>
      <c r="AH73" s="115"/>
      <c r="AI73" s="115"/>
      <c r="AJ73" s="115"/>
      <c r="AK73" s="115"/>
      <c r="AL73" s="115"/>
      <c r="AM73" s="115"/>
      <c r="AN73" s="115"/>
      <c r="AO73" s="115"/>
      <c r="AP73" s="115"/>
      <c r="AQ73" s="115"/>
      <c r="AR73" s="115"/>
      <c r="AS73" s="115"/>
      <c r="AT73" t="str">
        <f>IFERROR(VLOOKUP(J73,#REF!,16,FALSE),"")</f>
        <v/>
      </c>
      <c r="AU73" t="str">
        <f>IFERROR(VLOOKUP(J73,#REF!,17,FALSE),"")</f>
        <v/>
      </c>
    </row>
    <row r="74" spans="1:47" ht="30" customHeight="1">
      <c r="A74" s="53"/>
      <c r="B74" s="53"/>
      <c r="C74" s="53"/>
      <c r="D74" s="53"/>
      <c r="E74" s="60"/>
      <c r="F74" s="61"/>
      <c r="G74" s="61"/>
      <c r="H74" s="61"/>
      <c r="I74" s="62">
        <v>6</v>
      </c>
      <c r="J74" s="112"/>
      <c r="K74" s="113"/>
      <c r="L74" s="113"/>
      <c r="M74" s="113"/>
      <c r="N74" s="113"/>
      <c r="O74" s="113"/>
      <c r="P74" s="113"/>
      <c r="Q74" s="113"/>
      <c r="R74" s="113"/>
      <c r="S74" s="113"/>
      <c r="T74" s="113"/>
      <c r="U74" s="113"/>
      <c r="V74" s="113"/>
      <c r="W74" s="114"/>
      <c r="X74" s="58"/>
      <c r="Y74" s="58"/>
      <c r="Z74" s="58"/>
      <c r="AA74" s="58"/>
      <c r="AB74" s="53"/>
      <c r="AC74" s="53"/>
      <c r="AD74" s="53"/>
      <c r="AF74">
        <v>6</v>
      </c>
      <c r="AG74" s="115"/>
      <c r="AH74" s="115"/>
      <c r="AI74" s="115"/>
      <c r="AJ74" s="115"/>
      <c r="AK74" s="115"/>
      <c r="AL74" s="115"/>
      <c r="AM74" s="115"/>
      <c r="AN74" s="115"/>
      <c r="AO74" s="115"/>
      <c r="AP74" s="115"/>
      <c r="AQ74" s="115"/>
      <c r="AR74" s="115"/>
      <c r="AS74" s="115"/>
      <c r="AT74" t="str">
        <f>IFERROR(VLOOKUP(J74,#REF!,16,FALSE),"")</f>
        <v/>
      </c>
      <c r="AU74" t="str">
        <f>IFERROR(VLOOKUP(J74,#REF!,17,FALSE),"")</f>
        <v/>
      </c>
    </row>
    <row r="75" spans="1:47" ht="30" customHeight="1">
      <c r="A75" s="53"/>
      <c r="B75" s="53"/>
      <c r="C75" s="53"/>
      <c r="D75" s="53"/>
      <c r="E75" s="60"/>
      <c r="F75" s="58"/>
      <c r="G75" s="58"/>
      <c r="H75" s="58"/>
      <c r="I75" s="59">
        <v>7</v>
      </c>
      <c r="J75" s="112"/>
      <c r="K75" s="113"/>
      <c r="L75" s="113"/>
      <c r="M75" s="113"/>
      <c r="N75" s="113"/>
      <c r="O75" s="113"/>
      <c r="P75" s="113"/>
      <c r="Q75" s="113"/>
      <c r="R75" s="113"/>
      <c r="S75" s="113"/>
      <c r="T75" s="113"/>
      <c r="U75" s="113"/>
      <c r="V75" s="113"/>
      <c r="W75" s="114"/>
      <c r="X75" s="58"/>
      <c r="Y75" s="58"/>
      <c r="Z75" s="58"/>
      <c r="AA75" s="58"/>
      <c r="AB75" s="53"/>
      <c r="AC75" s="53"/>
      <c r="AD75" s="53"/>
      <c r="AF75">
        <v>7</v>
      </c>
      <c r="AG75" s="115"/>
      <c r="AH75" s="115"/>
      <c r="AI75" s="115"/>
      <c r="AJ75" s="115"/>
      <c r="AK75" s="115"/>
      <c r="AL75" s="115"/>
      <c r="AM75" s="115"/>
      <c r="AN75" s="115"/>
      <c r="AO75" s="115"/>
      <c r="AP75" s="115"/>
      <c r="AQ75" s="115"/>
      <c r="AR75" s="115"/>
      <c r="AS75" s="115"/>
      <c r="AT75" t="str">
        <f>IFERROR(VLOOKUP(J75,#REF!,16,FALSE),"")</f>
        <v/>
      </c>
      <c r="AU75" t="str">
        <f>IFERROR(VLOOKUP(J75,#REF!,17,FALSE),"")</f>
        <v/>
      </c>
    </row>
    <row r="76" spans="1:47" ht="30" customHeight="1">
      <c r="A76" s="53"/>
      <c r="B76" s="53"/>
      <c r="C76" s="53"/>
      <c r="D76" s="53"/>
      <c r="E76" s="60"/>
      <c r="F76" s="58"/>
      <c r="G76" s="58"/>
      <c r="H76" s="58"/>
      <c r="I76" s="59">
        <v>8</v>
      </c>
      <c r="J76" s="112"/>
      <c r="K76" s="113"/>
      <c r="L76" s="113"/>
      <c r="M76" s="113"/>
      <c r="N76" s="113"/>
      <c r="O76" s="113"/>
      <c r="P76" s="113"/>
      <c r="Q76" s="113"/>
      <c r="R76" s="113"/>
      <c r="S76" s="113"/>
      <c r="T76" s="113"/>
      <c r="U76" s="113"/>
      <c r="V76" s="113"/>
      <c r="W76" s="114"/>
      <c r="X76" s="58"/>
      <c r="Y76" s="58"/>
      <c r="Z76" s="58"/>
      <c r="AA76" s="58"/>
      <c r="AB76" s="53"/>
      <c r="AC76" s="53"/>
      <c r="AD76" s="53"/>
      <c r="AF76">
        <v>8</v>
      </c>
      <c r="AG76" s="115"/>
      <c r="AH76" s="115"/>
      <c r="AI76" s="115"/>
      <c r="AJ76" s="115"/>
      <c r="AK76" s="115"/>
      <c r="AL76" s="115"/>
      <c r="AM76" s="115"/>
      <c r="AN76" s="115"/>
      <c r="AO76" s="115"/>
      <c r="AP76" s="115"/>
      <c r="AQ76" s="115"/>
      <c r="AR76" s="115"/>
      <c r="AS76" s="115"/>
      <c r="AT76" t="str">
        <f>IFERROR(VLOOKUP(J76,#REF!,16,FALSE),"")</f>
        <v/>
      </c>
      <c r="AU76" t="str">
        <f>IFERROR(VLOOKUP(J76,#REF!,17,FALSE),"")</f>
        <v/>
      </c>
    </row>
    <row r="77" spans="1:47">
      <c r="A77" s="53"/>
      <c r="B77" s="53"/>
      <c r="C77" s="53"/>
      <c r="D77" s="53"/>
      <c r="E77" s="60"/>
      <c r="F77" s="58"/>
      <c r="G77" s="58"/>
      <c r="H77" s="58"/>
      <c r="I77" s="63"/>
      <c r="J77" s="58"/>
      <c r="K77" s="58"/>
      <c r="L77" s="58"/>
      <c r="M77" s="58"/>
      <c r="N77" s="58"/>
      <c r="O77" s="53"/>
      <c r="P77" s="53"/>
      <c r="Q77" s="53"/>
      <c r="R77" s="53"/>
      <c r="S77" s="60"/>
      <c r="T77" s="58"/>
      <c r="U77" s="58"/>
      <c r="V77" s="58"/>
      <c r="W77" s="58"/>
      <c r="X77" s="58"/>
      <c r="Y77" s="58"/>
      <c r="Z77" s="58"/>
      <c r="AA77" s="58"/>
      <c r="AB77" s="53"/>
      <c r="AC77" s="53"/>
      <c r="AD77" s="53"/>
      <c r="AT77" t="s">
        <v>96</v>
      </c>
    </row>
    <row r="78" spans="1:47" ht="22.5" customHeight="1" thickBot="1">
      <c r="A78" s="53"/>
      <c r="B78" s="53"/>
      <c r="C78" s="116" t="s">
        <v>72</v>
      </c>
      <c r="D78" s="116"/>
      <c r="E78" s="116"/>
      <c r="F78" s="116"/>
      <c r="G78" s="116"/>
      <c r="H78" s="116"/>
      <c r="I78" s="116"/>
      <c r="J78" s="116"/>
      <c r="K78" s="58"/>
      <c r="L78" s="58"/>
      <c r="M78" s="58"/>
      <c r="N78" s="58"/>
      <c r="O78" s="53"/>
      <c r="P78" s="53"/>
      <c r="Q78" s="53"/>
      <c r="R78" s="53"/>
      <c r="S78" s="60"/>
      <c r="T78" s="58"/>
      <c r="U78" s="58"/>
      <c r="V78" s="58"/>
      <c r="W78" s="58"/>
      <c r="X78" s="58"/>
      <c r="Y78" s="58"/>
      <c r="Z78" s="58"/>
      <c r="AA78" s="58"/>
      <c r="AB78" s="53"/>
      <c r="AC78" s="53"/>
      <c r="AD78" s="53"/>
      <c r="AT78" s="21" t="s">
        <v>87</v>
      </c>
      <c r="AU78" s="21" t="s">
        <v>88</v>
      </c>
    </row>
    <row r="79" spans="1:47" ht="59.25" customHeight="1" thickBot="1">
      <c r="A79" s="53"/>
      <c r="B79" s="53"/>
      <c r="C79" s="117" t="s">
        <v>157</v>
      </c>
      <c r="D79" s="118"/>
      <c r="E79" s="118"/>
      <c r="F79" s="118"/>
      <c r="G79" s="118"/>
      <c r="H79" s="118"/>
      <c r="I79" s="118"/>
      <c r="J79" s="119"/>
      <c r="K79" s="120" t="b">
        <v>1</v>
      </c>
      <c r="L79" s="121"/>
      <c r="M79" s="122" t="s">
        <v>174</v>
      </c>
      <c r="N79" s="123" t="b">
        <v>0</v>
      </c>
      <c r="O79" s="123"/>
      <c r="P79" s="123"/>
      <c r="Q79" s="124"/>
      <c r="R79" s="125" t="b">
        <v>0</v>
      </c>
      <c r="S79" s="121"/>
      <c r="T79" s="126" t="s">
        <v>175</v>
      </c>
      <c r="U79" s="127"/>
      <c r="V79" s="127"/>
      <c r="W79" s="127"/>
      <c r="X79" s="127"/>
      <c r="Y79" s="128"/>
      <c r="Z79" s="53"/>
      <c r="AA79" s="53"/>
      <c r="AB79" s="53"/>
      <c r="AC79" s="53"/>
      <c r="AD79" s="53"/>
      <c r="AG79" s="101" t="s">
        <v>118</v>
      </c>
      <c r="AH79" s="101"/>
      <c r="AI79" s="101"/>
      <c r="AJ79" s="101"/>
      <c r="AK79" s="101"/>
      <c r="AL79" s="101"/>
      <c r="AM79" s="101"/>
      <c r="AN79" s="101"/>
      <c r="AO79" s="101"/>
      <c r="AP79" s="101"/>
      <c r="AQ79" s="101"/>
      <c r="AR79" s="101"/>
      <c r="AS79" s="101"/>
      <c r="AT79" t="b">
        <f>K79</f>
        <v>1</v>
      </c>
      <c r="AU79" t="b">
        <f>R79</f>
        <v>0</v>
      </c>
    </row>
    <row r="80" spans="1:47" ht="39" customHeight="1" thickBot="1">
      <c r="A80" s="53"/>
      <c r="B80" s="53"/>
      <c r="C80" s="102" t="s">
        <v>71</v>
      </c>
      <c r="D80" s="103"/>
      <c r="E80" s="103"/>
      <c r="F80" s="103"/>
      <c r="G80" s="103"/>
      <c r="H80" s="103"/>
      <c r="I80" s="103"/>
      <c r="J80" s="104"/>
      <c r="K80" s="78" t="b">
        <v>0</v>
      </c>
      <c r="L80" s="105" t="s">
        <v>46</v>
      </c>
      <c r="M80" s="106"/>
      <c r="N80" s="79" t="b">
        <v>0</v>
      </c>
      <c r="O80" s="107" t="s">
        <v>79</v>
      </c>
      <c r="P80" s="108"/>
      <c r="Q80" s="80" t="b">
        <v>0</v>
      </c>
      <c r="R80" s="109" t="s">
        <v>47</v>
      </c>
      <c r="S80" s="110"/>
      <c r="T80" s="80" t="b">
        <v>0</v>
      </c>
      <c r="U80" s="105" t="s">
        <v>48</v>
      </c>
      <c r="V80" s="106"/>
      <c r="W80" s="80" t="b">
        <v>0</v>
      </c>
      <c r="X80" s="105" t="s">
        <v>49</v>
      </c>
      <c r="Y80" s="111"/>
      <c r="Z80" s="53"/>
      <c r="AA80" s="53"/>
      <c r="AB80" s="53"/>
      <c r="AC80" s="53"/>
      <c r="AD80" s="53"/>
      <c r="AG80" s="64"/>
    </row>
    <row r="81" spans="1:30" ht="14.25" thickBo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row>
    <row r="82" spans="1:30" ht="14.25" thickBot="1">
      <c r="A82" s="53"/>
      <c r="B82" s="97" t="s">
        <v>162</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84" t="b">
        <v>1</v>
      </c>
      <c r="AC82" s="53"/>
    </row>
    <row r="83" spans="1:30"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row>
    <row r="84" spans="1:30">
      <c r="A84" s="53"/>
      <c r="B84" s="92" t="s">
        <v>171</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4"/>
      <c r="AC84" s="53"/>
    </row>
    <row r="85" spans="1:30" ht="18" customHeight="1">
      <c r="A85" s="53"/>
      <c r="B85" s="41"/>
      <c r="C85" s="99" t="b">
        <v>1</v>
      </c>
      <c r="D85" s="99"/>
      <c r="E85" s="87" t="s">
        <v>172</v>
      </c>
      <c r="K85" s="88" t="b">
        <v>0</v>
      </c>
      <c r="L85" s="87" t="s">
        <v>165</v>
      </c>
      <c r="AB85" s="89"/>
      <c r="AC85" s="53"/>
    </row>
    <row r="86" spans="1:30" ht="5.0999999999999996" customHeight="1">
      <c r="A86" s="53"/>
      <c r="B86" s="41"/>
      <c r="C86" s="96"/>
      <c r="D86" s="96"/>
      <c r="E86" s="87"/>
      <c r="K86" s="95"/>
      <c r="L86" s="87"/>
      <c r="AB86" s="89"/>
      <c r="AC86" s="53"/>
    </row>
    <row r="87" spans="1:30" ht="18" customHeight="1" thickBot="1">
      <c r="A87" s="53"/>
      <c r="B87" s="43"/>
      <c r="C87" s="100" t="b">
        <v>0</v>
      </c>
      <c r="D87" s="100"/>
      <c r="E87" s="90" t="s">
        <v>166</v>
      </c>
      <c r="F87" s="45"/>
      <c r="G87" s="45"/>
      <c r="H87" s="91" t="b">
        <v>0</v>
      </c>
      <c r="I87" s="90" t="s">
        <v>167</v>
      </c>
      <c r="J87" s="45"/>
      <c r="K87" s="45"/>
      <c r="L87" s="100" t="b">
        <v>0</v>
      </c>
      <c r="M87" s="100"/>
      <c r="N87" s="90" t="s">
        <v>168</v>
      </c>
      <c r="O87" s="45"/>
      <c r="P87" s="45"/>
      <c r="Q87" s="45"/>
      <c r="R87" s="45"/>
      <c r="S87" s="91" t="b">
        <v>0</v>
      </c>
      <c r="T87" s="90" t="s">
        <v>169</v>
      </c>
      <c r="U87" s="45"/>
      <c r="V87" s="91" t="b">
        <v>0</v>
      </c>
      <c r="W87" s="90" t="s">
        <v>55</v>
      </c>
      <c r="X87" s="45"/>
      <c r="Y87" s="45"/>
      <c r="Z87" s="45"/>
      <c r="AA87" s="45"/>
      <c r="AB87" s="46"/>
      <c r="AC87" s="53"/>
    </row>
    <row r="88" spans="1:30">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row>
    <row r="873" spans="12:12">
      <c r="L873" t="b">
        <v>0</v>
      </c>
    </row>
  </sheetData>
  <sheetProtection algorithmName="SHA-512" hashValue="sYZiO9Xo/Itd7c+rc1f11bis19VE4E9T2586pZl/tP5R7rzkGgG9qxppCg034cLe78hvmPk1HZqvYBeSjXtfAw==" saltValue="n9rK+6xxAnPF2wyAO7524w==" spinCount="100000" sheet="1" objects="1" scenarios="1" selectLockedCells="1" selectUnlockedCells="1"/>
  <dataConsolidate/>
  <mergeCells count="164">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J72:W72"/>
    <mergeCell ref="AG72:AS72"/>
    <mergeCell ref="J73:W73"/>
    <mergeCell ref="AG73:AS73"/>
    <mergeCell ref="J74:W74"/>
    <mergeCell ref="AG74:AS74"/>
    <mergeCell ref="J68:W68"/>
    <mergeCell ref="J69:W69"/>
    <mergeCell ref="AG69:AS69"/>
    <mergeCell ref="J70:W70"/>
    <mergeCell ref="AG70:AS70"/>
    <mergeCell ref="J71:W71"/>
    <mergeCell ref="AG71:AS71"/>
    <mergeCell ref="J75:W75"/>
    <mergeCell ref="AG75:AS75"/>
    <mergeCell ref="J76:W76"/>
    <mergeCell ref="AG76:AS76"/>
    <mergeCell ref="C78:J78"/>
    <mergeCell ref="C79:J79"/>
    <mergeCell ref="K79:L79"/>
    <mergeCell ref="M79:Q79"/>
    <mergeCell ref="R79:S79"/>
    <mergeCell ref="T79:Y79"/>
    <mergeCell ref="B82:AA82"/>
    <mergeCell ref="C85:D85"/>
    <mergeCell ref="C87:D87"/>
    <mergeCell ref="L87:M87"/>
    <mergeCell ref="AG79:AS79"/>
    <mergeCell ref="C80:J80"/>
    <mergeCell ref="L80:M80"/>
    <mergeCell ref="O80:P80"/>
    <mergeCell ref="R80:S80"/>
    <mergeCell ref="U80:V80"/>
    <mergeCell ref="X80:Y80"/>
  </mergeCells>
  <phoneticPr fontId="20"/>
  <conditionalFormatting sqref="C85:D85">
    <cfRule type="containsText" dxfId="41" priority="13" operator="containsText" text="FALSE">
      <formula>NOT(ISERROR(SEARCH("FALSE",C85)))</formula>
    </cfRule>
    <cfRule type="containsBlanks" dxfId="40" priority="14">
      <formula>LEN(TRIM(C85))=0</formula>
    </cfRule>
  </conditionalFormatting>
  <conditionalFormatting sqref="C87:D87">
    <cfRule type="containsText" dxfId="39" priority="9" operator="containsText" text="FALSE">
      <formula>NOT(ISERROR(SEARCH("FALSE",C87)))</formula>
    </cfRule>
    <cfRule type="containsBlanks" dxfId="38" priority="10">
      <formula>LEN(TRIM(C87))=0</formula>
    </cfRule>
  </conditionalFormatting>
  <conditionalFormatting sqref="F7:R10 U7:AC10 G11:J11 Z11:AB12 F12:W12 F13:AC13 F17:AC25 K27:AC27 L28:T28 V28:AC28 U29:AB29 C32:V46 I52:S54 W52:AC54 I55:AC55 N56:AC56 J69:W76">
    <cfRule type="containsBlanks" dxfId="37" priority="18">
      <formula>LEN(TRIM(C7))=0</formula>
    </cfRule>
  </conditionalFormatting>
  <conditionalFormatting sqref="H87">
    <cfRule type="containsText" dxfId="36" priority="7" operator="containsText" text="FALSE">
      <formula>NOT(ISERROR(SEARCH("FALSE",H87)))</formula>
    </cfRule>
    <cfRule type="containsBlanks" dxfId="35" priority="8">
      <formula>LEN(TRIM(H87))=0</formula>
    </cfRule>
  </conditionalFormatting>
  <conditionalFormatting sqref="K80 N80 Q80 T80 W80">
    <cfRule type="expression" dxfId="34" priority="20">
      <formula>$R$79=FALSE</formula>
    </cfRule>
    <cfRule type="containsText" dxfId="33" priority="21" operator="containsText" text="FALSE">
      <formula>NOT(ISERROR(SEARCH("FALSE",K80)))</formula>
    </cfRule>
  </conditionalFormatting>
  <conditionalFormatting sqref="K85">
    <cfRule type="containsText" dxfId="32" priority="11" operator="containsText" text="FALSE">
      <formula>NOT(ISERROR(SEARCH("FALSE",K85)))</formula>
    </cfRule>
    <cfRule type="containsBlanks" dxfId="31" priority="12">
      <formula>LEN(TRIM(K85))=0</formula>
    </cfRule>
  </conditionalFormatting>
  <conditionalFormatting sqref="K79:L79 R79:S79">
    <cfRule type="containsText" dxfId="30" priority="19" operator="containsText" text="FALSE">
      <formula>NOT(ISERROR(SEARCH("FALSE",K79)))</formula>
    </cfRule>
  </conditionalFormatting>
  <conditionalFormatting sqref="L87:M87">
    <cfRule type="containsText" dxfId="29" priority="5" operator="containsText" text="FALSE">
      <formula>NOT(ISERROR(SEARCH("FALSE",L87)))</formula>
    </cfRule>
    <cfRule type="containsBlanks" dxfId="28" priority="6">
      <formula>LEN(TRIM(L87))=0</formula>
    </cfRule>
  </conditionalFormatting>
  <conditionalFormatting sqref="S87">
    <cfRule type="containsText" dxfId="27" priority="3" operator="containsText" text="FALSE">
      <formula>NOT(ISERROR(SEARCH("FALSE",S87)))</formula>
    </cfRule>
    <cfRule type="containsBlanks" dxfId="26" priority="4">
      <formula>LEN(TRIM(S87))=0</formula>
    </cfRule>
  </conditionalFormatting>
  <conditionalFormatting sqref="V87">
    <cfRule type="containsText" dxfId="25" priority="1" operator="containsText" text="FALSE">
      <formula>NOT(ISERROR(SEARCH("FALSE",V87)))</formula>
    </cfRule>
    <cfRule type="containsBlanks" dxfId="24" priority="2">
      <formula>LEN(TRIM(V87))=0</formula>
    </cfRule>
  </conditionalFormatting>
  <conditionalFormatting sqref="Z14 S14:S15 V14:V15 F14:F16 I14:I16 P14:P16">
    <cfRule type="containsText" dxfId="23" priority="17" operator="containsText" text="FALSE">
      <formula>NOT(ISERROR(SEARCH("FALSE",F14)))</formula>
    </cfRule>
  </conditionalFormatting>
  <conditionalFormatting sqref="AB82">
    <cfRule type="containsText" dxfId="22" priority="15" operator="containsText" text="FALSE">
      <formula>NOT(ISERROR(SEARCH("FALSE",AB82)))</formula>
    </cfRule>
    <cfRule type="containsBlanks" dxfId="21" priority="16">
      <formula>LEN(TRIM(AB82))=0</formula>
    </cfRule>
  </conditionalFormatting>
  <dataValidations count="8">
    <dataValidation imeMode="on" allowBlank="1" showInputMessage="1" showErrorMessage="1" sqref="C47:V48 C31:V31" xr:uid="{6E1564FF-C329-48B3-B64F-906C19F1DF6D}"/>
    <dataValidation type="list" allowBlank="1" showInputMessage="1" showErrorMessage="1" sqref="U29" xr:uid="{2BE4DA74-1892-44FE-B8AF-2288F32813AA}">
      <formula1>"ISO9001,ISO14001,ISO9001・ISO14001"</formula1>
    </dataValidation>
    <dataValidation imeMode="hiragana" allowBlank="1" showInputMessage="1" showErrorMessage="1" sqref="F7:R10 F12:W12 I52:S53 W52:AC53 K27:AC28" xr:uid="{CB6CD707-2222-4E65-99B3-A1A380CB7FC7}"/>
    <dataValidation imeMode="halfAlpha" allowBlank="1" showInputMessage="1" showErrorMessage="1" sqref="N56:AC56 U7:AC10 I54:S54 F13:AC13 Z11:AB12 I55:AC55 G11:J11 W54:AC54"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2:N46"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661B9C99-A8F5-4E71-808E-12E6CDD4CDAB}">
      <formula1>LENB(C32)&lt;=38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D810FED-BC0E-4781-AAA9-8F4E7B14851D}">
      <formula1>LENB(O32)&lt;=34</formula1>
    </dataValidation>
    <dataValidation type="textLength" allowBlank="1" showInputMessage="1" showErrorMessage="1" error="22文字以内に修正してください。" prompt="・22文字を超えるとエラーとなります。_x000a_・改行は行わないでください。" sqref="T16:AB16" xr:uid="{0436AB4F-7F45-46CA-BC90-C67F4680785F}">
      <formula1>0</formula1>
      <formula2>22</formula2>
    </dataValidation>
  </dataValidations>
  <printOptions horizontalCentered="1" verticalCentered="1"/>
  <pageMargins left="0.78740157480314965" right="0.19685039370078741" top="0.55118110236220474" bottom="0.11811023622047245" header="0.19685039370078741" footer="0.19685039370078741"/>
  <pageSetup paperSize="9" scale="86" fitToHeight="2" orientation="portrait" r:id="rId1"/>
  <rowBreaks count="1" manualBreakCount="1">
    <brk id="57" max="16383" man="1"/>
  </rowBreaks>
  <colBreaks count="1" manualBreakCount="1">
    <brk id="29"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28575</xdr:colOff>
                    <xdr:row>12</xdr:row>
                    <xdr:rowOff>209550</xdr:rowOff>
                  </from>
                  <to>
                    <xdr:col>6</xdr:col>
                    <xdr:colOff>9525</xdr:colOff>
                    <xdr:row>14</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15</xdr:col>
                    <xdr:colOff>28575</xdr:colOff>
                    <xdr:row>12</xdr:row>
                    <xdr:rowOff>228600</xdr:rowOff>
                  </from>
                  <to>
                    <xdr:col>15</xdr:col>
                    <xdr:colOff>247650</xdr:colOff>
                    <xdr:row>14</xdr:row>
                    <xdr:rowOff>28575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18</xdr:col>
                    <xdr:colOff>28575</xdr:colOff>
                    <xdr:row>12</xdr:row>
                    <xdr:rowOff>190500</xdr:rowOff>
                  </from>
                  <to>
                    <xdr:col>18</xdr:col>
                    <xdr:colOff>209550</xdr:colOff>
                    <xdr:row>14</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28575</xdr:colOff>
                    <xdr:row>12</xdr:row>
                    <xdr:rowOff>219075</xdr:rowOff>
                  </from>
                  <to>
                    <xdr:col>25</xdr:col>
                    <xdr:colOff>257175</xdr:colOff>
                    <xdr:row>14</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28575</xdr:colOff>
                    <xdr:row>13</xdr:row>
                    <xdr:rowOff>152400</xdr:rowOff>
                  </from>
                  <to>
                    <xdr:col>6</xdr:col>
                    <xdr:colOff>19050</xdr:colOff>
                    <xdr:row>15</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28575</xdr:colOff>
                    <xdr:row>13</xdr:row>
                    <xdr:rowOff>152400</xdr:rowOff>
                  </from>
                  <to>
                    <xdr:col>15</xdr:col>
                    <xdr:colOff>257175</xdr:colOff>
                    <xdr:row>15</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21</xdr:col>
                    <xdr:colOff>28575</xdr:colOff>
                    <xdr:row>13</xdr:row>
                    <xdr:rowOff>152400</xdr:rowOff>
                  </from>
                  <to>
                    <xdr:col>22</xdr:col>
                    <xdr:colOff>9525</xdr:colOff>
                    <xdr:row>15</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xdr:col>
                    <xdr:colOff>28575</xdr:colOff>
                    <xdr:row>14</xdr:row>
                    <xdr:rowOff>152400</xdr:rowOff>
                  </from>
                  <to>
                    <xdr:col>5</xdr:col>
                    <xdr:colOff>247650</xdr:colOff>
                    <xdr:row>16</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28575</xdr:colOff>
                    <xdr:row>14</xdr:row>
                    <xdr:rowOff>152400</xdr:rowOff>
                  </from>
                  <to>
                    <xdr:col>16</xdr:col>
                    <xdr:colOff>9525</xdr:colOff>
                    <xdr:row>16</xdr:row>
                    <xdr:rowOff>28575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10</xdr:col>
                    <xdr:colOff>133350</xdr:colOff>
                    <xdr:row>78</xdr:row>
                    <xdr:rowOff>266700</xdr:rowOff>
                  </from>
                  <to>
                    <xdr:col>11</xdr:col>
                    <xdr:colOff>57150</xdr:colOff>
                    <xdr:row>78</xdr:row>
                    <xdr:rowOff>485775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17</xdr:col>
                    <xdr:colOff>180975</xdr:colOff>
                    <xdr:row>78</xdr:row>
                    <xdr:rowOff>257175</xdr:rowOff>
                  </from>
                  <to>
                    <xdr:col>18</xdr:col>
                    <xdr:colOff>85725</xdr:colOff>
                    <xdr:row>78</xdr:row>
                    <xdr:rowOff>476250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28575</xdr:colOff>
                    <xdr:row>79</xdr:row>
                    <xdr:rowOff>152400</xdr:rowOff>
                  </from>
                  <to>
                    <xdr:col>10</xdr:col>
                    <xdr:colOff>257175</xdr:colOff>
                    <xdr:row>79</xdr:row>
                    <xdr:rowOff>371475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13</xdr:col>
                    <xdr:colOff>28575</xdr:colOff>
                    <xdr:row>79</xdr:row>
                    <xdr:rowOff>152400</xdr:rowOff>
                  </from>
                  <to>
                    <xdr:col>13</xdr:col>
                    <xdr:colOff>257175</xdr:colOff>
                    <xdr:row>79</xdr:row>
                    <xdr:rowOff>371475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16</xdr:col>
                    <xdr:colOff>9525</xdr:colOff>
                    <xdr:row>79</xdr:row>
                    <xdr:rowOff>152400</xdr:rowOff>
                  </from>
                  <to>
                    <xdr:col>16</xdr:col>
                    <xdr:colOff>257175</xdr:colOff>
                    <xdr:row>79</xdr:row>
                    <xdr:rowOff>371475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28575</xdr:colOff>
                    <xdr:row>79</xdr:row>
                    <xdr:rowOff>152400</xdr:rowOff>
                  </from>
                  <to>
                    <xdr:col>19</xdr:col>
                    <xdr:colOff>257175</xdr:colOff>
                    <xdr:row>79</xdr:row>
                    <xdr:rowOff>371475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22</xdr:col>
                    <xdr:colOff>9525</xdr:colOff>
                    <xdr:row>79</xdr:row>
                    <xdr:rowOff>152400</xdr:rowOff>
                  </from>
                  <to>
                    <xdr:col>22</xdr:col>
                    <xdr:colOff>257175</xdr:colOff>
                    <xdr:row>79</xdr:row>
                    <xdr:rowOff>371475</xdr:rowOff>
                  </to>
                </anchor>
              </controlPr>
            </control>
          </mc:Choice>
        </mc:AlternateContent>
        <mc:AlternateContent xmlns:mc="http://schemas.openxmlformats.org/markup-compatibility/2006">
          <mc:Choice Requires="x14">
            <control shapeId="15387" r:id="rId25" name="Check Box 27">
              <controlPr defaultSize="0" autoFill="0" autoLine="0" autoPict="0">
                <anchor moveWithCells="1">
                  <from>
                    <xdr:col>27</xdr:col>
                    <xdr:colOff>38100</xdr:colOff>
                    <xdr:row>80</xdr:row>
                    <xdr:rowOff>142875</xdr:rowOff>
                  </from>
                  <to>
                    <xdr:col>28</xdr:col>
                    <xdr:colOff>19050</xdr:colOff>
                    <xdr:row>82</xdr:row>
                    <xdr:rowOff>19050</xdr:rowOff>
                  </to>
                </anchor>
              </controlPr>
            </control>
          </mc:Choice>
        </mc:AlternateContent>
        <mc:AlternateContent xmlns:mc="http://schemas.openxmlformats.org/markup-compatibility/2006">
          <mc:Choice Requires="x14">
            <control shapeId="15388" r:id="rId26" name="Check Box 28">
              <controlPr defaultSize="0" autoFill="0" autoLine="0" autoPict="0">
                <anchor moveWithCells="1">
                  <from>
                    <xdr:col>2</xdr:col>
                    <xdr:colOff>66675</xdr:colOff>
                    <xdr:row>83</xdr:row>
                    <xdr:rowOff>161925</xdr:rowOff>
                  </from>
                  <to>
                    <xdr:col>3</xdr:col>
                    <xdr:colOff>161925</xdr:colOff>
                    <xdr:row>85</xdr:row>
                    <xdr:rowOff>0</xdr:rowOff>
                  </to>
                </anchor>
              </controlPr>
            </control>
          </mc:Choice>
        </mc:AlternateContent>
        <mc:AlternateContent xmlns:mc="http://schemas.openxmlformats.org/markup-compatibility/2006">
          <mc:Choice Requires="x14">
            <control shapeId="15389" r:id="rId27" name="Check Box 29">
              <controlPr defaultSize="0" autoFill="0" autoLine="0" autoPict="0">
                <anchor moveWithCells="1">
                  <from>
                    <xdr:col>10</xdr:col>
                    <xdr:colOff>47625</xdr:colOff>
                    <xdr:row>83</xdr:row>
                    <xdr:rowOff>161925</xdr:rowOff>
                  </from>
                  <to>
                    <xdr:col>11</xdr:col>
                    <xdr:colOff>19050</xdr:colOff>
                    <xdr:row>85</xdr:row>
                    <xdr:rowOff>0</xdr:rowOff>
                  </to>
                </anchor>
              </controlPr>
            </control>
          </mc:Choice>
        </mc:AlternateContent>
        <mc:AlternateContent xmlns:mc="http://schemas.openxmlformats.org/markup-compatibility/2006">
          <mc:Choice Requires="x14">
            <control shapeId="15390" r:id="rId28" name="Check Box 30">
              <controlPr defaultSize="0" autoFill="0" autoLine="0" autoPict="0">
                <anchor moveWithCells="1">
                  <from>
                    <xdr:col>2</xdr:col>
                    <xdr:colOff>66675</xdr:colOff>
                    <xdr:row>85</xdr:row>
                    <xdr:rowOff>47625</xdr:rowOff>
                  </from>
                  <to>
                    <xdr:col>4</xdr:col>
                    <xdr:colOff>9525</xdr:colOff>
                    <xdr:row>87</xdr:row>
                    <xdr:rowOff>0</xdr:rowOff>
                  </to>
                </anchor>
              </controlPr>
            </control>
          </mc:Choice>
        </mc:AlternateContent>
        <mc:AlternateContent xmlns:mc="http://schemas.openxmlformats.org/markup-compatibility/2006">
          <mc:Choice Requires="x14">
            <control shapeId="15391" r:id="rId29" name="Check Box 31">
              <controlPr defaultSize="0" autoFill="0" autoLine="0" autoPict="0">
                <anchor moveWithCells="1">
                  <from>
                    <xdr:col>7</xdr:col>
                    <xdr:colOff>85725</xdr:colOff>
                    <xdr:row>85</xdr:row>
                    <xdr:rowOff>47625</xdr:rowOff>
                  </from>
                  <to>
                    <xdr:col>7</xdr:col>
                    <xdr:colOff>361950</xdr:colOff>
                    <xdr:row>87</xdr:row>
                    <xdr:rowOff>0</xdr:rowOff>
                  </to>
                </anchor>
              </controlPr>
            </control>
          </mc:Choice>
        </mc:AlternateContent>
        <mc:AlternateContent xmlns:mc="http://schemas.openxmlformats.org/markup-compatibility/2006">
          <mc:Choice Requires="x14">
            <control shapeId="15392" r:id="rId30" name="Check Box 32">
              <controlPr defaultSize="0" autoFill="0" autoLine="0" autoPict="0">
                <anchor moveWithCells="1">
                  <from>
                    <xdr:col>11</xdr:col>
                    <xdr:colOff>95250</xdr:colOff>
                    <xdr:row>85</xdr:row>
                    <xdr:rowOff>47625</xdr:rowOff>
                  </from>
                  <to>
                    <xdr:col>12</xdr:col>
                    <xdr:colOff>161925</xdr:colOff>
                    <xdr:row>87</xdr:row>
                    <xdr:rowOff>0</xdr:rowOff>
                  </to>
                </anchor>
              </controlPr>
            </control>
          </mc:Choice>
        </mc:AlternateContent>
        <mc:AlternateContent xmlns:mc="http://schemas.openxmlformats.org/markup-compatibility/2006">
          <mc:Choice Requires="x14">
            <control shapeId="15393" r:id="rId31" name="Check Box 33">
              <controlPr defaultSize="0" autoFill="0" autoLine="0" autoPict="0">
                <anchor moveWithCells="1">
                  <from>
                    <xdr:col>18</xdr:col>
                    <xdr:colOff>28575</xdr:colOff>
                    <xdr:row>85</xdr:row>
                    <xdr:rowOff>47625</xdr:rowOff>
                  </from>
                  <to>
                    <xdr:col>19</xdr:col>
                    <xdr:colOff>19050</xdr:colOff>
                    <xdr:row>87</xdr:row>
                    <xdr:rowOff>0</xdr:rowOff>
                  </to>
                </anchor>
              </controlPr>
            </control>
          </mc:Choice>
        </mc:AlternateContent>
        <mc:AlternateContent xmlns:mc="http://schemas.openxmlformats.org/markup-compatibility/2006">
          <mc:Choice Requires="x14">
            <control shapeId="15394" r:id="rId32" name="Check Box 34">
              <controlPr defaultSize="0" autoFill="0" autoLine="0" autoPict="0">
                <anchor moveWithCells="1">
                  <from>
                    <xdr:col>21</xdr:col>
                    <xdr:colOff>38100</xdr:colOff>
                    <xdr:row>85</xdr:row>
                    <xdr:rowOff>47625</xdr:rowOff>
                  </from>
                  <to>
                    <xdr:col>22</xdr:col>
                    <xdr:colOff>28575</xdr:colOff>
                    <xdr:row>87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dimension ref="A1:AU242"/>
  <sheetViews>
    <sheetView showGridLines="0" tabSelected="1" view="pageBreakPreview" zoomScaleNormal="85" zoomScaleSheetLayoutView="100" workbookViewId="0">
      <selection activeCell="F7" sqref="F7:R7"/>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48" width="3.5" customWidth="1"/>
  </cols>
  <sheetData>
    <row r="1" spans="1:36" ht="13.5" customHeight="1">
      <c r="A1" s="280" t="s">
        <v>159</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10"/>
    </row>
    <row r="2" spans="1:36" ht="18" customHeight="1">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10"/>
      <c r="AH2" s="11"/>
    </row>
    <row r="3" spans="1:36" ht="24.95" customHeight="1">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10"/>
    </row>
    <row r="4" spans="1:36" ht="24" customHeight="1">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10"/>
    </row>
    <row r="5" spans="1:36" ht="17.25">
      <c r="A5" s="12"/>
      <c r="B5" s="12" t="s">
        <v>119</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160</v>
      </c>
      <c r="AD5" s="14"/>
    </row>
    <row r="6" spans="1:36" ht="15.75" customHeight="1" thickBot="1">
      <c r="A6" s="15"/>
      <c r="B6" s="16"/>
      <c r="C6" s="17"/>
      <c r="D6" s="18" t="s">
        <v>121</v>
      </c>
      <c r="E6" s="15" t="s">
        <v>52</v>
      </c>
      <c r="F6" s="16"/>
      <c r="G6" s="16"/>
      <c r="H6" s="16"/>
      <c r="I6" s="16"/>
      <c r="J6" s="16"/>
      <c r="K6" s="16"/>
      <c r="L6" s="16"/>
      <c r="M6" s="19" t="s">
        <v>120</v>
      </c>
      <c r="N6" s="16"/>
      <c r="O6" s="16"/>
      <c r="P6" s="16"/>
      <c r="Q6" s="16"/>
      <c r="R6" s="16"/>
      <c r="S6" s="16"/>
      <c r="T6" s="16"/>
      <c r="U6" s="16"/>
      <c r="V6" s="16"/>
      <c r="W6" s="16"/>
      <c r="X6" s="16"/>
      <c r="Y6" s="16"/>
      <c r="Z6" s="16"/>
      <c r="AA6" s="16"/>
      <c r="AB6" s="16"/>
      <c r="AC6" s="16"/>
    </row>
    <row r="7" spans="1:36" ht="12.75" customHeight="1">
      <c r="A7" s="12"/>
      <c r="B7" s="281" t="s">
        <v>12</v>
      </c>
      <c r="C7" s="282"/>
      <c r="D7" s="282"/>
      <c r="E7" s="283"/>
      <c r="F7" s="392"/>
      <c r="G7" s="393"/>
      <c r="H7" s="393"/>
      <c r="I7" s="393"/>
      <c r="J7" s="393"/>
      <c r="K7" s="393"/>
      <c r="L7" s="393"/>
      <c r="M7" s="393"/>
      <c r="N7" s="393"/>
      <c r="O7" s="393"/>
      <c r="P7" s="393"/>
      <c r="Q7" s="393"/>
      <c r="R7" s="394"/>
      <c r="S7" s="287" t="s">
        <v>1</v>
      </c>
      <c r="T7" s="172"/>
      <c r="U7" s="395"/>
      <c r="V7" s="395"/>
      <c r="W7" s="395"/>
      <c r="X7" s="395"/>
      <c r="Y7" s="395"/>
      <c r="Z7" s="395"/>
      <c r="AA7" s="395"/>
      <c r="AB7" s="395"/>
      <c r="AC7" s="396"/>
      <c r="AD7" s="12"/>
    </row>
    <row r="8" spans="1:36" ht="12.75" customHeight="1">
      <c r="A8" s="12"/>
      <c r="B8" s="293" t="s">
        <v>2</v>
      </c>
      <c r="C8" s="294"/>
      <c r="D8" s="294"/>
      <c r="E8" s="295"/>
      <c r="F8" s="399"/>
      <c r="G8" s="400"/>
      <c r="H8" s="400"/>
      <c r="I8" s="400"/>
      <c r="J8" s="400"/>
      <c r="K8" s="400"/>
      <c r="L8" s="400"/>
      <c r="M8" s="400"/>
      <c r="N8" s="400"/>
      <c r="O8" s="400"/>
      <c r="P8" s="400"/>
      <c r="Q8" s="400"/>
      <c r="R8" s="401"/>
      <c r="S8" s="288"/>
      <c r="T8" s="271"/>
      <c r="U8" s="397"/>
      <c r="V8" s="397"/>
      <c r="W8" s="397"/>
      <c r="X8" s="397"/>
      <c r="Y8" s="397"/>
      <c r="Z8" s="397"/>
      <c r="AA8" s="397"/>
      <c r="AB8" s="397"/>
      <c r="AC8" s="398"/>
      <c r="AD8" s="12"/>
    </row>
    <row r="9" spans="1:36" ht="12.75" customHeight="1">
      <c r="A9" s="12"/>
      <c r="B9" s="296"/>
      <c r="C9" s="297"/>
      <c r="D9" s="297"/>
      <c r="E9" s="298"/>
      <c r="F9" s="402"/>
      <c r="G9" s="403"/>
      <c r="H9" s="403"/>
      <c r="I9" s="403"/>
      <c r="J9" s="403"/>
      <c r="K9" s="403"/>
      <c r="L9" s="403"/>
      <c r="M9" s="403"/>
      <c r="N9" s="403"/>
      <c r="O9" s="403"/>
      <c r="P9" s="403"/>
      <c r="Q9" s="403"/>
      <c r="R9" s="404"/>
      <c r="S9" s="273" t="s">
        <v>3</v>
      </c>
      <c r="T9" s="268"/>
      <c r="U9" s="408"/>
      <c r="V9" s="408"/>
      <c r="W9" s="408"/>
      <c r="X9" s="408"/>
      <c r="Y9" s="408"/>
      <c r="Z9" s="408"/>
      <c r="AA9" s="408"/>
      <c r="AB9" s="408"/>
      <c r="AC9" s="409"/>
      <c r="AD9" s="12"/>
    </row>
    <row r="10" spans="1:36" ht="12.75" customHeight="1">
      <c r="A10" s="12"/>
      <c r="B10" s="269"/>
      <c r="C10" s="270"/>
      <c r="D10" s="270"/>
      <c r="E10" s="271"/>
      <c r="F10" s="405"/>
      <c r="G10" s="406"/>
      <c r="H10" s="406"/>
      <c r="I10" s="406"/>
      <c r="J10" s="406"/>
      <c r="K10" s="406"/>
      <c r="L10" s="406"/>
      <c r="M10" s="406"/>
      <c r="N10" s="406"/>
      <c r="O10" s="406"/>
      <c r="P10" s="406"/>
      <c r="Q10" s="406"/>
      <c r="R10" s="407"/>
      <c r="S10" s="288"/>
      <c r="T10" s="271"/>
      <c r="U10" s="397"/>
      <c r="V10" s="397"/>
      <c r="W10" s="397"/>
      <c r="X10" s="397"/>
      <c r="Y10" s="397"/>
      <c r="Z10" s="397"/>
      <c r="AA10" s="397"/>
      <c r="AB10" s="397"/>
      <c r="AC10" s="398"/>
      <c r="AD10" s="12"/>
    </row>
    <row r="11" spans="1:36" ht="20.100000000000001" customHeight="1">
      <c r="A11" s="12"/>
      <c r="B11" s="266" t="s">
        <v>4</v>
      </c>
      <c r="C11" s="267"/>
      <c r="D11" s="267"/>
      <c r="E11" s="268"/>
      <c r="F11" s="21" t="s">
        <v>5</v>
      </c>
      <c r="G11" s="386"/>
      <c r="H11" s="386"/>
      <c r="I11" s="386"/>
      <c r="J11" s="386"/>
      <c r="K11" s="157" t="s">
        <v>42</v>
      </c>
      <c r="L11" s="157"/>
      <c r="M11" s="157"/>
      <c r="N11" s="157"/>
      <c r="O11" s="23"/>
      <c r="P11" s="23" t="s">
        <v>43</v>
      </c>
      <c r="Q11" s="23"/>
      <c r="R11" s="23"/>
      <c r="S11" s="23"/>
      <c r="T11" s="23"/>
      <c r="U11" s="23"/>
      <c r="V11" s="23"/>
      <c r="W11" s="24"/>
      <c r="X11" s="273" t="s">
        <v>10</v>
      </c>
      <c r="Y11" s="268"/>
      <c r="Z11" s="387"/>
      <c r="AA11" s="388"/>
      <c r="AB11" s="388"/>
      <c r="AC11" s="25" t="s">
        <v>21</v>
      </c>
      <c r="AD11" s="12"/>
      <c r="AJ11" s="26"/>
    </row>
    <row r="12" spans="1:36" ht="20.100000000000001" customHeight="1">
      <c r="A12" s="12"/>
      <c r="B12" s="269"/>
      <c r="C12" s="270"/>
      <c r="D12" s="270"/>
      <c r="E12" s="271"/>
      <c r="F12" s="389"/>
      <c r="G12" s="390"/>
      <c r="H12" s="390"/>
      <c r="I12" s="390"/>
      <c r="J12" s="390"/>
      <c r="K12" s="390"/>
      <c r="L12" s="390"/>
      <c r="M12" s="390"/>
      <c r="N12" s="390"/>
      <c r="O12" s="390"/>
      <c r="P12" s="390"/>
      <c r="Q12" s="390"/>
      <c r="R12" s="390"/>
      <c r="S12" s="390"/>
      <c r="T12" s="390"/>
      <c r="U12" s="390"/>
      <c r="V12" s="390"/>
      <c r="W12" s="391"/>
      <c r="X12" s="279" t="s">
        <v>11</v>
      </c>
      <c r="Y12" s="239"/>
      <c r="Z12" s="387"/>
      <c r="AA12" s="388"/>
      <c r="AB12" s="388"/>
      <c r="AC12" s="27" t="s">
        <v>22</v>
      </c>
      <c r="AD12" s="12"/>
    </row>
    <row r="13" spans="1:36" ht="20.100000000000001" customHeight="1">
      <c r="A13" s="12"/>
      <c r="B13" s="233" t="s">
        <v>6</v>
      </c>
      <c r="C13" s="234"/>
      <c r="D13" s="234"/>
      <c r="E13" s="239"/>
      <c r="F13" s="383"/>
      <c r="G13" s="384"/>
      <c r="H13" s="384"/>
      <c r="I13" s="384"/>
      <c r="J13" s="384"/>
      <c r="K13" s="384"/>
      <c r="L13" s="384"/>
      <c r="M13" s="384"/>
      <c r="N13" s="384"/>
      <c r="O13" s="384"/>
      <c r="P13" s="384"/>
      <c r="Q13" s="384"/>
      <c r="R13" s="384"/>
      <c r="S13" s="384"/>
      <c r="T13" s="384"/>
      <c r="U13" s="384"/>
      <c r="V13" s="384"/>
      <c r="W13" s="384"/>
      <c r="X13" s="384"/>
      <c r="Y13" s="384"/>
      <c r="Z13" s="384"/>
      <c r="AA13" s="384"/>
      <c r="AB13" s="384"/>
      <c r="AC13" s="385"/>
      <c r="AD13" s="12"/>
    </row>
    <row r="14" spans="1:36" ht="14.25" customHeight="1">
      <c r="A14" s="12"/>
      <c r="B14" s="258" t="s">
        <v>70</v>
      </c>
      <c r="C14" s="138"/>
      <c r="D14" s="138"/>
      <c r="E14" s="259"/>
      <c r="F14" s="6" t="b">
        <v>0</v>
      </c>
      <c r="G14" s="261" t="s">
        <v>53</v>
      </c>
      <c r="H14" s="262"/>
      <c r="I14" s="6" t="b">
        <v>0</v>
      </c>
      <c r="J14" s="261" t="s">
        <v>64</v>
      </c>
      <c r="K14" s="263"/>
      <c r="L14" s="263"/>
      <c r="M14" s="263"/>
      <c r="N14" s="263"/>
      <c r="O14" s="262"/>
      <c r="P14" s="6" t="b">
        <v>0</v>
      </c>
      <c r="Q14" s="261" t="s">
        <v>66</v>
      </c>
      <c r="R14" s="262"/>
      <c r="S14" s="6" t="b">
        <v>0</v>
      </c>
      <c r="T14" s="261" t="s">
        <v>58</v>
      </c>
      <c r="U14" s="264"/>
      <c r="V14" s="6" t="b">
        <v>0</v>
      </c>
      <c r="W14" s="261" t="s">
        <v>59</v>
      </c>
      <c r="X14" s="263"/>
      <c r="Y14" s="262"/>
      <c r="Z14" s="6" t="b">
        <v>0</v>
      </c>
      <c r="AA14" s="261" t="s">
        <v>62</v>
      </c>
      <c r="AB14" s="263"/>
      <c r="AC14" s="28"/>
      <c r="AD14" s="12"/>
    </row>
    <row r="15" spans="1:36" ht="14.25" customHeight="1">
      <c r="A15" s="12"/>
      <c r="B15" s="260"/>
      <c r="C15" s="138"/>
      <c r="D15" s="138"/>
      <c r="E15" s="259"/>
      <c r="F15" s="7" t="b">
        <v>0</v>
      </c>
      <c r="G15" s="247" t="s">
        <v>54</v>
      </c>
      <c r="H15" s="265"/>
      <c r="I15" s="6" t="b">
        <v>0</v>
      </c>
      <c r="J15" s="247" t="s">
        <v>63</v>
      </c>
      <c r="K15" s="248"/>
      <c r="L15" s="248"/>
      <c r="M15" s="248"/>
      <c r="N15" s="248"/>
      <c r="O15" s="249"/>
      <c r="P15" s="6" t="b">
        <v>0</v>
      </c>
      <c r="Q15" s="247" t="s">
        <v>65</v>
      </c>
      <c r="R15" s="249"/>
      <c r="S15" s="6" t="b">
        <v>0</v>
      </c>
      <c r="T15" s="247" t="s">
        <v>57</v>
      </c>
      <c r="U15" s="249"/>
      <c r="V15" s="6" t="b">
        <v>0</v>
      </c>
      <c r="W15" s="247" t="s">
        <v>60</v>
      </c>
      <c r="X15" s="248"/>
      <c r="Y15" s="248"/>
      <c r="Z15" s="29"/>
      <c r="AB15" s="30"/>
      <c r="AC15" s="31"/>
      <c r="AD15" s="12"/>
    </row>
    <row r="16" spans="1:36" ht="14.25" customHeight="1">
      <c r="A16" s="12"/>
      <c r="B16" s="260"/>
      <c r="C16" s="138"/>
      <c r="D16" s="138"/>
      <c r="E16" s="259"/>
      <c r="F16" s="8" t="b">
        <v>0</v>
      </c>
      <c r="G16" s="250" t="s">
        <v>56</v>
      </c>
      <c r="H16" s="251"/>
      <c r="I16" s="9" t="b">
        <v>0</v>
      </c>
      <c r="J16" s="250" t="s">
        <v>61</v>
      </c>
      <c r="K16" s="252"/>
      <c r="L16" s="252"/>
      <c r="M16" s="252"/>
      <c r="N16" s="252"/>
      <c r="O16" s="251"/>
      <c r="P16" s="9" t="b">
        <v>0</v>
      </c>
      <c r="Q16" s="250" t="s">
        <v>55</v>
      </c>
      <c r="R16" s="253"/>
      <c r="S16" s="32" t="s">
        <v>67</v>
      </c>
      <c r="T16" s="382"/>
      <c r="U16" s="382"/>
      <c r="V16" s="382"/>
      <c r="W16" s="382"/>
      <c r="X16" s="382"/>
      <c r="Y16" s="382"/>
      <c r="Z16" s="382"/>
      <c r="AA16" s="382"/>
      <c r="AB16" s="382"/>
      <c r="AC16" s="33" t="s">
        <v>68</v>
      </c>
      <c r="AD16" s="12"/>
    </row>
    <row r="17" spans="1:35" ht="27" customHeight="1">
      <c r="A17" s="12"/>
      <c r="B17" s="218" t="s">
        <v>13</v>
      </c>
      <c r="C17" s="219"/>
      <c r="D17" s="219"/>
      <c r="E17" s="220"/>
      <c r="F17" s="364"/>
      <c r="G17" s="365"/>
      <c r="H17" s="365"/>
      <c r="I17" s="365"/>
      <c r="J17" s="365"/>
      <c r="K17" s="365"/>
      <c r="L17" s="365"/>
      <c r="M17" s="365"/>
      <c r="N17" s="365"/>
      <c r="O17" s="365"/>
      <c r="P17" s="365"/>
      <c r="Q17" s="365"/>
      <c r="R17" s="365"/>
      <c r="S17" s="365"/>
      <c r="T17" s="365"/>
      <c r="U17" s="365"/>
      <c r="V17" s="365"/>
      <c r="W17" s="365"/>
      <c r="X17" s="365"/>
      <c r="Y17" s="365"/>
      <c r="Z17" s="365"/>
      <c r="AA17" s="365"/>
      <c r="AB17" s="365"/>
      <c r="AC17" s="366"/>
      <c r="AD17" s="34" t="s">
        <v>154</v>
      </c>
      <c r="AE17" s="35"/>
      <c r="AF17" s="35"/>
      <c r="AG17" s="35"/>
      <c r="AH17" s="35"/>
      <c r="AI17" s="69" t="s">
        <v>150</v>
      </c>
    </row>
    <row r="18" spans="1:35" ht="27" customHeight="1">
      <c r="A18" s="12"/>
      <c r="B18" s="224"/>
      <c r="C18" s="225"/>
      <c r="D18" s="225"/>
      <c r="E18" s="226"/>
      <c r="F18" s="376"/>
      <c r="G18" s="377"/>
      <c r="H18" s="377"/>
      <c r="I18" s="377"/>
      <c r="J18" s="377"/>
      <c r="K18" s="377"/>
      <c r="L18" s="377"/>
      <c r="M18" s="377"/>
      <c r="N18" s="377"/>
      <c r="O18" s="377"/>
      <c r="P18" s="377"/>
      <c r="Q18" s="377"/>
      <c r="R18" s="377"/>
      <c r="S18" s="377"/>
      <c r="T18" s="377"/>
      <c r="U18" s="377"/>
      <c r="V18" s="377"/>
      <c r="W18" s="377"/>
      <c r="X18" s="377"/>
      <c r="Y18" s="377"/>
      <c r="Z18" s="377"/>
      <c r="AA18" s="377"/>
      <c r="AB18" s="377"/>
      <c r="AC18" s="378"/>
      <c r="AD18" s="34"/>
      <c r="AE18" s="35"/>
      <c r="AF18" s="35"/>
      <c r="AG18" s="35">
        <f>LEN(F17)</f>
        <v>0</v>
      </c>
      <c r="AH18" s="35"/>
      <c r="AI18" s="35">
        <f>LEN(F17)-LEN(SUBSTITUTE(F17,CHAR(10),""))</f>
        <v>0</v>
      </c>
    </row>
    <row r="19" spans="1:35" ht="18" customHeight="1">
      <c r="A19" s="12"/>
      <c r="B19" s="218" t="s">
        <v>14</v>
      </c>
      <c r="C19" s="219"/>
      <c r="D19" s="219"/>
      <c r="E19" s="220"/>
      <c r="F19" s="364"/>
      <c r="G19" s="365"/>
      <c r="H19" s="365"/>
      <c r="I19" s="365"/>
      <c r="J19" s="365"/>
      <c r="K19" s="365"/>
      <c r="L19" s="365"/>
      <c r="M19" s="365"/>
      <c r="N19" s="365"/>
      <c r="O19" s="365"/>
      <c r="P19" s="365"/>
      <c r="Q19" s="365"/>
      <c r="R19" s="365"/>
      <c r="S19" s="365"/>
      <c r="T19" s="365"/>
      <c r="U19" s="365"/>
      <c r="V19" s="365"/>
      <c r="W19" s="365"/>
      <c r="X19" s="365"/>
      <c r="Y19" s="365"/>
      <c r="Z19" s="365"/>
      <c r="AA19" s="365"/>
      <c r="AB19" s="365"/>
      <c r="AC19" s="366"/>
      <c r="AD19" s="34" t="s">
        <v>155</v>
      </c>
      <c r="AE19" s="35"/>
      <c r="AF19" s="35"/>
      <c r="AG19" s="35"/>
      <c r="AH19" s="35"/>
      <c r="AI19" s="69" t="s">
        <v>151</v>
      </c>
    </row>
    <row r="20" spans="1:35" ht="18" customHeight="1">
      <c r="A20" s="12"/>
      <c r="B20" s="224"/>
      <c r="C20" s="225"/>
      <c r="D20" s="225"/>
      <c r="E20" s="226"/>
      <c r="F20" s="376"/>
      <c r="G20" s="377"/>
      <c r="H20" s="377"/>
      <c r="I20" s="377"/>
      <c r="J20" s="377"/>
      <c r="K20" s="377"/>
      <c r="L20" s="377"/>
      <c r="M20" s="377"/>
      <c r="N20" s="377"/>
      <c r="O20" s="377"/>
      <c r="P20" s="377"/>
      <c r="Q20" s="377"/>
      <c r="R20" s="377"/>
      <c r="S20" s="377"/>
      <c r="T20" s="377"/>
      <c r="U20" s="377"/>
      <c r="V20" s="377"/>
      <c r="W20" s="377"/>
      <c r="X20" s="377"/>
      <c r="Y20" s="377"/>
      <c r="Z20" s="377"/>
      <c r="AA20" s="377"/>
      <c r="AB20" s="377"/>
      <c r="AC20" s="378"/>
      <c r="AD20" s="34"/>
      <c r="AE20" s="35"/>
      <c r="AF20" s="35"/>
      <c r="AG20" s="35">
        <f>LEN(F19)</f>
        <v>0</v>
      </c>
      <c r="AH20" s="35"/>
      <c r="AI20" s="35">
        <f>LEN(F19)-LEN(SUBSTITUTE(F19,CHAR(10),""))</f>
        <v>0</v>
      </c>
    </row>
    <row r="21" spans="1:35" ht="18" customHeight="1">
      <c r="A21" s="12"/>
      <c r="B21" s="218" t="s">
        <v>15</v>
      </c>
      <c r="C21" s="219"/>
      <c r="D21" s="219"/>
      <c r="E21" s="220"/>
      <c r="F21" s="364"/>
      <c r="G21" s="365"/>
      <c r="H21" s="365"/>
      <c r="I21" s="365"/>
      <c r="J21" s="365"/>
      <c r="K21" s="365"/>
      <c r="L21" s="365"/>
      <c r="M21" s="365"/>
      <c r="N21" s="365"/>
      <c r="O21" s="365"/>
      <c r="P21" s="365"/>
      <c r="Q21" s="365"/>
      <c r="R21" s="365"/>
      <c r="S21" s="365"/>
      <c r="T21" s="365"/>
      <c r="U21" s="365"/>
      <c r="V21" s="365"/>
      <c r="W21" s="365"/>
      <c r="X21" s="365"/>
      <c r="Y21" s="365"/>
      <c r="Z21" s="365"/>
      <c r="AA21" s="365"/>
      <c r="AB21" s="365"/>
      <c r="AC21" s="366"/>
      <c r="AD21" s="34" t="s">
        <v>155</v>
      </c>
      <c r="AE21" s="35"/>
      <c r="AF21" s="35"/>
      <c r="AG21" s="35"/>
      <c r="AH21" s="35"/>
      <c r="AI21" s="69" t="s">
        <v>151</v>
      </c>
    </row>
    <row r="22" spans="1:35" ht="18" customHeight="1">
      <c r="A22" s="12"/>
      <c r="B22" s="224"/>
      <c r="C22" s="225"/>
      <c r="D22" s="225"/>
      <c r="E22" s="226"/>
      <c r="F22" s="376"/>
      <c r="G22" s="377"/>
      <c r="H22" s="377"/>
      <c r="I22" s="377"/>
      <c r="J22" s="377"/>
      <c r="K22" s="377"/>
      <c r="L22" s="377"/>
      <c r="M22" s="377"/>
      <c r="N22" s="377"/>
      <c r="O22" s="377"/>
      <c r="P22" s="377"/>
      <c r="Q22" s="377"/>
      <c r="R22" s="377"/>
      <c r="S22" s="377"/>
      <c r="T22" s="377"/>
      <c r="U22" s="377"/>
      <c r="V22" s="377"/>
      <c r="W22" s="377"/>
      <c r="X22" s="377"/>
      <c r="Y22" s="377"/>
      <c r="Z22" s="377"/>
      <c r="AA22" s="377"/>
      <c r="AB22" s="377"/>
      <c r="AC22" s="378"/>
      <c r="AD22" s="34"/>
      <c r="AE22" s="35"/>
      <c r="AF22" s="35"/>
      <c r="AG22" s="35">
        <f>LEN(F21)</f>
        <v>0</v>
      </c>
      <c r="AH22" s="35"/>
      <c r="AI22" s="35">
        <f>LEN(F21)-LEN(SUBSTITUTE(F21,CHAR(10),""))</f>
        <v>0</v>
      </c>
    </row>
    <row r="23" spans="1:35" ht="20.100000000000001" customHeight="1">
      <c r="A23" s="12"/>
      <c r="B23" s="218" t="s">
        <v>16</v>
      </c>
      <c r="C23" s="219"/>
      <c r="D23" s="219"/>
      <c r="E23" s="220"/>
      <c r="F23" s="364"/>
      <c r="G23" s="365"/>
      <c r="H23" s="365"/>
      <c r="I23" s="365"/>
      <c r="J23" s="365"/>
      <c r="K23" s="365"/>
      <c r="L23" s="365"/>
      <c r="M23" s="365"/>
      <c r="N23" s="365"/>
      <c r="O23" s="365"/>
      <c r="P23" s="365"/>
      <c r="Q23" s="365"/>
      <c r="R23" s="365"/>
      <c r="S23" s="365"/>
      <c r="T23" s="365"/>
      <c r="U23" s="365"/>
      <c r="V23" s="365"/>
      <c r="W23" s="365"/>
      <c r="X23" s="365"/>
      <c r="Y23" s="365"/>
      <c r="Z23" s="365"/>
      <c r="AA23" s="365"/>
      <c r="AB23" s="365"/>
      <c r="AC23" s="366"/>
      <c r="AD23" s="34"/>
      <c r="AE23" s="35"/>
      <c r="AF23" s="35"/>
      <c r="AG23" s="35"/>
      <c r="AH23" s="35"/>
      <c r="AI23" s="35"/>
    </row>
    <row r="24" spans="1:35" ht="20.100000000000001" customHeight="1">
      <c r="A24" s="12"/>
      <c r="B24" s="221"/>
      <c r="C24" s="222"/>
      <c r="D24" s="222"/>
      <c r="E24" s="223"/>
      <c r="F24" s="367"/>
      <c r="G24" s="368"/>
      <c r="H24" s="368"/>
      <c r="I24" s="368"/>
      <c r="J24" s="368"/>
      <c r="K24" s="368"/>
      <c r="L24" s="368"/>
      <c r="M24" s="368"/>
      <c r="N24" s="368"/>
      <c r="O24" s="368"/>
      <c r="P24" s="368"/>
      <c r="Q24" s="368"/>
      <c r="R24" s="368"/>
      <c r="S24" s="368"/>
      <c r="T24" s="368"/>
      <c r="U24" s="368"/>
      <c r="V24" s="368"/>
      <c r="W24" s="368"/>
      <c r="X24" s="368"/>
      <c r="Y24" s="368"/>
      <c r="Z24" s="368"/>
      <c r="AA24" s="368"/>
      <c r="AB24" s="368"/>
      <c r="AC24" s="369"/>
      <c r="AD24" s="34" t="s">
        <v>153</v>
      </c>
      <c r="AE24" s="35"/>
      <c r="AF24" s="35"/>
      <c r="AG24" s="35"/>
      <c r="AH24" s="35"/>
      <c r="AI24" s="69" t="s">
        <v>150</v>
      </c>
    </row>
    <row r="25" spans="1:35" ht="20.100000000000001" customHeight="1">
      <c r="A25" s="12"/>
      <c r="B25" s="221"/>
      <c r="C25" s="222"/>
      <c r="D25" s="222"/>
      <c r="E25" s="223"/>
      <c r="F25" s="367"/>
      <c r="G25" s="368"/>
      <c r="H25" s="368"/>
      <c r="I25" s="368"/>
      <c r="J25" s="368"/>
      <c r="K25" s="368"/>
      <c r="L25" s="368"/>
      <c r="M25" s="368"/>
      <c r="N25" s="368"/>
      <c r="O25" s="368"/>
      <c r="P25" s="368"/>
      <c r="Q25" s="368"/>
      <c r="R25" s="368"/>
      <c r="S25" s="368"/>
      <c r="T25" s="368"/>
      <c r="U25" s="368"/>
      <c r="V25" s="368"/>
      <c r="W25" s="368"/>
      <c r="X25" s="368"/>
      <c r="Y25" s="368"/>
      <c r="Z25" s="368"/>
      <c r="AA25" s="368"/>
      <c r="AB25" s="368"/>
      <c r="AC25" s="369"/>
      <c r="AD25" s="34"/>
      <c r="AE25" s="35"/>
      <c r="AF25" s="35"/>
      <c r="AG25" s="35">
        <f>LEN(F23)</f>
        <v>0</v>
      </c>
      <c r="AH25" s="35"/>
      <c r="AI25" s="35">
        <f>LEN(F23)-LEN(SUBSTITUTE(F23,CHAR(10),""))</f>
        <v>0</v>
      </c>
    </row>
    <row r="26" spans="1:35" ht="12" customHeight="1">
      <c r="A26" s="12"/>
      <c r="B26" s="224"/>
      <c r="C26" s="225"/>
      <c r="D26" s="225"/>
      <c r="E26" s="226"/>
      <c r="F26" s="379" t="s">
        <v>20</v>
      </c>
      <c r="G26" s="380"/>
      <c r="H26" s="380"/>
      <c r="I26" s="380"/>
      <c r="J26" s="380"/>
      <c r="K26" s="380"/>
      <c r="L26" s="380"/>
      <c r="M26" s="380"/>
      <c r="N26" s="380"/>
      <c r="O26" s="380"/>
      <c r="P26" s="380"/>
      <c r="Q26" s="380"/>
      <c r="R26" s="380"/>
      <c r="S26" s="380"/>
      <c r="T26" s="380"/>
      <c r="U26" s="380"/>
      <c r="V26" s="380"/>
      <c r="W26" s="380"/>
      <c r="X26" s="380"/>
      <c r="Y26" s="380"/>
      <c r="Z26" s="380"/>
      <c r="AA26" s="380"/>
      <c r="AB26" s="380"/>
      <c r="AC26" s="381"/>
      <c r="AD26" s="12"/>
    </row>
    <row r="27" spans="1:35" ht="18" customHeight="1">
      <c r="A27" s="12"/>
      <c r="B27" s="233" t="s">
        <v>32</v>
      </c>
      <c r="C27" s="234"/>
      <c r="D27" s="234"/>
      <c r="E27" s="234"/>
      <c r="F27" s="235" t="s">
        <v>33</v>
      </c>
      <c r="G27" s="235"/>
      <c r="H27" s="235"/>
      <c r="I27" s="235"/>
      <c r="J27" s="236"/>
      <c r="K27" s="370"/>
      <c r="L27" s="370"/>
      <c r="M27" s="370"/>
      <c r="N27" s="370"/>
      <c r="O27" s="370"/>
      <c r="P27" s="370"/>
      <c r="Q27" s="370"/>
      <c r="R27" s="370"/>
      <c r="S27" s="370"/>
      <c r="T27" s="370"/>
      <c r="U27" s="370"/>
      <c r="V27" s="370"/>
      <c r="W27" s="370"/>
      <c r="X27" s="370"/>
      <c r="Y27" s="370"/>
      <c r="Z27" s="370"/>
      <c r="AA27" s="370"/>
      <c r="AB27" s="370"/>
      <c r="AC27" s="371"/>
      <c r="AD27" s="12"/>
    </row>
    <row r="28" spans="1:35" ht="16.5" customHeight="1" thickBot="1">
      <c r="A28" s="12"/>
      <c r="B28" s="233" t="s">
        <v>34</v>
      </c>
      <c r="C28" s="234"/>
      <c r="D28" s="234"/>
      <c r="E28" s="234"/>
      <c r="F28" s="234"/>
      <c r="G28" s="234"/>
      <c r="H28" s="234"/>
      <c r="I28" s="234"/>
      <c r="J28" s="239"/>
      <c r="K28" s="1" t="s">
        <v>36</v>
      </c>
      <c r="L28" s="372"/>
      <c r="M28" s="372"/>
      <c r="N28" s="372"/>
      <c r="O28" s="372"/>
      <c r="P28" s="372"/>
      <c r="Q28" s="372"/>
      <c r="R28" s="372"/>
      <c r="S28" s="372"/>
      <c r="T28" s="373"/>
      <c r="U28" s="2" t="s">
        <v>37</v>
      </c>
      <c r="V28" s="374"/>
      <c r="W28" s="374"/>
      <c r="X28" s="374"/>
      <c r="Y28" s="374"/>
      <c r="Z28" s="374"/>
      <c r="AA28" s="374"/>
      <c r="AB28" s="374"/>
      <c r="AC28" s="375"/>
      <c r="AD28" s="12"/>
    </row>
    <row r="29" spans="1:35" ht="17.25" customHeight="1" thickBot="1">
      <c r="A29" s="12"/>
      <c r="B29" s="184" t="s">
        <v>23</v>
      </c>
      <c r="C29" s="185"/>
      <c r="D29" s="185"/>
      <c r="E29" s="185"/>
      <c r="F29" s="185"/>
      <c r="G29" s="185"/>
      <c r="H29" s="185"/>
      <c r="I29" s="185"/>
      <c r="J29" s="185"/>
      <c r="K29" s="185"/>
      <c r="L29" s="185"/>
      <c r="M29" s="185"/>
      <c r="N29" s="186" t="s">
        <v>18</v>
      </c>
      <c r="O29" s="186"/>
      <c r="P29" s="186"/>
      <c r="Q29" s="186"/>
      <c r="R29" s="186" t="s">
        <v>19</v>
      </c>
      <c r="S29" s="186"/>
      <c r="T29" s="187"/>
      <c r="U29" s="361"/>
      <c r="V29" s="362"/>
      <c r="W29" s="362"/>
      <c r="X29" s="362"/>
      <c r="Y29" s="362"/>
      <c r="Z29" s="362"/>
      <c r="AA29" s="362"/>
      <c r="AB29" s="363"/>
      <c r="AC29" s="36"/>
      <c r="AD29" s="12"/>
    </row>
    <row r="30" spans="1:35" ht="16.5" customHeight="1">
      <c r="A30" s="12"/>
      <c r="B30" s="37"/>
      <c r="C30" s="191" t="s">
        <v>17</v>
      </c>
      <c r="D30" s="191"/>
      <c r="E30" s="192"/>
      <c r="F30" s="192"/>
      <c r="G30" s="192"/>
      <c r="H30" s="192"/>
      <c r="I30" s="192"/>
      <c r="J30" s="192"/>
      <c r="K30" s="192"/>
      <c r="L30" s="193"/>
      <c r="M30" s="194" t="s">
        <v>29</v>
      </c>
      <c r="N30" s="195"/>
      <c r="O30" s="196" t="s">
        <v>30</v>
      </c>
      <c r="P30" s="197"/>
      <c r="Q30" s="198"/>
      <c r="R30" s="198"/>
      <c r="S30" s="198"/>
      <c r="T30" s="198"/>
      <c r="U30" s="198"/>
      <c r="V30" s="198"/>
      <c r="W30" s="199"/>
      <c r="X30" s="200"/>
      <c r="Y30" s="200"/>
      <c r="Z30" s="200"/>
      <c r="AA30" s="200"/>
      <c r="AB30" s="200"/>
      <c r="AC30" s="201"/>
      <c r="AD30" s="12"/>
    </row>
    <row r="31" spans="1:35" ht="15" customHeight="1">
      <c r="A31" s="12"/>
      <c r="B31" s="38" t="s">
        <v>26</v>
      </c>
      <c r="C31" s="208" t="s">
        <v>24</v>
      </c>
      <c r="D31" s="208"/>
      <c r="E31" s="209"/>
      <c r="F31" s="209"/>
      <c r="G31" s="209"/>
      <c r="H31" s="209"/>
      <c r="I31" s="209"/>
      <c r="J31" s="209"/>
      <c r="K31" s="209"/>
      <c r="L31" s="210"/>
      <c r="M31" s="211" t="s">
        <v>28</v>
      </c>
      <c r="N31" s="212"/>
      <c r="O31" s="213" t="s">
        <v>25</v>
      </c>
      <c r="P31" s="208"/>
      <c r="Q31" s="208"/>
      <c r="R31" s="208"/>
      <c r="S31" s="208"/>
      <c r="T31" s="208"/>
      <c r="U31" s="208"/>
      <c r="V31" s="208"/>
      <c r="W31" s="202"/>
      <c r="X31" s="203"/>
      <c r="Y31" s="203"/>
      <c r="Z31" s="203"/>
      <c r="AA31" s="203"/>
      <c r="AB31" s="203"/>
      <c r="AC31" s="204"/>
      <c r="AD31" s="12"/>
    </row>
    <row r="32" spans="1:35" ht="15" customHeight="1">
      <c r="A32" s="12"/>
      <c r="B32" s="39">
        <v>1</v>
      </c>
      <c r="C32" s="351"/>
      <c r="D32" s="352"/>
      <c r="E32" s="353"/>
      <c r="F32" s="353"/>
      <c r="G32" s="353"/>
      <c r="H32" s="353"/>
      <c r="I32" s="353"/>
      <c r="J32" s="353"/>
      <c r="K32" s="353"/>
      <c r="L32" s="354"/>
      <c r="M32" s="359"/>
      <c r="N32" s="360"/>
      <c r="O32" s="355"/>
      <c r="P32" s="356"/>
      <c r="Q32" s="357"/>
      <c r="R32" s="357"/>
      <c r="S32" s="357"/>
      <c r="T32" s="357"/>
      <c r="U32" s="357"/>
      <c r="V32" s="357"/>
      <c r="W32" s="202"/>
      <c r="X32" s="203"/>
      <c r="Y32" s="203"/>
      <c r="Z32" s="203"/>
      <c r="AA32" s="203"/>
      <c r="AB32" s="203"/>
      <c r="AC32" s="204"/>
      <c r="AD32" s="12"/>
    </row>
    <row r="33" spans="1:30" ht="15" customHeight="1">
      <c r="A33" s="12"/>
      <c r="B33" s="39">
        <v>2</v>
      </c>
      <c r="C33" s="340"/>
      <c r="D33" s="341"/>
      <c r="E33" s="342"/>
      <c r="F33" s="342"/>
      <c r="G33" s="342"/>
      <c r="H33" s="342"/>
      <c r="I33" s="342"/>
      <c r="J33" s="342"/>
      <c r="K33" s="342"/>
      <c r="L33" s="343"/>
      <c r="M33" s="359"/>
      <c r="N33" s="360"/>
      <c r="O33" s="355"/>
      <c r="P33" s="356"/>
      <c r="Q33" s="357"/>
      <c r="R33" s="357"/>
      <c r="S33" s="357"/>
      <c r="T33" s="357"/>
      <c r="U33" s="357"/>
      <c r="V33" s="357"/>
      <c r="W33" s="202"/>
      <c r="X33" s="203"/>
      <c r="Y33" s="203"/>
      <c r="Z33" s="203"/>
      <c r="AA33" s="203"/>
      <c r="AB33" s="203"/>
      <c r="AC33" s="204"/>
      <c r="AD33" s="12"/>
    </row>
    <row r="34" spans="1:30" ht="15" customHeight="1">
      <c r="A34" s="12"/>
      <c r="B34" s="39">
        <v>3</v>
      </c>
      <c r="C34" s="351"/>
      <c r="D34" s="352"/>
      <c r="E34" s="353"/>
      <c r="F34" s="353"/>
      <c r="G34" s="353"/>
      <c r="H34" s="353"/>
      <c r="I34" s="353"/>
      <c r="J34" s="353"/>
      <c r="K34" s="353"/>
      <c r="L34" s="354"/>
      <c r="M34" s="359"/>
      <c r="N34" s="360"/>
      <c r="O34" s="355"/>
      <c r="P34" s="356"/>
      <c r="Q34" s="357"/>
      <c r="R34" s="357"/>
      <c r="S34" s="357"/>
      <c r="T34" s="357"/>
      <c r="U34" s="357"/>
      <c r="V34" s="357"/>
      <c r="W34" s="202"/>
      <c r="X34" s="203"/>
      <c r="Y34" s="203"/>
      <c r="Z34" s="203"/>
      <c r="AA34" s="203"/>
      <c r="AB34" s="203"/>
      <c r="AC34" s="204"/>
      <c r="AD34" s="12"/>
    </row>
    <row r="35" spans="1:30" ht="15" customHeight="1">
      <c r="A35" s="12"/>
      <c r="B35" s="39">
        <v>4</v>
      </c>
      <c r="C35" s="351"/>
      <c r="D35" s="352"/>
      <c r="E35" s="353"/>
      <c r="F35" s="353"/>
      <c r="G35" s="353"/>
      <c r="H35" s="353"/>
      <c r="I35" s="353"/>
      <c r="J35" s="353"/>
      <c r="K35" s="353"/>
      <c r="L35" s="354"/>
      <c r="M35" s="359"/>
      <c r="N35" s="360"/>
      <c r="O35" s="355"/>
      <c r="P35" s="356"/>
      <c r="Q35" s="357"/>
      <c r="R35" s="357"/>
      <c r="S35" s="357"/>
      <c r="T35" s="357"/>
      <c r="U35" s="357"/>
      <c r="V35" s="357"/>
      <c r="W35" s="202"/>
      <c r="X35" s="203"/>
      <c r="Y35" s="203"/>
      <c r="Z35" s="203"/>
      <c r="AA35" s="203"/>
      <c r="AB35" s="203"/>
      <c r="AC35" s="204"/>
      <c r="AD35" s="12"/>
    </row>
    <row r="36" spans="1:30" ht="15" customHeight="1">
      <c r="A36" s="12"/>
      <c r="B36" s="39">
        <v>5</v>
      </c>
      <c r="C36" s="351"/>
      <c r="D36" s="352"/>
      <c r="E36" s="353"/>
      <c r="F36" s="353"/>
      <c r="G36" s="353"/>
      <c r="H36" s="353"/>
      <c r="I36" s="353"/>
      <c r="J36" s="353"/>
      <c r="K36" s="353"/>
      <c r="L36" s="354"/>
      <c r="M36" s="359"/>
      <c r="N36" s="360"/>
      <c r="O36" s="355"/>
      <c r="P36" s="356"/>
      <c r="Q36" s="357"/>
      <c r="R36" s="357"/>
      <c r="S36" s="357"/>
      <c r="T36" s="357"/>
      <c r="U36" s="357"/>
      <c r="V36" s="357"/>
      <c r="W36" s="202"/>
      <c r="X36" s="203"/>
      <c r="Y36" s="203"/>
      <c r="Z36" s="203"/>
      <c r="AA36" s="203"/>
      <c r="AB36" s="203"/>
      <c r="AC36" s="204"/>
      <c r="AD36" s="12"/>
    </row>
    <row r="37" spans="1:30" ht="15" customHeight="1">
      <c r="A37" s="12"/>
      <c r="B37" s="40">
        <v>6</v>
      </c>
      <c r="C37" s="351"/>
      <c r="D37" s="352"/>
      <c r="E37" s="353"/>
      <c r="F37" s="353"/>
      <c r="G37" s="353"/>
      <c r="H37" s="353"/>
      <c r="I37" s="353"/>
      <c r="J37" s="353"/>
      <c r="K37" s="353"/>
      <c r="L37" s="354"/>
      <c r="M37" s="358"/>
      <c r="N37" s="345"/>
      <c r="O37" s="355"/>
      <c r="P37" s="356"/>
      <c r="Q37" s="357"/>
      <c r="R37" s="357"/>
      <c r="S37" s="357"/>
      <c r="T37" s="357"/>
      <c r="U37" s="357"/>
      <c r="V37" s="357"/>
      <c r="W37" s="202"/>
      <c r="X37" s="203"/>
      <c r="Y37" s="203"/>
      <c r="Z37" s="203"/>
      <c r="AA37" s="203"/>
      <c r="AB37" s="203"/>
      <c r="AC37" s="204"/>
      <c r="AD37" s="12"/>
    </row>
    <row r="38" spans="1:30" ht="15" customHeight="1">
      <c r="A38" s="12"/>
      <c r="B38" s="40">
        <v>7</v>
      </c>
      <c r="C38" s="351"/>
      <c r="D38" s="352"/>
      <c r="E38" s="353"/>
      <c r="F38" s="353"/>
      <c r="G38" s="353"/>
      <c r="H38" s="353"/>
      <c r="I38" s="353"/>
      <c r="J38" s="353"/>
      <c r="K38" s="353"/>
      <c r="L38" s="354"/>
      <c r="M38" s="358"/>
      <c r="N38" s="345"/>
      <c r="O38" s="355"/>
      <c r="P38" s="356"/>
      <c r="Q38" s="357"/>
      <c r="R38" s="357"/>
      <c r="S38" s="357"/>
      <c r="T38" s="357"/>
      <c r="U38" s="357"/>
      <c r="V38" s="357"/>
      <c r="W38" s="202"/>
      <c r="X38" s="203"/>
      <c r="Y38" s="203"/>
      <c r="Z38" s="203"/>
      <c r="AA38" s="203"/>
      <c r="AB38" s="203"/>
      <c r="AC38" s="204"/>
      <c r="AD38" s="12"/>
    </row>
    <row r="39" spans="1:30" ht="15" customHeight="1">
      <c r="A39" s="12"/>
      <c r="B39" s="40">
        <v>8</v>
      </c>
      <c r="C39" s="351"/>
      <c r="D39" s="352"/>
      <c r="E39" s="353"/>
      <c r="F39" s="353"/>
      <c r="G39" s="353"/>
      <c r="H39" s="353"/>
      <c r="I39" s="353"/>
      <c r="J39" s="353"/>
      <c r="K39" s="353"/>
      <c r="L39" s="354"/>
      <c r="M39" s="358"/>
      <c r="N39" s="345"/>
      <c r="O39" s="355"/>
      <c r="P39" s="356"/>
      <c r="Q39" s="357"/>
      <c r="R39" s="357"/>
      <c r="S39" s="357"/>
      <c r="T39" s="357"/>
      <c r="U39" s="357"/>
      <c r="V39" s="357"/>
      <c r="W39" s="202"/>
      <c r="X39" s="203"/>
      <c r="Y39" s="203"/>
      <c r="Z39" s="203"/>
      <c r="AA39" s="203"/>
      <c r="AB39" s="203"/>
      <c r="AC39" s="204"/>
      <c r="AD39" s="12"/>
    </row>
    <row r="40" spans="1:30" ht="15" customHeight="1">
      <c r="A40" s="12"/>
      <c r="B40" s="40">
        <v>9</v>
      </c>
      <c r="C40" s="351"/>
      <c r="D40" s="352"/>
      <c r="E40" s="353"/>
      <c r="F40" s="353"/>
      <c r="G40" s="353"/>
      <c r="H40" s="353"/>
      <c r="I40" s="353"/>
      <c r="J40" s="353"/>
      <c r="K40" s="353"/>
      <c r="L40" s="354"/>
      <c r="M40" s="344"/>
      <c r="N40" s="345"/>
      <c r="O40" s="355"/>
      <c r="P40" s="356"/>
      <c r="Q40" s="357"/>
      <c r="R40" s="357"/>
      <c r="S40" s="357"/>
      <c r="T40" s="357"/>
      <c r="U40" s="357"/>
      <c r="V40" s="357"/>
      <c r="W40" s="202"/>
      <c r="X40" s="203"/>
      <c r="Y40" s="203"/>
      <c r="Z40" s="203"/>
      <c r="AA40" s="203"/>
      <c r="AB40" s="203"/>
      <c r="AC40" s="204"/>
      <c r="AD40" s="12"/>
    </row>
    <row r="41" spans="1:30" ht="15" customHeight="1">
      <c r="A41" s="12"/>
      <c r="B41" s="40">
        <v>10</v>
      </c>
      <c r="C41" s="351"/>
      <c r="D41" s="352"/>
      <c r="E41" s="353"/>
      <c r="F41" s="353"/>
      <c r="G41" s="353"/>
      <c r="H41" s="353"/>
      <c r="I41" s="353"/>
      <c r="J41" s="353"/>
      <c r="K41" s="353"/>
      <c r="L41" s="354"/>
      <c r="M41" s="358"/>
      <c r="N41" s="345"/>
      <c r="O41" s="355"/>
      <c r="P41" s="356"/>
      <c r="Q41" s="357"/>
      <c r="R41" s="357"/>
      <c r="S41" s="357"/>
      <c r="T41" s="357"/>
      <c r="U41" s="357"/>
      <c r="V41" s="357"/>
      <c r="W41" s="202"/>
      <c r="X41" s="203"/>
      <c r="Y41" s="203"/>
      <c r="Z41" s="203"/>
      <c r="AA41" s="203"/>
      <c r="AB41" s="203"/>
      <c r="AC41" s="204"/>
      <c r="AD41" s="12"/>
    </row>
    <row r="42" spans="1:30" ht="15" customHeight="1">
      <c r="A42" s="12"/>
      <c r="B42" s="40">
        <v>11</v>
      </c>
      <c r="C42" s="351"/>
      <c r="D42" s="352"/>
      <c r="E42" s="353"/>
      <c r="F42" s="353"/>
      <c r="G42" s="353"/>
      <c r="H42" s="353"/>
      <c r="I42" s="353"/>
      <c r="J42" s="353"/>
      <c r="K42" s="353"/>
      <c r="L42" s="354"/>
      <c r="M42" s="344"/>
      <c r="N42" s="345"/>
      <c r="O42" s="355"/>
      <c r="P42" s="356"/>
      <c r="Q42" s="357"/>
      <c r="R42" s="357"/>
      <c r="S42" s="357"/>
      <c r="T42" s="357"/>
      <c r="U42" s="357"/>
      <c r="V42" s="357"/>
      <c r="W42" s="202"/>
      <c r="X42" s="203"/>
      <c r="Y42" s="203"/>
      <c r="Z42" s="203"/>
      <c r="AA42" s="203"/>
      <c r="AB42" s="203"/>
      <c r="AC42" s="204"/>
      <c r="AD42" s="12"/>
    </row>
    <row r="43" spans="1:30" ht="15" customHeight="1">
      <c r="A43" s="12"/>
      <c r="B43" s="40">
        <v>12</v>
      </c>
      <c r="C43" s="351"/>
      <c r="D43" s="352"/>
      <c r="E43" s="353"/>
      <c r="F43" s="353"/>
      <c r="G43" s="353"/>
      <c r="H43" s="353"/>
      <c r="I43" s="353"/>
      <c r="J43" s="353"/>
      <c r="K43" s="353"/>
      <c r="L43" s="354"/>
      <c r="M43" s="344"/>
      <c r="N43" s="345"/>
      <c r="O43" s="355"/>
      <c r="P43" s="356"/>
      <c r="Q43" s="357"/>
      <c r="R43" s="357"/>
      <c r="S43" s="357"/>
      <c r="T43" s="357"/>
      <c r="U43" s="357"/>
      <c r="V43" s="357"/>
      <c r="W43" s="202"/>
      <c r="X43" s="203"/>
      <c r="Y43" s="203"/>
      <c r="Z43" s="203"/>
      <c r="AA43" s="203"/>
      <c r="AB43" s="203"/>
      <c r="AC43" s="204"/>
      <c r="AD43" s="12"/>
    </row>
    <row r="44" spans="1:30" ht="15" customHeight="1">
      <c r="A44" s="12"/>
      <c r="B44" s="40">
        <v>13</v>
      </c>
      <c r="C44" s="351"/>
      <c r="D44" s="352"/>
      <c r="E44" s="353"/>
      <c r="F44" s="353"/>
      <c r="G44" s="353"/>
      <c r="H44" s="353"/>
      <c r="I44" s="353"/>
      <c r="J44" s="353"/>
      <c r="K44" s="353"/>
      <c r="L44" s="354"/>
      <c r="M44" s="344"/>
      <c r="N44" s="345"/>
      <c r="O44" s="355"/>
      <c r="P44" s="356"/>
      <c r="Q44" s="357"/>
      <c r="R44" s="357"/>
      <c r="S44" s="357"/>
      <c r="T44" s="357"/>
      <c r="U44" s="357"/>
      <c r="V44" s="357"/>
      <c r="W44" s="202"/>
      <c r="X44" s="203"/>
      <c r="Y44" s="203"/>
      <c r="Z44" s="203"/>
      <c r="AA44" s="203"/>
      <c r="AB44" s="203"/>
      <c r="AC44" s="204"/>
      <c r="AD44" s="12"/>
    </row>
    <row r="45" spans="1:30" ht="15" customHeight="1">
      <c r="A45" s="12"/>
      <c r="B45" s="40">
        <v>14</v>
      </c>
      <c r="C45" s="351"/>
      <c r="D45" s="352"/>
      <c r="E45" s="353"/>
      <c r="F45" s="353"/>
      <c r="G45" s="353"/>
      <c r="H45" s="353"/>
      <c r="I45" s="353"/>
      <c r="J45" s="353"/>
      <c r="K45" s="353"/>
      <c r="L45" s="354"/>
      <c r="M45" s="344"/>
      <c r="N45" s="345"/>
      <c r="O45" s="355"/>
      <c r="P45" s="356"/>
      <c r="Q45" s="357"/>
      <c r="R45" s="357"/>
      <c r="S45" s="357"/>
      <c r="T45" s="357"/>
      <c r="U45" s="357"/>
      <c r="V45" s="357"/>
      <c r="W45" s="202"/>
      <c r="X45" s="203"/>
      <c r="Y45" s="203"/>
      <c r="Z45" s="203"/>
      <c r="AA45" s="203"/>
      <c r="AB45" s="203"/>
      <c r="AC45" s="204"/>
      <c r="AD45" s="12"/>
    </row>
    <row r="46" spans="1:30" ht="15" customHeight="1">
      <c r="A46" s="12"/>
      <c r="B46" s="40">
        <v>15</v>
      </c>
      <c r="C46" s="340"/>
      <c r="D46" s="341"/>
      <c r="E46" s="342"/>
      <c r="F46" s="342"/>
      <c r="G46" s="342"/>
      <c r="H46" s="342"/>
      <c r="I46" s="342"/>
      <c r="J46" s="342"/>
      <c r="K46" s="342"/>
      <c r="L46" s="343"/>
      <c r="M46" s="344"/>
      <c r="N46" s="345"/>
      <c r="O46" s="346"/>
      <c r="P46" s="347"/>
      <c r="Q46" s="348"/>
      <c r="R46" s="348"/>
      <c r="S46" s="348"/>
      <c r="T46" s="348"/>
      <c r="U46" s="348"/>
      <c r="V46" s="349"/>
      <c r="W46" s="202"/>
      <c r="X46" s="203"/>
      <c r="Y46" s="203"/>
      <c r="Z46" s="203"/>
      <c r="AA46" s="203"/>
      <c r="AB46" s="203"/>
      <c r="AC46" s="204"/>
      <c r="AD46" s="12"/>
    </row>
    <row r="47" spans="1:30" ht="15" customHeight="1">
      <c r="A47" s="12"/>
      <c r="B47" s="41"/>
      <c r="C47" s="42" t="s">
        <v>27</v>
      </c>
      <c r="D47" s="42"/>
      <c r="W47" s="202"/>
      <c r="X47" s="203"/>
      <c r="Y47" s="203"/>
      <c r="Z47" s="203"/>
      <c r="AA47" s="203"/>
      <c r="AB47" s="203"/>
      <c r="AC47" s="204"/>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205"/>
      <c r="X48" s="206"/>
      <c r="Y48" s="206"/>
      <c r="Z48" s="206"/>
      <c r="AA48" s="206"/>
      <c r="AB48" s="206"/>
      <c r="AC48" s="207"/>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168" t="s">
        <v>113</v>
      </c>
      <c r="C52" s="123"/>
      <c r="D52" s="123"/>
      <c r="E52" s="169"/>
      <c r="F52" s="154" t="s">
        <v>8</v>
      </c>
      <c r="G52" s="123"/>
      <c r="H52" s="169"/>
      <c r="I52" s="329"/>
      <c r="J52" s="330"/>
      <c r="K52" s="330"/>
      <c r="L52" s="330"/>
      <c r="M52" s="330"/>
      <c r="N52" s="330"/>
      <c r="O52" s="330"/>
      <c r="P52" s="330"/>
      <c r="Q52" s="330"/>
      <c r="R52" s="330"/>
      <c r="S52" s="350"/>
      <c r="T52" s="170" t="s">
        <v>9</v>
      </c>
      <c r="U52" s="171"/>
      <c r="V52" s="172"/>
      <c r="W52" s="329"/>
      <c r="X52" s="330"/>
      <c r="Y52" s="330"/>
      <c r="Z52" s="330"/>
      <c r="AA52" s="330"/>
      <c r="AB52" s="330"/>
      <c r="AC52" s="331"/>
      <c r="AD52" s="12"/>
    </row>
    <row r="53" spans="1:40" ht="20.25" customHeight="1">
      <c r="A53" s="12"/>
      <c r="B53" s="20"/>
      <c r="C53" s="21"/>
      <c r="D53" s="21"/>
      <c r="E53" s="22"/>
      <c r="F53" s="156" t="s">
        <v>8</v>
      </c>
      <c r="G53" s="157"/>
      <c r="H53" s="158"/>
      <c r="I53" s="332"/>
      <c r="J53" s="333"/>
      <c r="K53" s="333"/>
      <c r="L53" s="333"/>
      <c r="M53" s="333"/>
      <c r="N53" s="333"/>
      <c r="O53" s="333"/>
      <c r="P53" s="333"/>
      <c r="Q53" s="333"/>
      <c r="R53" s="333"/>
      <c r="S53" s="334"/>
      <c r="T53" s="156" t="s">
        <v>69</v>
      </c>
      <c r="U53" s="157"/>
      <c r="V53" s="158"/>
      <c r="W53" s="332"/>
      <c r="X53" s="333"/>
      <c r="Y53" s="333"/>
      <c r="Z53" s="333"/>
      <c r="AA53" s="333"/>
      <c r="AB53" s="333"/>
      <c r="AC53" s="335"/>
      <c r="AD53" s="12"/>
    </row>
    <row r="54" spans="1:40" ht="20.25" customHeight="1">
      <c r="A54" s="12"/>
      <c r="B54" s="41" t="s">
        <v>84</v>
      </c>
      <c r="E54" s="50"/>
      <c r="F54" s="140" t="s">
        <v>1</v>
      </c>
      <c r="G54" s="141"/>
      <c r="H54" s="142"/>
      <c r="I54" s="336"/>
      <c r="J54" s="337"/>
      <c r="K54" s="337"/>
      <c r="L54" s="337"/>
      <c r="M54" s="337"/>
      <c r="N54" s="337"/>
      <c r="O54" s="337"/>
      <c r="P54" s="337"/>
      <c r="Q54" s="337"/>
      <c r="R54" s="337"/>
      <c r="S54" s="338"/>
      <c r="T54" s="140" t="s">
        <v>3</v>
      </c>
      <c r="U54" s="141"/>
      <c r="V54" s="142"/>
      <c r="W54" s="336"/>
      <c r="X54" s="337"/>
      <c r="Y54" s="337"/>
      <c r="Z54" s="337"/>
      <c r="AA54" s="337"/>
      <c r="AB54" s="337"/>
      <c r="AC54" s="339"/>
      <c r="AD54" s="12"/>
    </row>
    <row r="55" spans="1:40" ht="20.25" customHeight="1">
      <c r="A55" s="12"/>
      <c r="B55" s="41"/>
      <c r="E55" s="50"/>
      <c r="F55" s="140" t="s">
        <v>31</v>
      </c>
      <c r="G55" s="141"/>
      <c r="H55" s="142"/>
      <c r="I55" s="323"/>
      <c r="J55" s="324"/>
      <c r="K55" s="324"/>
      <c r="L55" s="324"/>
      <c r="M55" s="324"/>
      <c r="N55" s="324"/>
      <c r="O55" s="324"/>
      <c r="P55" s="324"/>
      <c r="Q55" s="324"/>
      <c r="R55" s="324"/>
      <c r="S55" s="324"/>
      <c r="T55" s="324"/>
      <c r="U55" s="324"/>
      <c r="V55" s="324"/>
      <c r="W55" s="324"/>
      <c r="X55" s="324"/>
      <c r="Y55" s="324"/>
      <c r="Z55" s="324"/>
      <c r="AA55" s="324"/>
      <c r="AB55" s="324"/>
      <c r="AC55" s="325"/>
      <c r="AD55" s="12"/>
    </row>
    <row r="56" spans="1:40" ht="20.25" customHeight="1" thickBot="1">
      <c r="A56" s="12"/>
      <c r="B56" s="43"/>
      <c r="C56" s="45"/>
      <c r="D56" s="45"/>
      <c r="E56" s="51"/>
      <c r="F56" s="146" t="s">
        <v>35</v>
      </c>
      <c r="G56" s="147"/>
      <c r="H56" s="147"/>
      <c r="I56" s="147"/>
      <c r="J56" s="147"/>
      <c r="K56" s="147"/>
      <c r="L56" s="147"/>
      <c r="M56" s="148"/>
      <c r="N56" s="326"/>
      <c r="O56" s="327"/>
      <c r="P56" s="327"/>
      <c r="Q56" s="327"/>
      <c r="R56" s="327"/>
      <c r="S56" s="327"/>
      <c r="T56" s="327"/>
      <c r="U56" s="327"/>
      <c r="V56" s="327"/>
      <c r="W56" s="327"/>
      <c r="X56" s="327"/>
      <c r="Y56" s="327"/>
      <c r="Z56" s="327"/>
      <c r="AA56" s="327"/>
      <c r="AB56" s="327"/>
      <c r="AC56" s="328"/>
      <c r="AD56" s="12"/>
    </row>
    <row r="57" spans="1:40" ht="14.25" customHeight="1">
      <c r="A57" s="152" t="s">
        <v>38</v>
      </c>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153" t="s">
        <v>50</v>
      </c>
      <c r="F59" s="153"/>
      <c r="G59" s="153"/>
      <c r="H59" s="153"/>
      <c r="I59" s="153"/>
      <c r="J59" s="153"/>
      <c r="K59" s="153"/>
      <c r="L59" s="153"/>
      <c r="M59" s="153"/>
      <c r="N59" s="153"/>
      <c r="O59" s="153"/>
      <c r="P59" s="153"/>
      <c r="Q59" s="153"/>
      <c r="R59" s="153"/>
      <c r="S59" s="153"/>
      <c r="T59" s="153"/>
      <c r="U59" s="153"/>
      <c r="V59" s="153"/>
      <c r="W59" s="153"/>
      <c r="X59" s="153"/>
      <c r="Y59" s="153"/>
      <c r="Z59" s="153"/>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132" t="s">
        <v>161</v>
      </c>
      <c r="F61" s="132"/>
      <c r="G61" s="132"/>
      <c r="H61" s="132"/>
      <c r="I61" s="132"/>
      <c r="J61" s="132"/>
      <c r="K61" s="132"/>
      <c r="L61" s="132"/>
      <c r="M61" s="132"/>
      <c r="N61" s="132"/>
      <c r="O61" s="132"/>
      <c r="P61" s="132"/>
      <c r="Q61" s="132"/>
      <c r="R61" s="132"/>
      <c r="S61" s="132"/>
      <c r="T61" s="132"/>
      <c r="U61" s="132"/>
      <c r="V61" s="132"/>
      <c r="W61" s="132"/>
      <c r="X61" s="132"/>
      <c r="Y61" s="132"/>
      <c r="Z61" s="132"/>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133" t="s">
        <v>122</v>
      </c>
      <c r="F63" s="134"/>
      <c r="G63" s="134"/>
      <c r="H63" s="134"/>
      <c r="I63" s="134"/>
      <c r="J63" s="134"/>
      <c r="K63" s="134"/>
      <c r="L63" s="134"/>
      <c r="M63" s="134"/>
      <c r="N63" s="134"/>
      <c r="O63" s="134"/>
      <c r="P63" s="134"/>
      <c r="Q63" s="134"/>
      <c r="R63" s="134"/>
      <c r="S63" s="134"/>
      <c r="T63" s="134"/>
      <c r="U63" s="134"/>
      <c r="V63" s="134"/>
      <c r="W63" s="134"/>
      <c r="X63" s="134"/>
      <c r="Y63" s="134"/>
      <c r="Z63" s="134"/>
      <c r="AA63" s="53"/>
      <c r="AB63" s="53"/>
      <c r="AC63" s="53"/>
      <c r="AD63" s="53"/>
    </row>
    <row r="64" spans="1:40" ht="279.95" customHeight="1">
      <c r="A64" s="53"/>
      <c r="B64" s="53"/>
      <c r="C64" s="53"/>
      <c r="D64" s="53"/>
      <c r="E64" s="135" t="s">
        <v>133</v>
      </c>
      <c r="F64" s="136"/>
      <c r="G64" s="136"/>
      <c r="H64" s="136"/>
      <c r="I64" s="136"/>
      <c r="J64" s="136"/>
      <c r="K64" s="136"/>
      <c r="L64" s="136"/>
      <c r="M64" s="136"/>
      <c r="N64" s="136"/>
      <c r="O64" s="136"/>
      <c r="P64" s="136"/>
      <c r="Q64" s="136"/>
      <c r="R64" s="136"/>
      <c r="S64" s="136"/>
      <c r="T64" s="136"/>
      <c r="U64" s="136"/>
      <c r="V64" s="136"/>
      <c r="W64" s="136"/>
      <c r="X64" s="136"/>
      <c r="Y64" s="136"/>
      <c r="Z64" s="136"/>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322" t="s">
        <v>173</v>
      </c>
      <c r="F66" s="322"/>
      <c r="G66" s="322"/>
      <c r="H66" s="322"/>
      <c r="I66" s="322"/>
      <c r="J66" s="322"/>
      <c r="K66" s="322"/>
      <c r="L66" s="322"/>
      <c r="M66" s="322"/>
      <c r="N66" s="322"/>
      <c r="O66" s="322"/>
      <c r="P66" s="322"/>
      <c r="Q66" s="322"/>
      <c r="R66" s="322"/>
      <c r="S66" s="322"/>
      <c r="T66" s="322"/>
      <c r="U66" s="322"/>
      <c r="V66" s="322"/>
      <c r="W66" s="322"/>
      <c r="X66" s="322"/>
      <c r="Y66" s="322"/>
      <c r="Z66" s="322"/>
      <c r="AA66" s="53"/>
      <c r="AB66" s="53"/>
      <c r="AC66" s="53"/>
      <c r="AD66" s="53"/>
    </row>
    <row r="67" spans="1:47" ht="17.25">
      <c r="A67" s="53"/>
      <c r="B67" s="53"/>
      <c r="C67" s="53"/>
      <c r="D67" s="53"/>
      <c r="E67" s="53"/>
      <c r="F67" s="139"/>
      <c r="G67" s="139"/>
      <c r="H67" s="139"/>
      <c r="I67" s="139"/>
      <c r="J67" s="139"/>
      <c r="K67" s="139"/>
      <c r="L67" s="139"/>
      <c r="M67" s="139"/>
      <c r="N67" s="139"/>
      <c r="O67" s="53"/>
      <c r="P67" s="53"/>
      <c r="Q67" s="53"/>
      <c r="R67" s="53"/>
      <c r="S67" s="53"/>
      <c r="T67" s="139"/>
      <c r="U67" s="139"/>
      <c r="V67" s="139"/>
      <c r="W67" s="139"/>
      <c r="X67" s="139"/>
      <c r="Y67" s="139"/>
      <c r="Z67" s="139"/>
      <c r="AA67" s="139"/>
      <c r="AB67" s="53"/>
      <c r="AC67" s="53"/>
      <c r="AD67" s="53"/>
      <c r="AG67" t="s">
        <v>156</v>
      </c>
    </row>
    <row r="68" spans="1:47" ht="27" customHeight="1">
      <c r="A68" s="53"/>
      <c r="B68" s="53"/>
      <c r="C68" s="53"/>
      <c r="D68" s="53"/>
      <c r="E68" s="53"/>
      <c r="F68" s="54"/>
      <c r="G68" s="54"/>
      <c r="H68" s="54"/>
      <c r="I68" s="54"/>
      <c r="J68" s="129" t="s">
        <v>51</v>
      </c>
      <c r="K68" s="130"/>
      <c r="L68" s="130"/>
      <c r="M68" s="130"/>
      <c r="N68" s="130"/>
      <c r="O68" s="130"/>
      <c r="P68" s="130"/>
      <c r="Q68" s="130"/>
      <c r="R68" s="130"/>
      <c r="S68" s="130"/>
      <c r="T68" s="130"/>
      <c r="U68" s="130"/>
      <c r="V68" s="130"/>
      <c r="W68" s="131"/>
      <c r="X68" s="54"/>
      <c r="Y68" s="54"/>
      <c r="Z68" s="54"/>
      <c r="AA68" s="54"/>
      <c r="AB68" s="53"/>
      <c r="AC68" s="53"/>
      <c r="AD68" s="53"/>
      <c r="AG68" s="55" t="s">
        <v>89</v>
      </c>
      <c r="AT68" s="21" t="s">
        <v>87</v>
      </c>
      <c r="AU68" s="21" t="s">
        <v>88</v>
      </c>
    </row>
    <row r="69" spans="1:47" ht="30" customHeight="1">
      <c r="A69" s="53"/>
      <c r="B69" s="53"/>
      <c r="C69" s="53"/>
      <c r="D69" s="53"/>
      <c r="E69" s="53"/>
      <c r="F69" s="54"/>
      <c r="G69" s="54"/>
      <c r="H69" s="54"/>
      <c r="I69" s="56">
        <v>1</v>
      </c>
      <c r="J69" s="316"/>
      <c r="K69" s="317"/>
      <c r="L69" s="317"/>
      <c r="M69" s="317"/>
      <c r="N69" s="317"/>
      <c r="O69" s="317"/>
      <c r="P69" s="317"/>
      <c r="Q69" s="317"/>
      <c r="R69" s="317"/>
      <c r="S69" s="317"/>
      <c r="T69" s="317"/>
      <c r="U69" s="317"/>
      <c r="V69" s="317"/>
      <c r="W69" s="318"/>
      <c r="X69" s="54"/>
      <c r="Y69" s="54"/>
      <c r="Z69" s="54"/>
      <c r="AA69" s="54"/>
      <c r="AB69" s="53"/>
      <c r="AC69" s="53"/>
      <c r="AD69" s="53"/>
      <c r="AE69" s="57"/>
      <c r="AF69">
        <v>1</v>
      </c>
      <c r="AG69" s="115" t="str">
        <f>IF(J69="","",IF(OR(AND(AT69=TRUE,$AT$79=TRUE),AND(AU69=TRUE,$AU$79=TRUE),AND(AT69=FALSE,$AT$79=FALSE,AU69=FALSE,$AU$79=FALSE),AND(OR(AT69=TRUE,AU69=TRUE),$AT$79=FALSE,$AU$79=FALSE))=TRUE,"","＜要確認＞商談をご希望される企業と面談方式が異なります。"))</f>
        <v/>
      </c>
      <c r="AH69" s="115"/>
      <c r="AI69" s="115"/>
      <c r="AJ69" s="115"/>
      <c r="AK69" s="115"/>
      <c r="AL69" s="115"/>
      <c r="AM69" s="115"/>
      <c r="AN69" s="115"/>
      <c r="AO69" s="115"/>
      <c r="AP69" s="115"/>
      <c r="AQ69" s="115"/>
      <c r="AR69" s="115"/>
      <c r="AS69" s="115"/>
      <c r="AT69" t="str">
        <f t="shared" ref="AT69:AT76" si="0">IFERROR(VLOOKUP(J69,$R$92:$AH$241,16,FALSE),"")</f>
        <v/>
      </c>
      <c r="AU69" t="str">
        <f t="shared" ref="AU69:AU76" si="1">IFERROR(VLOOKUP(J69,$R$92:$AH$241,17,FALSE),"")</f>
        <v/>
      </c>
    </row>
    <row r="70" spans="1:47" ht="30" customHeight="1">
      <c r="A70" s="53"/>
      <c r="B70" s="53"/>
      <c r="C70" s="53"/>
      <c r="D70" s="53"/>
      <c r="E70" s="53"/>
      <c r="F70" s="54"/>
      <c r="G70" s="54"/>
      <c r="H70" s="54"/>
      <c r="I70" s="56">
        <v>2</v>
      </c>
      <c r="J70" s="316"/>
      <c r="K70" s="317"/>
      <c r="L70" s="317"/>
      <c r="M70" s="317"/>
      <c r="N70" s="317"/>
      <c r="O70" s="317"/>
      <c r="P70" s="317"/>
      <c r="Q70" s="317"/>
      <c r="R70" s="317"/>
      <c r="S70" s="317"/>
      <c r="T70" s="317"/>
      <c r="U70" s="317"/>
      <c r="V70" s="317"/>
      <c r="W70" s="318"/>
      <c r="X70" s="54"/>
      <c r="Y70" s="54"/>
      <c r="Z70" s="54"/>
      <c r="AA70" s="54"/>
      <c r="AB70" s="53"/>
      <c r="AC70" s="53"/>
      <c r="AD70" s="53"/>
      <c r="AF70">
        <v>2</v>
      </c>
      <c r="AG70" s="115" t="str">
        <f>IF(J70="","",IF(OR(AND(AT70=TRUE,$AT$79=TRUE),AND(AU70=TRUE,$AU$79=TRUE),AND(AT70=FALSE,$AT$79=FALSE,AU70=FALSE,$AU$79=FALSE),AND(OR(AT70=TRUE,AU70=TRUE),$AT$79=FALSE,$AU$79=FALSE))=TRUE,"","＜要確認＞商談をご希望される企業と面談方式が異なります。"))</f>
        <v/>
      </c>
      <c r="AH70" s="115"/>
      <c r="AI70" s="115"/>
      <c r="AJ70" s="115"/>
      <c r="AK70" s="115"/>
      <c r="AL70" s="115"/>
      <c r="AM70" s="115"/>
      <c r="AN70" s="115"/>
      <c r="AO70" s="115"/>
      <c r="AP70" s="115"/>
      <c r="AQ70" s="115"/>
      <c r="AR70" s="115"/>
      <c r="AS70" s="115"/>
      <c r="AT70" t="str">
        <f t="shared" si="0"/>
        <v/>
      </c>
      <c r="AU70" t="str">
        <f t="shared" si="1"/>
        <v/>
      </c>
    </row>
    <row r="71" spans="1:47" ht="30" customHeight="1">
      <c r="A71" s="53"/>
      <c r="B71" s="53"/>
      <c r="C71" s="53"/>
      <c r="D71" s="53"/>
      <c r="E71" s="53"/>
      <c r="F71" s="54"/>
      <c r="G71" s="54"/>
      <c r="H71" s="54"/>
      <c r="I71" s="56">
        <v>3</v>
      </c>
      <c r="J71" s="316"/>
      <c r="K71" s="317"/>
      <c r="L71" s="317"/>
      <c r="M71" s="317"/>
      <c r="N71" s="317"/>
      <c r="O71" s="317"/>
      <c r="P71" s="317"/>
      <c r="Q71" s="317"/>
      <c r="R71" s="317"/>
      <c r="S71" s="317"/>
      <c r="T71" s="317"/>
      <c r="U71" s="317"/>
      <c r="V71" s="317"/>
      <c r="W71" s="318"/>
      <c r="X71" s="54"/>
      <c r="Y71" s="54"/>
      <c r="Z71" s="54"/>
      <c r="AA71" s="54"/>
      <c r="AB71" s="53"/>
      <c r="AC71" s="53"/>
      <c r="AD71" s="53"/>
      <c r="AF71">
        <v>3</v>
      </c>
      <c r="AG71" s="115" t="str">
        <f t="shared" ref="AG71:AG76" si="2">IF(J71="","",IF(OR(AND(AT71=TRUE,$AT$79=TRUE),AND(AU71=TRUE,$AU$79=TRUE),AND(AT71=FALSE,$AT$79=FALSE,AU71=FALSE,$AU$79=FALSE),AND(OR(AT71=TRUE,AU71=TRUE),$AT$79=FALSE,$AU$79=FALSE))=TRUE,"","＜要確認＞商談をご希望される企業と面談方式が異なります。"))</f>
        <v/>
      </c>
      <c r="AH71" s="115"/>
      <c r="AI71" s="115"/>
      <c r="AJ71" s="115"/>
      <c r="AK71" s="115"/>
      <c r="AL71" s="115"/>
      <c r="AM71" s="115"/>
      <c r="AN71" s="115"/>
      <c r="AO71" s="115"/>
      <c r="AP71" s="115"/>
      <c r="AQ71" s="115"/>
      <c r="AR71" s="115"/>
      <c r="AS71" s="115"/>
      <c r="AT71" t="str">
        <f t="shared" si="0"/>
        <v/>
      </c>
      <c r="AU71" t="str">
        <f t="shared" si="1"/>
        <v/>
      </c>
    </row>
    <row r="72" spans="1:47" ht="30" customHeight="1">
      <c r="A72" s="53"/>
      <c r="B72" s="53"/>
      <c r="C72" s="53"/>
      <c r="D72" s="53"/>
      <c r="E72" s="53"/>
      <c r="F72" s="54"/>
      <c r="G72" s="54"/>
      <c r="H72" s="54"/>
      <c r="I72" s="56">
        <v>4</v>
      </c>
      <c r="J72" s="316"/>
      <c r="K72" s="317"/>
      <c r="L72" s="317"/>
      <c r="M72" s="317"/>
      <c r="N72" s="317"/>
      <c r="O72" s="317"/>
      <c r="P72" s="317"/>
      <c r="Q72" s="317"/>
      <c r="R72" s="317"/>
      <c r="S72" s="317"/>
      <c r="T72" s="317"/>
      <c r="U72" s="317"/>
      <c r="V72" s="317"/>
      <c r="W72" s="318"/>
      <c r="X72" s="54"/>
      <c r="Y72" s="54"/>
      <c r="Z72" s="54"/>
      <c r="AA72" s="54"/>
      <c r="AB72" s="53"/>
      <c r="AC72" s="53"/>
      <c r="AD72" s="53"/>
      <c r="AF72">
        <v>4</v>
      </c>
      <c r="AG72" s="115" t="str">
        <f t="shared" si="2"/>
        <v/>
      </c>
      <c r="AH72" s="115"/>
      <c r="AI72" s="115"/>
      <c r="AJ72" s="115"/>
      <c r="AK72" s="115"/>
      <c r="AL72" s="115"/>
      <c r="AM72" s="115"/>
      <c r="AN72" s="115"/>
      <c r="AO72" s="115"/>
      <c r="AP72" s="115"/>
      <c r="AQ72" s="115"/>
      <c r="AR72" s="115"/>
      <c r="AS72" s="115"/>
      <c r="AT72" t="str">
        <f t="shared" si="0"/>
        <v/>
      </c>
      <c r="AU72" t="str">
        <f t="shared" si="1"/>
        <v/>
      </c>
    </row>
    <row r="73" spans="1:47" ht="30" customHeight="1">
      <c r="A73" s="53"/>
      <c r="B73" s="53"/>
      <c r="C73" s="53"/>
      <c r="D73" s="53"/>
      <c r="E73" s="53"/>
      <c r="F73" s="58"/>
      <c r="G73" s="58"/>
      <c r="H73" s="58"/>
      <c r="I73" s="59">
        <v>5</v>
      </c>
      <c r="J73" s="316"/>
      <c r="K73" s="317"/>
      <c r="L73" s="317"/>
      <c r="M73" s="317"/>
      <c r="N73" s="317"/>
      <c r="O73" s="317"/>
      <c r="P73" s="317"/>
      <c r="Q73" s="317"/>
      <c r="R73" s="317"/>
      <c r="S73" s="317"/>
      <c r="T73" s="317"/>
      <c r="U73" s="317"/>
      <c r="V73" s="317"/>
      <c r="W73" s="318"/>
      <c r="X73" s="58"/>
      <c r="Y73" s="58"/>
      <c r="Z73" s="58"/>
      <c r="AA73" s="58"/>
      <c r="AB73" s="53"/>
      <c r="AC73" s="53"/>
      <c r="AD73" s="53"/>
      <c r="AF73">
        <v>5</v>
      </c>
      <c r="AG73" s="115" t="str">
        <f t="shared" si="2"/>
        <v/>
      </c>
      <c r="AH73" s="115"/>
      <c r="AI73" s="115"/>
      <c r="AJ73" s="115"/>
      <c r="AK73" s="115"/>
      <c r="AL73" s="115"/>
      <c r="AM73" s="115"/>
      <c r="AN73" s="115"/>
      <c r="AO73" s="115"/>
      <c r="AP73" s="115"/>
      <c r="AQ73" s="115"/>
      <c r="AR73" s="115"/>
      <c r="AS73" s="115"/>
      <c r="AT73" t="str">
        <f t="shared" si="0"/>
        <v/>
      </c>
      <c r="AU73" t="str">
        <f t="shared" si="1"/>
        <v/>
      </c>
    </row>
    <row r="74" spans="1:47" ht="30" customHeight="1">
      <c r="A74" s="53"/>
      <c r="B74" s="53"/>
      <c r="C74" s="53"/>
      <c r="D74" s="53"/>
      <c r="E74" s="60"/>
      <c r="F74" s="61"/>
      <c r="G74" s="61"/>
      <c r="H74" s="61"/>
      <c r="I74" s="62">
        <v>6</v>
      </c>
      <c r="J74" s="316"/>
      <c r="K74" s="317"/>
      <c r="L74" s="317"/>
      <c r="M74" s="317"/>
      <c r="N74" s="317"/>
      <c r="O74" s="317"/>
      <c r="P74" s="317"/>
      <c r="Q74" s="317"/>
      <c r="R74" s="317"/>
      <c r="S74" s="317"/>
      <c r="T74" s="317"/>
      <c r="U74" s="317"/>
      <c r="V74" s="317"/>
      <c r="W74" s="318"/>
      <c r="X74" s="58"/>
      <c r="Y74" s="58"/>
      <c r="Z74" s="58"/>
      <c r="AA74" s="58"/>
      <c r="AB74" s="53"/>
      <c r="AC74" s="53"/>
      <c r="AD74" s="53"/>
      <c r="AF74">
        <v>6</v>
      </c>
      <c r="AG74" s="115" t="str">
        <f t="shared" si="2"/>
        <v/>
      </c>
      <c r="AH74" s="115"/>
      <c r="AI74" s="115"/>
      <c r="AJ74" s="115"/>
      <c r="AK74" s="115"/>
      <c r="AL74" s="115"/>
      <c r="AM74" s="115"/>
      <c r="AN74" s="115"/>
      <c r="AO74" s="115"/>
      <c r="AP74" s="115"/>
      <c r="AQ74" s="115"/>
      <c r="AR74" s="115"/>
      <c r="AS74" s="115"/>
      <c r="AT74" t="str">
        <f t="shared" si="0"/>
        <v/>
      </c>
      <c r="AU74" t="str">
        <f t="shared" si="1"/>
        <v/>
      </c>
    </row>
    <row r="75" spans="1:47" ht="30" customHeight="1">
      <c r="A75" s="53"/>
      <c r="B75" s="53"/>
      <c r="C75" s="53"/>
      <c r="D75" s="53"/>
      <c r="E75" s="60"/>
      <c r="F75" s="58"/>
      <c r="G75" s="58"/>
      <c r="H75" s="58"/>
      <c r="I75" s="59">
        <v>7</v>
      </c>
      <c r="J75" s="316"/>
      <c r="K75" s="317"/>
      <c r="L75" s="317"/>
      <c r="M75" s="317"/>
      <c r="N75" s="317"/>
      <c r="O75" s="317"/>
      <c r="P75" s="317"/>
      <c r="Q75" s="317"/>
      <c r="R75" s="317"/>
      <c r="S75" s="317"/>
      <c r="T75" s="317"/>
      <c r="U75" s="317"/>
      <c r="V75" s="317"/>
      <c r="W75" s="318"/>
      <c r="X75" s="58"/>
      <c r="Y75" s="58"/>
      <c r="Z75" s="58"/>
      <c r="AA75" s="58"/>
      <c r="AB75" s="53"/>
      <c r="AC75" s="53"/>
      <c r="AD75" s="53"/>
      <c r="AF75">
        <v>7</v>
      </c>
      <c r="AG75" s="115" t="str">
        <f t="shared" si="2"/>
        <v/>
      </c>
      <c r="AH75" s="115"/>
      <c r="AI75" s="115"/>
      <c r="AJ75" s="115"/>
      <c r="AK75" s="115"/>
      <c r="AL75" s="115"/>
      <c r="AM75" s="115"/>
      <c r="AN75" s="115"/>
      <c r="AO75" s="115"/>
      <c r="AP75" s="115"/>
      <c r="AQ75" s="115"/>
      <c r="AR75" s="115"/>
      <c r="AS75" s="115"/>
      <c r="AT75" t="str">
        <f t="shared" si="0"/>
        <v/>
      </c>
      <c r="AU75" t="str">
        <f t="shared" si="1"/>
        <v/>
      </c>
    </row>
    <row r="76" spans="1:47" ht="30" customHeight="1">
      <c r="A76" s="53"/>
      <c r="B76" s="53"/>
      <c r="C76" s="53"/>
      <c r="D76" s="53"/>
      <c r="E76" s="60"/>
      <c r="F76" s="58"/>
      <c r="G76" s="58"/>
      <c r="H76" s="58"/>
      <c r="I76" s="59">
        <v>8</v>
      </c>
      <c r="J76" s="316"/>
      <c r="K76" s="317"/>
      <c r="L76" s="317"/>
      <c r="M76" s="317"/>
      <c r="N76" s="317"/>
      <c r="O76" s="317"/>
      <c r="P76" s="317"/>
      <c r="Q76" s="317"/>
      <c r="R76" s="317"/>
      <c r="S76" s="317"/>
      <c r="T76" s="317"/>
      <c r="U76" s="317"/>
      <c r="V76" s="317"/>
      <c r="W76" s="318"/>
      <c r="X76" s="58"/>
      <c r="Y76" s="58"/>
      <c r="Z76" s="58"/>
      <c r="AA76" s="58"/>
      <c r="AB76" s="53"/>
      <c r="AC76" s="53"/>
      <c r="AD76" s="53"/>
      <c r="AF76">
        <v>8</v>
      </c>
      <c r="AG76" s="115" t="str">
        <f t="shared" si="2"/>
        <v/>
      </c>
      <c r="AH76" s="115"/>
      <c r="AI76" s="115"/>
      <c r="AJ76" s="115"/>
      <c r="AK76" s="115"/>
      <c r="AL76" s="115"/>
      <c r="AM76" s="115"/>
      <c r="AN76" s="115"/>
      <c r="AO76" s="115"/>
      <c r="AP76" s="115"/>
      <c r="AQ76" s="115"/>
      <c r="AR76" s="115"/>
      <c r="AS76" s="115"/>
      <c r="AT76" t="str">
        <f t="shared" si="0"/>
        <v/>
      </c>
      <c r="AU76" t="str">
        <f t="shared" si="1"/>
        <v/>
      </c>
    </row>
    <row r="77" spans="1:47">
      <c r="A77" s="53"/>
      <c r="B77" s="53"/>
      <c r="C77" s="53"/>
      <c r="D77" s="53"/>
      <c r="E77" s="60"/>
      <c r="F77" s="58"/>
      <c r="G77" s="58"/>
      <c r="H77" s="58"/>
      <c r="I77" s="63"/>
      <c r="J77" s="58"/>
      <c r="K77" s="58"/>
      <c r="L77" s="58"/>
      <c r="M77" s="58"/>
      <c r="N77" s="58"/>
      <c r="O77" s="53"/>
      <c r="P77" s="53"/>
      <c r="Q77" s="53"/>
      <c r="R77" s="53"/>
      <c r="S77" s="60"/>
      <c r="T77" s="58"/>
      <c r="U77" s="58"/>
      <c r="V77" s="58"/>
      <c r="W77" s="58"/>
      <c r="X77" s="58"/>
      <c r="Y77" s="58"/>
      <c r="Z77" s="58"/>
      <c r="AA77" s="58"/>
      <c r="AB77" s="53"/>
      <c r="AC77" s="53"/>
      <c r="AD77" s="53"/>
      <c r="AT77" t="s">
        <v>96</v>
      </c>
    </row>
    <row r="78" spans="1:47" ht="22.5" customHeight="1" thickBot="1">
      <c r="A78" s="53"/>
      <c r="B78" s="53"/>
      <c r="C78" s="116" t="s">
        <v>72</v>
      </c>
      <c r="D78" s="116"/>
      <c r="E78" s="116"/>
      <c r="F78" s="116"/>
      <c r="G78" s="116"/>
      <c r="H78" s="116"/>
      <c r="I78" s="116"/>
      <c r="J78" s="116"/>
      <c r="K78" s="58"/>
      <c r="L78" s="58"/>
      <c r="M78" s="58"/>
      <c r="N78" s="58"/>
      <c r="O78" s="53"/>
      <c r="P78" s="53"/>
      <c r="Q78" s="53"/>
      <c r="R78" s="53"/>
      <c r="S78" s="60"/>
      <c r="T78" s="58"/>
      <c r="U78" s="58"/>
      <c r="V78" s="58"/>
      <c r="W78" s="58"/>
      <c r="X78" s="58"/>
      <c r="Y78" s="58"/>
      <c r="Z78" s="58"/>
      <c r="AA78" s="58"/>
      <c r="AB78" s="53"/>
      <c r="AC78" s="53"/>
      <c r="AD78" s="53"/>
      <c r="AT78" s="21" t="s">
        <v>87</v>
      </c>
      <c r="AU78" s="21" t="s">
        <v>88</v>
      </c>
    </row>
    <row r="79" spans="1:47" ht="59.25" customHeight="1" thickBot="1">
      <c r="A79" s="53"/>
      <c r="B79" s="53"/>
      <c r="C79" s="117" t="s">
        <v>157</v>
      </c>
      <c r="D79" s="118"/>
      <c r="E79" s="118"/>
      <c r="F79" s="118"/>
      <c r="G79" s="118"/>
      <c r="H79" s="118"/>
      <c r="I79" s="118"/>
      <c r="J79" s="119"/>
      <c r="K79" s="319" t="b">
        <v>0</v>
      </c>
      <c r="L79" s="320"/>
      <c r="M79" s="122" t="s">
        <v>174</v>
      </c>
      <c r="N79" s="123" t="b">
        <v>0</v>
      </c>
      <c r="O79" s="123"/>
      <c r="P79" s="123"/>
      <c r="Q79" s="124"/>
      <c r="R79" s="321" t="b">
        <v>0</v>
      </c>
      <c r="S79" s="320"/>
      <c r="T79" s="126" t="s">
        <v>175</v>
      </c>
      <c r="U79" s="127"/>
      <c r="V79" s="127"/>
      <c r="W79" s="127"/>
      <c r="X79" s="127"/>
      <c r="Y79" s="128"/>
      <c r="Z79" s="53"/>
      <c r="AA79" s="53"/>
      <c r="AB79" s="53"/>
      <c r="AC79" s="53"/>
      <c r="AD79" s="53"/>
      <c r="AG79" s="101" t="s">
        <v>118</v>
      </c>
      <c r="AH79" s="101"/>
      <c r="AI79" s="101"/>
      <c r="AJ79" s="101"/>
      <c r="AK79" s="101"/>
      <c r="AL79" s="101"/>
      <c r="AM79" s="101"/>
      <c r="AN79" s="101"/>
      <c r="AO79" s="101"/>
      <c r="AP79" s="101"/>
      <c r="AQ79" s="101"/>
      <c r="AR79" s="101"/>
      <c r="AS79" s="101"/>
      <c r="AT79" t="b">
        <f>K79</f>
        <v>0</v>
      </c>
      <c r="AU79" t="b">
        <f>R79</f>
        <v>0</v>
      </c>
    </row>
    <row r="80" spans="1:47" ht="39" customHeight="1" thickBot="1">
      <c r="A80" s="53"/>
      <c r="B80" s="53"/>
      <c r="C80" s="102" t="s">
        <v>71</v>
      </c>
      <c r="D80" s="103"/>
      <c r="E80" s="103"/>
      <c r="F80" s="103"/>
      <c r="G80" s="103"/>
      <c r="H80" s="103"/>
      <c r="I80" s="103"/>
      <c r="J80" s="104"/>
      <c r="K80" s="5" t="b">
        <v>0</v>
      </c>
      <c r="L80" s="105" t="s">
        <v>46</v>
      </c>
      <c r="M80" s="106"/>
      <c r="N80" s="3" t="b">
        <v>0</v>
      </c>
      <c r="O80" s="107" t="s">
        <v>79</v>
      </c>
      <c r="P80" s="108"/>
      <c r="Q80" s="4" t="b">
        <v>0</v>
      </c>
      <c r="R80" s="109" t="s">
        <v>47</v>
      </c>
      <c r="S80" s="110"/>
      <c r="T80" s="4" t="b">
        <v>0</v>
      </c>
      <c r="U80" s="105" t="s">
        <v>48</v>
      </c>
      <c r="V80" s="106"/>
      <c r="W80" s="313"/>
      <c r="X80" s="314"/>
      <c r="Y80" s="315"/>
      <c r="Z80" s="53"/>
      <c r="AA80" s="53"/>
      <c r="AB80" s="53"/>
      <c r="AC80" s="53"/>
      <c r="AD80" s="53"/>
      <c r="AG80" s="64" t="str">
        <f>IF(R79=FALSE,"",IF(AND(R79=TRUE,OR(K80=TRUE,N80=TRUE,Q80=TRUE,T80=TRUE)),"","＜要確認＞Web会議ツールが未選択となっています"))</f>
        <v/>
      </c>
    </row>
    <row r="81" spans="1:34" ht="14.25" thickBo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row>
    <row r="82" spans="1:34" ht="14.25" thickBot="1">
      <c r="A82" s="53"/>
      <c r="B82" s="97" t="s">
        <v>162</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84" t="b">
        <v>0</v>
      </c>
      <c r="AC82" s="53"/>
      <c r="AD82" s="53"/>
    </row>
    <row r="83" spans="1:34"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4">
      <c r="A84" s="53"/>
      <c r="B84" s="310" t="s">
        <v>163</v>
      </c>
      <c r="C84" s="311"/>
      <c r="D84" s="311"/>
      <c r="E84" s="311"/>
      <c r="F84" s="311"/>
      <c r="G84" s="311"/>
      <c r="H84" s="311"/>
      <c r="I84" s="311"/>
      <c r="J84" s="311"/>
      <c r="K84" s="311"/>
      <c r="L84" s="311"/>
      <c r="M84" s="311"/>
      <c r="N84" s="311"/>
      <c r="O84" s="311"/>
      <c r="P84" s="311"/>
      <c r="Q84" s="311"/>
      <c r="R84" s="311"/>
      <c r="S84" s="311"/>
      <c r="T84" s="311"/>
      <c r="U84" s="311"/>
      <c r="V84" s="311"/>
      <c r="W84" s="311"/>
      <c r="X84" s="311"/>
      <c r="Y84" s="311"/>
      <c r="Z84" s="311"/>
      <c r="AA84" s="311"/>
      <c r="AB84" s="312"/>
      <c r="AC84" s="53"/>
      <c r="AD84" s="53"/>
    </row>
    <row r="85" spans="1:34" ht="18" customHeight="1">
      <c r="A85" s="53"/>
      <c r="B85" s="41"/>
      <c r="C85" s="99" t="b">
        <v>0</v>
      </c>
      <c r="D85" s="99"/>
      <c r="E85" s="87" t="s">
        <v>164</v>
      </c>
      <c r="K85" s="88" t="b">
        <v>0</v>
      </c>
      <c r="L85" s="87" t="s">
        <v>165</v>
      </c>
      <c r="AB85" s="89"/>
      <c r="AC85" s="53"/>
      <c r="AD85" s="53"/>
    </row>
    <row r="86" spans="1:34" ht="5.0999999999999996" customHeight="1">
      <c r="A86" s="53"/>
      <c r="B86" s="41"/>
      <c r="C86" s="21"/>
      <c r="D86" s="21"/>
      <c r="E86" s="87"/>
      <c r="L86" s="87"/>
      <c r="AB86" s="89"/>
      <c r="AC86" s="53"/>
      <c r="AD86" s="53"/>
    </row>
    <row r="87" spans="1:34" ht="18" customHeight="1" thickBot="1">
      <c r="A87" s="53"/>
      <c r="B87" s="43"/>
      <c r="C87" s="100" t="b">
        <v>0</v>
      </c>
      <c r="D87" s="100"/>
      <c r="E87" s="90" t="s">
        <v>166</v>
      </c>
      <c r="F87" s="45"/>
      <c r="G87" s="45"/>
      <c r="H87" s="91" t="b">
        <v>0</v>
      </c>
      <c r="I87" s="90" t="s">
        <v>167</v>
      </c>
      <c r="J87" s="45"/>
      <c r="K87" s="45"/>
      <c r="L87" s="100" t="b">
        <v>0</v>
      </c>
      <c r="M87" s="100"/>
      <c r="N87" s="90" t="s">
        <v>168</v>
      </c>
      <c r="O87" s="45"/>
      <c r="P87" s="45"/>
      <c r="Q87" s="45"/>
      <c r="R87" s="45"/>
      <c r="S87" s="91" t="b">
        <v>0</v>
      </c>
      <c r="T87" s="90" t="s">
        <v>169</v>
      </c>
      <c r="U87" s="45"/>
      <c r="V87" s="91" t="b">
        <v>0</v>
      </c>
      <c r="W87" s="90" t="s">
        <v>55</v>
      </c>
      <c r="X87" s="45"/>
      <c r="Y87" s="45"/>
      <c r="Z87" s="45"/>
      <c r="AA87" s="45"/>
      <c r="AB87" s="46"/>
      <c r="AC87" s="53"/>
      <c r="AD87" s="53"/>
    </row>
    <row r="88" spans="1:34" ht="18" customHeight="1">
      <c r="A88" s="53"/>
      <c r="B88" s="53"/>
      <c r="C88" s="85"/>
      <c r="D88" s="85"/>
      <c r="E88" s="83"/>
      <c r="F88" s="53"/>
      <c r="G88" s="53"/>
      <c r="H88" s="86"/>
      <c r="I88" s="83"/>
      <c r="J88" s="53"/>
      <c r="K88" s="53"/>
      <c r="L88" s="85"/>
      <c r="M88" s="85"/>
      <c r="N88" s="83"/>
      <c r="O88" s="53"/>
      <c r="P88" s="53"/>
      <c r="Q88" s="53"/>
      <c r="R88" s="53"/>
      <c r="S88" s="86"/>
      <c r="T88" s="83"/>
      <c r="U88" s="53"/>
      <c r="V88" s="86"/>
      <c r="W88" s="83"/>
      <c r="X88" s="53"/>
      <c r="Y88" s="53"/>
      <c r="Z88" s="53"/>
      <c r="AA88" s="53"/>
      <c r="AB88" s="53"/>
      <c r="AC88" s="53"/>
      <c r="AD88" s="53"/>
    </row>
    <row r="89" spans="1:34">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row>
    <row r="90" spans="1:34" hidden="1"/>
    <row r="91" spans="1:34" hidden="1">
      <c r="H91" s="65" t="s">
        <v>135</v>
      </c>
      <c r="R91" s="66" t="s">
        <v>136</v>
      </c>
      <c r="AG91" t="s">
        <v>85</v>
      </c>
      <c r="AH91" t="s">
        <v>86</v>
      </c>
    </row>
    <row r="92" spans="1:34" s="81" customFormat="1" ht="14.25" hidden="1">
      <c r="G92" s="81">
        <v>1</v>
      </c>
      <c r="H92" s="68" t="s">
        <v>176</v>
      </c>
      <c r="Q92" s="82"/>
      <c r="R92" s="81" t="str">
        <f>G92&amp;"　"&amp;H92</f>
        <v>1　アイコー　株式会社</v>
      </c>
      <c r="AG92" s="67" t="b">
        <v>0</v>
      </c>
      <c r="AH92" s="67" t="b">
        <v>1</v>
      </c>
    </row>
    <row r="93" spans="1:34" s="81" customFormat="1" ht="14.25" hidden="1">
      <c r="G93" s="81">
        <v>2</v>
      </c>
      <c r="H93" s="68" t="s">
        <v>177</v>
      </c>
      <c r="Q93" s="82"/>
      <c r="R93" s="81" t="str">
        <f t="shared" ref="R93:R156" si="3">G93&amp;"　"&amp;H93</f>
        <v>2　株式会社　ＩｘＺＯＱ</v>
      </c>
      <c r="AG93" s="67" t="b">
        <v>1</v>
      </c>
      <c r="AH93" s="67" t="b">
        <v>0</v>
      </c>
    </row>
    <row r="94" spans="1:34" s="81" customFormat="1" ht="14.25" hidden="1">
      <c r="G94" s="81">
        <v>3</v>
      </c>
      <c r="H94" s="68" t="s">
        <v>178</v>
      </c>
      <c r="Q94" s="82"/>
      <c r="R94" s="81" t="str">
        <f t="shared" si="3"/>
        <v>3　I・T・O　株式会社（滋賀工場）</v>
      </c>
      <c r="AG94" s="67" t="b">
        <v>0</v>
      </c>
      <c r="AH94" s="67" t="b">
        <v>1</v>
      </c>
    </row>
    <row r="95" spans="1:34" s="81" customFormat="1" ht="14.25" hidden="1">
      <c r="G95" s="81">
        <v>4</v>
      </c>
      <c r="H95" s="68" t="s">
        <v>90</v>
      </c>
      <c r="Q95" s="82"/>
      <c r="R95" s="81" t="str">
        <f t="shared" si="3"/>
        <v>4　株式会社　旭商工社</v>
      </c>
      <c r="AG95" s="67" t="b">
        <v>0</v>
      </c>
      <c r="AH95" s="67" t="b">
        <v>1</v>
      </c>
    </row>
    <row r="96" spans="1:34" s="81" customFormat="1" ht="14.25" hidden="1">
      <c r="G96" s="81">
        <v>5</v>
      </c>
      <c r="H96" s="68" t="s">
        <v>179</v>
      </c>
      <c r="Q96" s="82"/>
      <c r="R96" s="81" t="str">
        <f t="shared" si="3"/>
        <v>5　株式会社　アジャスト</v>
      </c>
      <c r="AG96" s="67" t="b">
        <v>1</v>
      </c>
      <c r="AH96" s="67" t="b">
        <v>0</v>
      </c>
    </row>
    <row r="97" spans="7:34" s="81" customFormat="1" ht="14.25" hidden="1">
      <c r="G97" s="81">
        <v>6</v>
      </c>
      <c r="H97" s="68" t="s">
        <v>137</v>
      </c>
      <c r="Q97" s="82"/>
      <c r="R97" s="81" t="str">
        <f t="shared" si="3"/>
        <v>6　アスカ　株式会社</v>
      </c>
      <c r="AG97" s="67" t="b">
        <v>1</v>
      </c>
      <c r="AH97" s="67" t="b">
        <v>0</v>
      </c>
    </row>
    <row r="98" spans="7:34" s="81" customFormat="1" ht="14.25" hidden="1">
      <c r="G98" s="81">
        <v>7</v>
      </c>
      <c r="H98" s="68" t="s">
        <v>180</v>
      </c>
      <c r="Q98" s="82"/>
      <c r="R98" s="81" t="str">
        <f t="shared" si="3"/>
        <v>7　株式会社　アムロン</v>
      </c>
      <c r="AG98" s="67" t="b">
        <v>0</v>
      </c>
      <c r="AH98" s="67" t="b">
        <v>1</v>
      </c>
    </row>
    <row r="99" spans="7:34" s="81" customFormat="1" ht="14.25" hidden="1">
      <c r="G99" s="81">
        <v>8</v>
      </c>
      <c r="H99" s="68" t="s">
        <v>138</v>
      </c>
      <c r="Q99" s="82"/>
      <c r="R99" s="81" t="str">
        <f t="shared" si="3"/>
        <v>8　株式会社　荒川鉄工所</v>
      </c>
      <c r="AG99" s="67" t="b">
        <v>1</v>
      </c>
      <c r="AH99" s="67" t="b">
        <v>0</v>
      </c>
    </row>
    <row r="100" spans="7:34" s="81" customFormat="1" ht="14.25" hidden="1">
      <c r="G100" s="81">
        <v>9</v>
      </c>
      <c r="H100" s="68" t="s">
        <v>139</v>
      </c>
      <c r="Q100" s="82"/>
      <c r="R100" s="81" t="str">
        <f t="shared" si="3"/>
        <v>9　株式会社　伊藤工業</v>
      </c>
      <c r="AG100" s="67" t="b">
        <v>1</v>
      </c>
      <c r="AH100" s="67" t="b">
        <v>0</v>
      </c>
    </row>
    <row r="101" spans="7:34" s="81" customFormat="1" ht="14.25" hidden="1">
      <c r="G101" s="81">
        <v>10</v>
      </c>
      <c r="H101" s="68" t="s">
        <v>80</v>
      </c>
      <c r="Q101" s="82"/>
      <c r="R101" s="81" t="str">
        <f t="shared" si="3"/>
        <v>10　株式会社　イナック</v>
      </c>
      <c r="AG101" s="67" t="b">
        <v>0</v>
      </c>
      <c r="AH101" s="67" t="b">
        <v>1</v>
      </c>
    </row>
    <row r="102" spans="7:34" s="81" customFormat="1" ht="14.25" hidden="1">
      <c r="G102" s="81">
        <v>11</v>
      </c>
      <c r="H102" s="68" t="s">
        <v>140</v>
      </c>
      <c r="Q102" s="82"/>
      <c r="R102" s="81" t="str">
        <f t="shared" si="3"/>
        <v>11　SUS　株式会社</v>
      </c>
      <c r="AG102" s="67" t="b">
        <v>1</v>
      </c>
      <c r="AH102" s="67" t="b">
        <v>0</v>
      </c>
    </row>
    <row r="103" spans="7:34" s="81" customFormat="1" ht="14.25" hidden="1">
      <c r="G103" s="81">
        <v>12</v>
      </c>
      <c r="H103" s="68" t="s">
        <v>181</v>
      </c>
      <c r="Q103" s="82"/>
      <c r="R103" s="81" t="str">
        <f t="shared" si="3"/>
        <v>12　エヌティーテクノ　株式会社</v>
      </c>
      <c r="AG103" s="67" t="b">
        <v>1</v>
      </c>
      <c r="AH103" s="67" t="b">
        <v>0</v>
      </c>
    </row>
    <row r="104" spans="7:34" s="81" customFormat="1" ht="14.25" hidden="1">
      <c r="G104" s="81">
        <v>13</v>
      </c>
      <c r="H104" s="68" t="s">
        <v>114</v>
      </c>
      <c r="Q104" s="82"/>
      <c r="R104" s="81" t="str">
        <f t="shared" si="3"/>
        <v>13　株式会社　エヌテック</v>
      </c>
      <c r="AG104" s="67" t="b">
        <v>1</v>
      </c>
      <c r="AH104" s="67" t="b">
        <v>1</v>
      </c>
    </row>
    <row r="105" spans="7:34" s="81" customFormat="1" ht="14.25" hidden="1">
      <c r="G105" s="81">
        <v>14</v>
      </c>
      <c r="H105" s="68" t="s">
        <v>182</v>
      </c>
      <c r="Q105" s="82"/>
      <c r="R105" s="81" t="str">
        <f t="shared" si="3"/>
        <v>14　株式会社　エンプラス</v>
      </c>
      <c r="AG105" s="67" t="b">
        <v>0</v>
      </c>
      <c r="AH105" s="67" t="b">
        <v>1</v>
      </c>
    </row>
    <row r="106" spans="7:34" s="81" customFormat="1" ht="14.25" hidden="1">
      <c r="G106" s="81">
        <v>15</v>
      </c>
      <c r="H106" s="68" t="s">
        <v>183</v>
      </c>
      <c r="Q106" s="82"/>
      <c r="R106" s="81" t="str">
        <f t="shared" si="3"/>
        <v>15　株式会社　オーツカ</v>
      </c>
      <c r="AG106" s="67" t="b">
        <v>1</v>
      </c>
      <c r="AH106" s="67" t="b">
        <v>1</v>
      </c>
    </row>
    <row r="107" spans="7:34" s="81" customFormat="1" ht="14.25" hidden="1">
      <c r="G107" s="81">
        <v>16</v>
      </c>
      <c r="H107" s="68" t="s">
        <v>91</v>
      </c>
      <c r="Q107" s="82"/>
      <c r="R107" s="81" t="str">
        <f t="shared" si="3"/>
        <v>16　小川工業　株式会社</v>
      </c>
      <c r="AG107" s="67" t="b">
        <v>1</v>
      </c>
      <c r="AH107" s="67" t="b">
        <v>0</v>
      </c>
    </row>
    <row r="108" spans="7:34" s="81" customFormat="1" ht="14.25" hidden="1">
      <c r="G108" s="81">
        <v>17</v>
      </c>
      <c r="H108" s="68" t="s">
        <v>184</v>
      </c>
      <c r="Q108" s="82"/>
      <c r="R108" s="81" t="str">
        <f t="shared" si="3"/>
        <v>17　株式会社　桶谷製作所</v>
      </c>
      <c r="AG108" s="67" t="b">
        <v>1</v>
      </c>
      <c r="AH108" s="67" t="b">
        <v>0</v>
      </c>
    </row>
    <row r="109" spans="7:34" s="81" customFormat="1" ht="14.25" hidden="1">
      <c r="G109" s="81">
        <v>18</v>
      </c>
      <c r="H109" s="68" t="s">
        <v>185</v>
      </c>
      <c r="Q109" s="82"/>
      <c r="R109" s="81" t="str">
        <f t="shared" si="3"/>
        <v>18　株式会社　オリエント総業</v>
      </c>
      <c r="AG109" s="67" t="b">
        <v>1</v>
      </c>
      <c r="AH109" s="67" t="b">
        <v>1</v>
      </c>
    </row>
    <row r="110" spans="7:34" s="81" customFormat="1" ht="14.25" hidden="1">
      <c r="G110" s="81">
        <v>19</v>
      </c>
      <c r="H110" s="68" t="s">
        <v>73</v>
      </c>
      <c r="Q110" s="82"/>
      <c r="R110" s="81" t="str">
        <f t="shared" si="3"/>
        <v>19　柏木産業　株式会社</v>
      </c>
      <c r="AG110" s="67" t="b">
        <v>0</v>
      </c>
      <c r="AH110" s="67" t="b">
        <v>1</v>
      </c>
    </row>
    <row r="111" spans="7:34" s="81" customFormat="1" ht="14.25" hidden="1">
      <c r="G111" s="81">
        <v>20</v>
      </c>
      <c r="H111" s="68" t="s">
        <v>186</v>
      </c>
      <c r="Q111" s="82"/>
      <c r="R111" s="81" t="str">
        <f t="shared" si="3"/>
        <v>20　株式会社　カトーメテック</v>
      </c>
      <c r="AG111" s="67" t="b">
        <v>1</v>
      </c>
      <c r="AH111" s="67" t="b">
        <v>0</v>
      </c>
    </row>
    <row r="112" spans="7:34" s="81" customFormat="1" ht="14.25" hidden="1">
      <c r="G112" s="81">
        <v>21</v>
      </c>
      <c r="H112" s="68" t="s">
        <v>187</v>
      </c>
      <c r="Q112" s="82"/>
      <c r="R112" s="81" t="str">
        <f t="shared" si="3"/>
        <v>21　カナデビア　株式会社（有明工場）</v>
      </c>
      <c r="AG112" s="67" t="b">
        <v>0</v>
      </c>
      <c r="AH112" s="67" t="b">
        <v>1</v>
      </c>
    </row>
    <row r="113" spans="7:34" s="81" customFormat="1" ht="14.25" hidden="1">
      <c r="G113" s="81">
        <v>22</v>
      </c>
      <c r="H113" s="68" t="s">
        <v>142</v>
      </c>
      <c r="Q113" s="82"/>
      <c r="R113" s="81" t="str">
        <f t="shared" si="3"/>
        <v>22　株式会社　協同電子</v>
      </c>
      <c r="AG113" s="67" t="b">
        <v>1</v>
      </c>
      <c r="AH113" s="67" t="b">
        <v>1</v>
      </c>
    </row>
    <row r="114" spans="7:34" s="81" customFormat="1" ht="14.25" hidden="1">
      <c r="G114" s="81">
        <v>23</v>
      </c>
      <c r="H114" s="68" t="s">
        <v>81</v>
      </c>
      <c r="Q114" s="82"/>
      <c r="R114" s="81" t="str">
        <f t="shared" si="3"/>
        <v>23　株式会社　キョウワ</v>
      </c>
      <c r="AG114" s="67" t="b">
        <v>1</v>
      </c>
      <c r="AH114" s="67" t="b">
        <v>0</v>
      </c>
    </row>
    <row r="115" spans="7:34" s="81" customFormat="1" ht="14.25" hidden="1">
      <c r="G115" s="81">
        <v>24</v>
      </c>
      <c r="H115" s="68" t="s">
        <v>188</v>
      </c>
      <c r="Q115" s="82"/>
      <c r="R115" s="81" t="str">
        <f t="shared" si="3"/>
        <v>24　極東開発工業　株式会社（環境事業部）</v>
      </c>
      <c r="AG115" s="67" t="b">
        <v>1</v>
      </c>
      <c r="AH115" s="67" t="b">
        <v>0</v>
      </c>
    </row>
    <row r="116" spans="7:34" s="81" customFormat="1" ht="14.25" hidden="1">
      <c r="G116" s="81">
        <v>25</v>
      </c>
      <c r="H116" s="68" t="s">
        <v>189</v>
      </c>
      <c r="Q116" s="82"/>
      <c r="R116" s="81" t="str">
        <f t="shared" si="3"/>
        <v>25　株式会社　クボタ</v>
      </c>
      <c r="AG116" s="67" t="b">
        <v>1</v>
      </c>
      <c r="AH116" s="67" t="b">
        <v>0</v>
      </c>
    </row>
    <row r="117" spans="7:34" s="81" customFormat="1" ht="14.25" hidden="1">
      <c r="G117" s="81">
        <v>26</v>
      </c>
      <c r="H117" s="68" t="s">
        <v>92</v>
      </c>
      <c r="Q117" s="82"/>
      <c r="R117" s="81" t="str">
        <f t="shared" si="3"/>
        <v>26　株式会社　ケーエムエフ</v>
      </c>
      <c r="AG117" s="67" t="b">
        <v>1</v>
      </c>
      <c r="AH117" s="67" t="b">
        <v>0</v>
      </c>
    </row>
    <row r="118" spans="7:34" s="81" customFormat="1" ht="14.25" hidden="1">
      <c r="G118" s="81">
        <v>27</v>
      </c>
      <c r="H118" s="68" t="s">
        <v>190</v>
      </c>
      <c r="Q118" s="82"/>
      <c r="R118" s="81" t="str">
        <f t="shared" si="3"/>
        <v>27　高周波熱錬　株式会社（中部営業所・刈谷工場）</v>
      </c>
      <c r="AG118" s="67" t="b">
        <v>1</v>
      </c>
      <c r="AH118" s="67" t="b">
        <v>1</v>
      </c>
    </row>
    <row r="119" spans="7:34" s="81" customFormat="1" ht="14.25" hidden="1">
      <c r="G119" s="81">
        <v>28</v>
      </c>
      <c r="H119" s="68" t="s">
        <v>74</v>
      </c>
      <c r="Q119" s="82"/>
      <c r="R119" s="81" t="str">
        <f t="shared" si="3"/>
        <v>28　光和商事　株式会社</v>
      </c>
      <c r="AG119" s="67" t="b">
        <v>1</v>
      </c>
      <c r="AH119" s="67" t="b">
        <v>0</v>
      </c>
    </row>
    <row r="120" spans="7:34" s="81" customFormat="1" ht="14.25" hidden="1">
      <c r="G120" s="81">
        <v>29</v>
      </c>
      <c r="H120" s="68" t="s">
        <v>75</v>
      </c>
      <c r="Q120" s="82"/>
      <c r="R120" s="81" t="str">
        <f t="shared" si="3"/>
        <v>29　興和精密工業　株式会社</v>
      </c>
      <c r="AG120" s="67" t="b">
        <v>1</v>
      </c>
      <c r="AH120" s="67" t="b">
        <v>0</v>
      </c>
    </row>
    <row r="121" spans="7:34" s="81" customFormat="1" ht="14.25" hidden="1">
      <c r="G121" s="81">
        <v>30</v>
      </c>
      <c r="H121" s="68" t="s">
        <v>191</v>
      </c>
      <c r="Q121" s="82"/>
      <c r="R121" s="81" t="str">
        <f t="shared" si="3"/>
        <v>30　榊原精器　株式会社</v>
      </c>
      <c r="AG121" s="67" t="b">
        <v>1</v>
      </c>
      <c r="AH121" s="67" t="b">
        <v>0</v>
      </c>
    </row>
    <row r="122" spans="7:34" s="81" customFormat="1" ht="14.25" hidden="1">
      <c r="G122" s="81">
        <v>31</v>
      </c>
      <c r="H122" s="68" t="s">
        <v>76</v>
      </c>
      <c r="Q122" s="82"/>
      <c r="R122" s="81" t="str">
        <f t="shared" si="3"/>
        <v>31　佐久間特殊鋼　株式会社</v>
      </c>
      <c r="AG122" s="67" t="b">
        <v>1</v>
      </c>
      <c r="AH122" s="67" t="b">
        <v>0</v>
      </c>
    </row>
    <row r="123" spans="7:34" s="81" customFormat="1" ht="14.25" hidden="1">
      <c r="G123" s="81">
        <v>32</v>
      </c>
      <c r="H123" s="68" t="s">
        <v>192</v>
      </c>
      <c r="Q123" s="82"/>
      <c r="R123" s="81" t="str">
        <f t="shared" si="3"/>
        <v>32　サンエイ　株式会社</v>
      </c>
      <c r="AG123" s="67" t="b">
        <v>1</v>
      </c>
      <c r="AH123" s="67" t="b">
        <v>0</v>
      </c>
    </row>
    <row r="124" spans="7:34" s="81" customFormat="1" ht="14.25" hidden="1">
      <c r="G124" s="81">
        <v>33</v>
      </c>
      <c r="H124" s="68" t="s">
        <v>193</v>
      </c>
      <c r="Q124" s="82"/>
      <c r="R124" s="81" t="str">
        <f t="shared" si="3"/>
        <v>33　有限会社　サンエス</v>
      </c>
      <c r="AG124" s="67" t="b">
        <v>1</v>
      </c>
      <c r="AH124" s="67" t="b">
        <v>0</v>
      </c>
    </row>
    <row r="125" spans="7:34" s="81" customFormat="1" ht="14.25" hidden="1">
      <c r="G125" s="81">
        <v>34</v>
      </c>
      <c r="H125" s="68" t="s">
        <v>194</v>
      </c>
      <c r="Q125" s="82"/>
      <c r="R125" s="81" t="str">
        <f t="shared" si="3"/>
        <v>34　株式会社　三陽製作所</v>
      </c>
      <c r="AG125" s="67" t="b">
        <v>1</v>
      </c>
      <c r="AH125" s="67" t="b">
        <v>0</v>
      </c>
    </row>
    <row r="126" spans="7:34" s="81" customFormat="1" ht="14.25" hidden="1">
      <c r="G126" s="81">
        <v>35</v>
      </c>
      <c r="H126" s="68" t="s">
        <v>195</v>
      </c>
      <c r="Q126" s="82"/>
      <c r="R126" s="81" t="str">
        <f t="shared" si="3"/>
        <v>35　ＪＦＥプラントエンジ　株式会社</v>
      </c>
      <c r="AG126" s="67" t="b">
        <v>1</v>
      </c>
      <c r="AH126" s="67" t="b">
        <v>0</v>
      </c>
    </row>
    <row r="127" spans="7:34" s="81" customFormat="1" ht="14.25" hidden="1">
      <c r="G127" s="81">
        <v>36</v>
      </c>
      <c r="H127" s="68" t="s">
        <v>196</v>
      </c>
      <c r="Q127" s="82"/>
      <c r="R127" s="81" t="str">
        <f t="shared" si="3"/>
        <v>36　株式会社　ジェイ・クリエイト</v>
      </c>
      <c r="AG127" s="67" t="b">
        <v>1</v>
      </c>
      <c r="AH127" s="67" t="b">
        <v>1</v>
      </c>
    </row>
    <row r="128" spans="7:34" s="81" customFormat="1" ht="14.25" hidden="1">
      <c r="G128" s="81">
        <v>37</v>
      </c>
      <c r="H128" s="68" t="s">
        <v>143</v>
      </c>
      <c r="Q128" s="82"/>
      <c r="R128" s="81" t="str">
        <f t="shared" si="3"/>
        <v>37　株式会社　シンテックホズミ</v>
      </c>
      <c r="AG128" s="67" t="b">
        <v>1</v>
      </c>
      <c r="AH128" s="67" t="b">
        <v>0</v>
      </c>
    </row>
    <row r="129" spans="7:34" s="81" customFormat="1" ht="14.25" hidden="1">
      <c r="G129" s="81">
        <v>38</v>
      </c>
      <c r="H129" s="68" t="s">
        <v>197</v>
      </c>
      <c r="Q129" s="82"/>
      <c r="R129" s="81" t="str">
        <f t="shared" si="3"/>
        <v>38　シンフォニアテクノロジー　株式会社</v>
      </c>
      <c r="AG129" s="67" t="b">
        <v>1</v>
      </c>
      <c r="AH129" s="67" t="b">
        <v>0</v>
      </c>
    </row>
    <row r="130" spans="7:34" s="81" customFormat="1" ht="14.25" hidden="1">
      <c r="G130" s="81">
        <v>39</v>
      </c>
      <c r="H130" s="68" t="s">
        <v>198</v>
      </c>
      <c r="Q130" s="82"/>
      <c r="R130" s="81" t="str">
        <f t="shared" si="3"/>
        <v>39　住友重機械エンバイロメント　株式会社</v>
      </c>
      <c r="AG130" s="67" t="b">
        <v>1</v>
      </c>
      <c r="AH130" s="67" t="b">
        <v>1</v>
      </c>
    </row>
    <row r="131" spans="7:34" s="81" customFormat="1" ht="14.25" hidden="1">
      <c r="G131" s="81">
        <v>40</v>
      </c>
      <c r="H131" s="68" t="s">
        <v>199</v>
      </c>
      <c r="Q131" s="82"/>
      <c r="R131" s="81" t="str">
        <f t="shared" si="3"/>
        <v>40　住友ナコフォークリフト　株式会社</v>
      </c>
      <c r="AG131" s="67" t="b">
        <v>1</v>
      </c>
      <c r="AH131" s="67" t="b">
        <v>0</v>
      </c>
    </row>
    <row r="132" spans="7:34" s="81" customFormat="1" ht="14.25" hidden="1">
      <c r="G132" s="81">
        <v>41</v>
      </c>
      <c r="H132" s="68" t="s">
        <v>200</v>
      </c>
      <c r="Q132" s="82"/>
      <c r="R132" s="81" t="str">
        <f t="shared" si="3"/>
        <v>41　株式会社　関ケ原製作所</v>
      </c>
      <c r="AG132" s="67" t="b">
        <v>1</v>
      </c>
      <c r="AH132" s="67" t="b">
        <v>0</v>
      </c>
    </row>
    <row r="133" spans="7:34" s="81" customFormat="1" ht="14.25" hidden="1">
      <c r="G133" s="81">
        <v>42</v>
      </c>
      <c r="H133" s="68" t="s">
        <v>201</v>
      </c>
      <c r="Q133" s="82"/>
      <c r="R133" s="81" t="str">
        <f t="shared" si="3"/>
        <v>42　セントラルコンベヤー　株式会社</v>
      </c>
      <c r="AG133" s="67" t="b">
        <v>1</v>
      </c>
      <c r="AH133" s="67" t="b">
        <v>0</v>
      </c>
    </row>
    <row r="134" spans="7:34" s="81" customFormat="1" ht="14.25" hidden="1">
      <c r="G134" s="81">
        <v>43</v>
      </c>
      <c r="H134" s="68" t="s">
        <v>202</v>
      </c>
      <c r="Q134" s="82"/>
      <c r="R134" s="81" t="str">
        <f t="shared" si="3"/>
        <v>43　ダイキョーニシカワ　株式会社</v>
      </c>
      <c r="AG134" s="67" t="b">
        <v>1</v>
      </c>
      <c r="AH134" s="67" t="b">
        <v>1</v>
      </c>
    </row>
    <row r="135" spans="7:34" s="81" customFormat="1" ht="14.25" hidden="1">
      <c r="G135" s="81">
        <v>44</v>
      </c>
      <c r="H135" s="68" t="s">
        <v>203</v>
      </c>
      <c r="Q135" s="82"/>
      <c r="R135" s="81" t="str">
        <f t="shared" si="3"/>
        <v>44　ダイハツインフィニアース　株式会社</v>
      </c>
      <c r="AG135" s="67" t="b">
        <v>1</v>
      </c>
      <c r="AH135" s="67" t="b">
        <v>0</v>
      </c>
    </row>
    <row r="136" spans="7:34" s="81" customFormat="1" ht="14.25" hidden="1">
      <c r="G136" s="81">
        <v>45</v>
      </c>
      <c r="H136" s="68" t="s">
        <v>82</v>
      </c>
      <c r="Q136" s="82"/>
      <c r="R136" s="81" t="str">
        <f t="shared" si="3"/>
        <v>45　株式会社　大洋電機製作所</v>
      </c>
      <c r="AG136" s="67" t="b">
        <v>1</v>
      </c>
      <c r="AH136" s="67" t="b">
        <v>0</v>
      </c>
    </row>
    <row r="137" spans="7:34" s="81" customFormat="1" ht="14.25" hidden="1">
      <c r="G137" s="81">
        <v>46</v>
      </c>
      <c r="H137" s="68" t="s">
        <v>141</v>
      </c>
      <c r="Q137" s="82"/>
      <c r="R137" s="81" t="str">
        <f t="shared" si="3"/>
        <v>46　株式会社　タカギスチール</v>
      </c>
      <c r="AG137" s="67" t="b">
        <v>1</v>
      </c>
      <c r="AH137" s="67" t="b">
        <v>0</v>
      </c>
    </row>
    <row r="138" spans="7:34" s="81" customFormat="1" ht="14.25" hidden="1">
      <c r="G138" s="81">
        <v>47</v>
      </c>
      <c r="H138" s="68" t="s">
        <v>204</v>
      </c>
      <c r="Q138" s="82"/>
      <c r="R138" s="81" t="str">
        <f t="shared" si="3"/>
        <v>47　株式会社　田邊空気機械製作所</v>
      </c>
      <c r="AG138" s="67" t="b">
        <v>1</v>
      </c>
      <c r="AH138" s="67" t="b">
        <v>0</v>
      </c>
    </row>
    <row r="139" spans="7:34" s="81" customFormat="1" ht="14.25" hidden="1">
      <c r="G139" s="81">
        <v>48</v>
      </c>
      <c r="H139" s="68" t="s">
        <v>93</v>
      </c>
      <c r="Q139" s="82"/>
      <c r="R139" s="81" t="str">
        <f t="shared" si="3"/>
        <v>48　中部合成樹脂工業　株式会社</v>
      </c>
      <c r="AG139" s="67" t="b">
        <v>1</v>
      </c>
      <c r="AH139" s="67" t="b">
        <v>0</v>
      </c>
    </row>
    <row r="140" spans="7:34" s="81" customFormat="1" ht="14.25" hidden="1">
      <c r="G140" s="81">
        <v>49</v>
      </c>
      <c r="H140" s="68" t="s">
        <v>205</v>
      </c>
      <c r="Q140" s="82"/>
      <c r="R140" s="81" t="str">
        <f t="shared" si="3"/>
        <v>49　株式会社　ツガワ</v>
      </c>
      <c r="AG140" s="67" t="b">
        <v>1</v>
      </c>
      <c r="AH140" s="67" t="b">
        <v>1</v>
      </c>
    </row>
    <row r="141" spans="7:34" s="81" customFormat="1" ht="14.25" hidden="1">
      <c r="G141" s="81">
        <v>50</v>
      </c>
      <c r="H141" s="68" t="s">
        <v>77</v>
      </c>
      <c r="Q141" s="82"/>
      <c r="R141" s="81" t="str">
        <f t="shared" si="3"/>
        <v>50　株式会社　ツルタ製作所</v>
      </c>
      <c r="AG141" s="67" t="b">
        <v>1</v>
      </c>
      <c r="AH141" s="67" t="b">
        <v>1</v>
      </c>
    </row>
    <row r="142" spans="7:34" s="81" customFormat="1" ht="14.25" hidden="1">
      <c r="G142" s="81">
        <v>51</v>
      </c>
      <c r="H142" s="68" t="s">
        <v>206</v>
      </c>
      <c r="Q142" s="82"/>
      <c r="R142" s="81" t="str">
        <f t="shared" si="3"/>
        <v>51　株式会社　TEKNIA</v>
      </c>
      <c r="AG142" s="67" t="b">
        <v>1</v>
      </c>
      <c r="AH142" s="67" t="b">
        <v>1</v>
      </c>
    </row>
    <row r="143" spans="7:34" s="81" customFormat="1" ht="14.25" hidden="1">
      <c r="G143" s="81">
        <v>52</v>
      </c>
      <c r="H143" s="68" t="s">
        <v>207</v>
      </c>
      <c r="Q143" s="82"/>
      <c r="R143" s="81" t="str">
        <f t="shared" si="3"/>
        <v>52　東海理研　株式会社（セキュリティ営業技術部）</v>
      </c>
      <c r="AG143" s="67" t="b">
        <v>1</v>
      </c>
      <c r="AH143" s="67" t="b">
        <v>1</v>
      </c>
    </row>
    <row r="144" spans="7:34" s="81" customFormat="1" ht="14.25" hidden="1">
      <c r="G144" s="81">
        <v>53</v>
      </c>
      <c r="H144" s="68" t="s">
        <v>208</v>
      </c>
      <c r="Q144" s="82"/>
      <c r="R144" s="81" t="str">
        <f t="shared" si="3"/>
        <v>53　東洋シャフト　株式会社（名古屋営業所）</v>
      </c>
      <c r="AG144" s="67" t="b">
        <v>1</v>
      </c>
      <c r="AH144" s="67" t="b">
        <v>0</v>
      </c>
    </row>
    <row r="145" spans="7:34" s="81" customFormat="1" ht="14.25" hidden="1">
      <c r="G145" s="81">
        <v>54</v>
      </c>
      <c r="H145" s="68" t="s">
        <v>144</v>
      </c>
      <c r="Q145" s="82"/>
      <c r="R145" s="81" t="str">
        <f t="shared" si="3"/>
        <v>54　株式会社　栃木屋</v>
      </c>
      <c r="AG145" s="67" t="b">
        <v>1</v>
      </c>
      <c r="AH145" s="67" t="b">
        <v>0</v>
      </c>
    </row>
    <row r="146" spans="7:34" s="81" customFormat="1" ht="14.25" hidden="1">
      <c r="G146" s="81">
        <v>55</v>
      </c>
      <c r="H146" s="68" t="s">
        <v>145</v>
      </c>
      <c r="Q146" s="82"/>
      <c r="R146" s="81" t="str">
        <f t="shared" si="3"/>
        <v>55　株式会社　トピア</v>
      </c>
      <c r="AG146" s="67" t="b">
        <v>1</v>
      </c>
      <c r="AH146" s="67" t="b">
        <v>1</v>
      </c>
    </row>
    <row r="147" spans="7:34" s="81" customFormat="1" ht="14.25" hidden="1">
      <c r="G147" s="81">
        <v>56</v>
      </c>
      <c r="H147" s="68" t="s">
        <v>209</v>
      </c>
      <c r="Q147" s="82"/>
      <c r="R147" s="81" t="str">
        <f t="shared" si="3"/>
        <v>56　株式会社　巴製作所</v>
      </c>
      <c r="AG147" s="67" t="b">
        <v>1</v>
      </c>
      <c r="AH147" s="67" t="b">
        <v>0</v>
      </c>
    </row>
    <row r="148" spans="7:34" s="81" customFormat="1" ht="14.25" hidden="1">
      <c r="G148" s="81">
        <v>57</v>
      </c>
      <c r="H148" s="68" t="s">
        <v>210</v>
      </c>
      <c r="Q148" s="82"/>
      <c r="R148" s="81" t="str">
        <f t="shared" si="3"/>
        <v>57　株式会社　豊通テック</v>
      </c>
      <c r="AG148" s="67" t="b">
        <v>0</v>
      </c>
      <c r="AH148" s="67" t="b">
        <v>1</v>
      </c>
    </row>
    <row r="149" spans="7:34" s="81" customFormat="1" ht="14.25" hidden="1">
      <c r="G149" s="81">
        <v>58</v>
      </c>
      <c r="H149" s="68" t="s">
        <v>94</v>
      </c>
      <c r="Q149" s="82"/>
      <c r="R149" s="81" t="str">
        <f t="shared" si="3"/>
        <v>58　株式会社　ナカヒョウ</v>
      </c>
      <c r="AG149" s="67" t="b">
        <v>1</v>
      </c>
      <c r="AH149" s="67" t="b">
        <v>1</v>
      </c>
    </row>
    <row r="150" spans="7:34" s="81" customFormat="1" ht="14.25" hidden="1">
      <c r="G150" s="81">
        <v>59</v>
      </c>
      <c r="H150" s="68" t="s">
        <v>83</v>
      </c>
      <c r="Q150" s="82"/>
      <c r="R150" s="81" t="str">
        <f t="shared" si="3"/>
        <v>59　株式会社　ナゴヤカタン</v>
      </c>
      <c r="AG150" s="67" t="b">
        <v>1</v>
      </c>
      <c r="AH150" s="67" t="b">
        <v>1</v>
      </c>
    </row>
    <row r="151" spans="7:34" s="81" customFormat="1" ht="14.25" hidden="1">
      <c r="G151" s="81">
        <v>60</v>
      </c>
      <c r="H151" s="68" t="s">
        <v>211</v>
      </c>
      <c r="Q151" s="82"/>
      <c r="R151" s="81" t="str">
        <f t="shared" si="3"/>
        <v>60　名古屋樹脂工業　株式会社</v>
      </c>
      <c r="AG151" s="67" t="b">
        <v>1</v>
      </c>
      <c r="AH151" s="67" t="b">
        <v>0</v>
      </c>
    </row>
    <row r="152" spans="7:34" s="81" customFormat="1" ht="14.25" hidden="1">
      <c r="G152" s="81">
        <v>61</v>
      </c>
      <c r="H152" s="68" t="s">
        <v>115</v>
      </c>
      <c r="Q152" s="82"/>
      <c r="R152" s="81" t="str">
        <f t="shared" si="3"/>
        <v>61　滑川軽銅　株式会社</v>
      </c>
      <c r="AG152" s="67" t="b">
        <v>1</v>
      </c>
      <c r="AH152" s="67" t="b">
        <v>0</v>
      </c>
    </row>
    <row r="153" spans="7:34" s="81" customFormat="1" ht="14.25" hidden="1">
      <c r="G153" s="81">
        <v>62</v>
      </c>
      <c r="H153" s="68" t="s">
        <v>212</v>
      </c>
      <c r="Q153" s="82"/>
      <c r="R153" s="81" t="str">
        <f t="shared" si="3"/>
        <v>62　株式会社　成田製作所</v>
      </c>
      <c r="AG153" s="67" t="b">
        <v>1</v>
      </c>
      <c r="AH153" s="67" t="b">
        <v>0</v>
      </c>
    </row>
    <row r="154" spans="7:34" s="81" customFormat="1" ht="14.25" hidden="1">
      <c r="G154" s="81">
        <v>63</v>
      </c>
      <c r="H154" s="68" t="s">
        <v>213</v>
      </c>
      <c r="Q154" s="82"/>
      <c r="R154" s="81" t="str">
        <f t="shared" si="3"/>
        <v>63　日進機工　株式会社</v>
      </c>
      <c r="AG154" s="67" t="b">
        <v>1</v>
      </c>
      <c r="AH154" s="67" t="b">
        <v>0</v>
      </c>
    </row>
    <row r="155" spans="7:34" s="81" customFormat="1" ht="14.25" hidden="1">
      <c r="G155" s="81">
        <v>64</v>
      </c>
      <c r="H155" s="68" t="s">
        <v>214</v>
      </c>
      <c r="Q155" s="82"/>
      <c r="R155" s="81" t="str">
        <f t="shared" si="3"/>
        <v>64　株式会社　日成電機製作所</v>
      </c>
      <c r="AG155" s="67" t="b">
        <v>1</v>
      </c>
      <c r="AH155" s="67" t="b">
        <v>1</v>
      </c>
    </row>
    <row r="156" spans="7:34" s="81" customFormat="1" ht="14.25" hidden="1">
      <c r="G156" s="81">
        <v>65</v>
      </c>
      <c r="H156" s="68" t="s">
        <v>215</v>
      </c>
      <c r="Q156" s="82"/>
      <c r="R156" s="81" t="str">
        <f t="shared" si="3"/>
        <v>65　日鉄テックスエンジ　株式会社（広畑支店）</v>
      </c>
      <c r="AG156" s="67" t="b">
        <v>1</v>
      </c>
      <c r="AH156" s="67" t="b">
        <v>0</v>
      </c>
    </row>
    <row r="157" spans="7:34" s="81" customFormat="1" ht="14.25" hidden="1">
      <c r="G157" s="81">
        <v>66</v>
      </c>
      <c r="H157" s="68" t="s">
        <v>216</v>
      </c>
      <c r="Q157" s="82"/>
      <c r="R157" s="81" t="str">
        <f t="shared" ref="R157:R241" si="4">G157&amp;"　"&amp;H157</f>
        <v>66　日本車輌製造　株式会社（輸機・インフラ本部）</v>
      </c>
      <c r="AG157" s="67" t="b">
        <v>1</v>
      </c>
      <c r="AH157" s="67" t="b">
        <v>0</v>
      </c>
    </row>
    <row r="158" spans="7:34" s="81" customFormat="1" ht="14.25" hidden="1">
      <c r="G158" s="81">
        <v>67</v>
      </c>
      <c r="H158" s="68" t="s">
        <v>217</v>
      </c>
      <c r="Q158" s="82"/>
      <c r="R158" s="81" t="str">
        <f t="shared" si="4"/>
        <v>67　日本ニューマチック工業　株式会社（化工機事業部）</v>
      </c>
      <c r="AG158" s="67" t="b">
        <v>1</v>
      </c>
      <c r="AH158" s="67" t="b">
        <v>0</v>
      </c>
    </row>
    <row r="159" spans="7:34" s="81" customFormat="1" ht="14.25" hidden="1">
      <c r="G159" s="81">
        <v>68</v>
      </c>
      <c r="H159" s="68" t="s">
        <v>146</v>
      </c>
      <c r="Q159" s="82"/>
      <c r="R159" s="81" t="str">
        <f t="shared" si="4"/>
        <v>68　日本ハードウェアー　株式会社</v>
      </c>
      <c r="AG159" s="67" t="b">
        <v>1</v>
      </c>
      <c r="AH159" s="67" t="b">
        <v>0</v>
      </c>
    </row>
    <row r="160" spans="7:34" s="81" customFormat="1" ht="14.25" hidden="1">
      <c r="G160" s="81">
        <v>69</v>
      </c>
      <c r="H160" s="68" t="s">
        <v>147</v>
      </c>
      <c r="Q160" s="82"/>
      <c r="R160" s="81" t="str">
        <f t="shared" si="4"/>
        <v>69　ピーピーエル　株式会社</v>
      </c>
      <c r="AG160" s="67" t="b">
        <v>1</v>
      </c>
      <c r="AH160" s="67" t="b">
        <v>1</v>
      </c>
    </row>
    <row r="161" spans="7:34" s="81" customFormat="1" ht="14.25" hidden="1">
      <c r="G161" s="81">
        <v>70</v>
      </c>
      <c r="H161" s="68" t="s">
        <v>218</v>
      </c>
      <c r="Q161" s="82"/>
      <c r="R161" s="81" t="str">
        <f t="shared" si="4"/>
        <v>70　株式会社　光機械製作所</v>
      </c>
      <c r="AG161" s="67" t="b">
        <v>1</v>
      </c>
      <c r="AH161" s="67" t="b">
        <v>0</v>
      </c>
    </row>
    <row r="162" spans="7:34" s="81" customFormat="1" ht="14.25" hidden="1">
      <c r="G162" s="81">
        <v>71</v>
      </c>
      <c r="H162" s="68" t="s">
        <v>78</v>
      </c>
      <c r="Q162" s="82"/>
      <c r="R162" s="81" t="str">
        <f t="shared" si="4"/>
        <v>71　株式会社　ヒマラヤ化学工業所</v>
      </c>
      <c r="AG162" s="67" t="b">
        <v>1</v>
      </c>
      <c r="AH162" s="67" t="b">
        <v>0</v>
      </c>
    </row>
    <row r="163" spans="7:34" s="81" customFormat="1" ht="14.25" hidden="1">
      <c r="G163" s="81">
        <v>72</v>
      </c>
      <c r="H163" s="68" t="s">
        <v>116</v>
      </c>
      <c r="Q163" s="82"/>
      <c r="R163" s="81" t="str">
        <f t="shared" si="4"/>
        <v>72　HILLTOP　株式会社</v>
      </c>
      <c r="AG163" s="67" t="b">
        <v>0</v>
      </c>
      <c r="AH163" s="67" t="b">
        <v>1</v>
      </c>
    </row>
    <row r="164" spans="7:34" s="81" customFormat="1" ht="14.25" hidden="1">
      <c r="G164" s="81">
        <v>73</v>
      </c>
      <c r="H164" s="68" t="s">
        <v>148</v>
      </c>
      <c r="Q164" s="82"/>
      <c r="R164" s="81" t="str">
        <f t="shared" si="4"/>
        <v>73　株式会社　扶桑技研</v>
      </c>
      <c r="AG164" s="67" t="b">
        <v>1</v>
      </c>
      <c r="AH164" s="67" t="b">
        <v>0</v>
      </c>
    </row>
    <row r="165" spans="7:34" s="81" customFormat="1" ht="14.25" hidden="1">
      <c r="G165" s="81">
        <v>74</v>
      </c>
      <c r="H165" s="68" t="s">
        <v>219</v>
      </c>
      <c r="Q165" s="82"/>
      <c r="R165" s="81" t="str">
        <f t="shared" si="4"/>
        <v>74　ブラザー工業　株式会社</v>
      </c>
      <c r="AG165" s="67" t="b">
        <v>1</v>
      </c>
      <c r="AH165" s="67" t="b">
        <v>0</v>
      </c>
    </row>
    <row r="166" spans="7:34" s="81" customFormat="1" ht="14.25" hidden="1">
      <c r="G166" s="81">
        <v>75</v>
      </c>
      <c r="H166" s="68" t="s">
        <v>220</v>
      </c>
      <c r="Q166" s="82"/>
      <c r="R166" s="81" t="str">
        <f t="shared" si="4"/>
        <v>75　北斗　株式会社</v>
      </c>
      <c r="AG166" s="67" t="b">
        <v>0</v>
      </c>
      <c r="AH166" s="67" t="b">
        <v>1</v>
      </c>
    </row>
    <row r="167" spans="7:34" s="81" customFormat="1" ht="14.25" hidden="1">
      <c r="G167" s="81">
        <v>76</v>
      </c>
      <c r="H167" s="68" t="s">
        <v>221</v>
      </c>
      <c r="Q167" s="82"/>
      <c r="R167" s="81" t="str">
        <f t="shared" si="4"/>
        <v>76　株式会社　松島</v>
      </c>
      <c r="AG167" s="67" t="b">
        <v>1</v>
      </c>
      <c r="AH167" s="67" t="b">
        <v>0</v>
      </c>
    </row>
    <row r="168" spans="7:34" s="81" customFormat="1" ht="14.25" hidden="1">
      <c r="G168" s="81">
        <v>77</v>
      </c>
      <c r="H168" s="68" t="s">
        <v>95</v>
      </c>
      <c r="Q168" s="82"/>
      <c r="R168" s="81" t="str">
        <f t="shared" si="4"/>
        <v>77　株式会社　丸由製作所</v>
      </c>
      <c r="AG168" s="67" t="b">
        <v>1</v>
      </c>
      <c r="AH168" s="67" t="b">
        <v>0</v>
      </c>
    </row>
    <row r="169" spans="7:34" s="81" customFormat="1" ht="14.25" hidden="1">
      <c r="G169" s="81">
        <v>78</v>
      </c>
      <c r="H169" s="68" t="s">
        <v>222</v>
      </c>
      <c r="Q169" s="82"/>
      <c r="R169" s="81" t="str">
        <f t="shared" si="4"/>
        <v>78　株式会社　ミクニ製作所</v>
      </c>
      <c r="AG169" s="67" t="b">
        <v>1</v>
      </c>
      <c r="AH169" s="67" t="b">
        <v>0</v>
      </c>
    </row>
    <row r="170" spans="7:34" s="81" customFormat="1" ht="14.25" hidden="1">
      <c r="G170" s="81">
        <v>79</v>
      </c>
      <c r="H170" s="68" t="s">
        <v>223</v>
      </c>
      <c r="Q170" s="82"/>
      <c r="R170" s="81" t="str">
        <f t="shared" si="4"/>
        <v>79　三菱マテリアルテクノ　株式会社</v>
      </c>
      <c r="AG170" s="67" t="b">
        <v>1</v>
      </c>
      <c r="AH170" s="67" t="b">
        <v>0</v>
      </c>
    </row>
    <row r="171" spans="7:34" s="81" customFormat="1" ht="14.25" hidden="1">
      <c r="G171" s="81">
        <v>80</v>
      </c>
      <c r="H171" s="68" t="s">
        <v>224</v>
      </c>
      <c r="Q171" s="82"/>
      <c r="R171" s="81" t="str">
        <f t="shared" si="4"/>
        <v>80　株式会社　焼津精機</v>
      </c>
      <c r="AG171" s="67" t="b">
        <v>1</v>
      </c>
      <c r="AH171" s="67" t="b">
        <v>0</v>
      </c>
    </row>
    <row r="172" spans="7:34" s="81" customFormat="1" ht="14.25" hidden="1">
      <c r="G172" s="81">
        <v>81</v>
      </c>
      <c r="H172" s="68" t="s">
        <v>149</v>
      </c>
      <c r="Q172" s="82"/>
      <c r="R172" s="81" t="str">
        <f t="shared" si="4"/>
        <v>81　株式会社　豊電子工業</v>
      </c>
      <c r="AG172" s="67" t="b">
        <v>1</v>
      </c>
      <c r="AH172" s="67" t="b">
        <v>0</v>
      </c>
    </row>
    <row r="173" spans="7:34" s="81" customFormat="1" ht="14.25" hidden="1">
      <c r="G173" s="81">
        <v>82</v>
      </c>
      <c r="H173" s="68" t="s">
        <v>225</v>
      </c>
      <c r="Q173" s="82"/>
      <c r="R173" s="81" t="str">
        <f t="shared" si="4"/>
        <v>82　株式会社　ユニフレックス</v>
      </c>
      <c r="AG173" s="67" t="b">
        <v>1</v>
      </c>
      <c r="AH173" s="67" t="b">
        <v>1</v>
      </c>
    </row>
    <row r="174" spans="7:34" s="81" customFormat="1" ht="14.25" hidden="1">
      <c r="G174" s="81">
        <v>83</v>
      </c>
      <c r="H174" s="68" t="s">
        <v>226</v>
      </c>
      <c r="Q174" s="82"/>
      <c r="R174" s="81" t="str">
        <f t="shared" si="4"/>
        <v>83　株式会社　リコー</v>
      </c>
      <c r="AG174" s="67" t="b">
        <v>0</v>
      </c>
      <c r="AH174" s="67" t="b">
        <v>1</v>
      </c>
    </row>
    <row r="175" spans="7:34" s="81" customFormat="1" ht="14.25" hidden="1">
      <c r="G175" s="81">
        <v>84</v>
      </c>
      <c r="H175" s="68" t="s">
        <v>227</v>
      </c>
      <c r="Q175" s="82"/>
      <c r="R175" s="81" t="str">
        <f t="shared" si="4"/>
        <v>84　株式会社　リバース</v>
      </c>
      <c r="AG175" s="67" t="b">
        <v>1</v>
      </c>
      <c r="AH175" s="67" t="b">
        <v>1</v>
      </c>
    </row>
    <row r="176" spans="7:34" s="81" customFormat="1" ht="14.25" hidden="1">
      <c r="G176" s="81">
        <v>85</v>
      </c>
      <c r="H176" s="68" t="s">
        <v>228</v>
      </c>
      <c r="Q176" s="82"/>
      <c r="R176" s="81" t="str">
        <f t="shared" si="4"/>
        <v>85　ワシノ機工　株式会社</v>
      </c>
      <c r="AG176" s="67" t="b">
        <v>1</v>
      </c>
      <c r="AH176" s="67" t="b">
        <v>0</v>
      </c>
    </row>
    <row r="177" spans="7:34" s="81" customFormat="1" ht="14.25" hidden="1">
      <c r="G177" s="81">
        <v>86</v>
      </c>
      <c r="H177" s="68" t="s">
        <v>117</v>
      </c>
      <c r="Q177" s="82"/>
      <c r="R177" s="81" t="str">
        <f t="shared" si="4"/>
        <v>86　株式会社　渡辺機械製作所</v>
      </c>
      <c r="AG177" s="67" t="b">
        <v>0</v>
      </c>
      <c r="AH177" s="67" t="b">
        <v>1</v>
      </c>
    </row>
    <row r="178" spans="7:34" s="81" customFormat="1" ht="14.25" hidden="1">
      <c r="G178" s="81">
        <v>87</v>
      </c>
      <c r="H178" s="68"/>
      <c r="Q178" s="82"/>
      <c r="R178" s="81" t="str">
        <f t="shared" si="4"/>
        <v>87　</v>
      </c>
      <c r="AG178" s="67"/>
      <c r="AH178" s="67"/>
    </row>
    <row r="179" spans="7:34" s="81" customFormat="1" ht="14.25" hidden="1">
      <c r="G179" s="81">
        <v>88</v>
      </c>
      <c r="H179" s="68"/>
      <c r="Q179" s="82"/>
      <c r="R179" s="81" t="str">
        <f t="shared" si="4"/>
        <v>88　</v>
      </c>
      <c r="AG179" s="67"/>
      <c r="AH179" s="67"/>
    </row>
    <row r="180" spans="7:34" s="81" customFormat="1" ht="14.25" hidden="1">
      <c r="G180" s="81">
        <v>89</v>
      </c>
      <c r="H180" s="68"/>
      <c r="Q180" s="82"/>
      <c r="R180" s="81" t="str">
        <f t="shared" si="4"/>
        <v>89　</v>
      </c>
      <c r="AG180" s="67"/>
      <c r="AH180" s="67"/>
    </row>
    <row r="181" spans="7:34" s="81" customFormat="1" ht="14.25" hidden="1">
      <c r="G181" s="81">
        <v>90</v>
      </c>
      <c r="H181" s="68"/>
      <c r="Q181" s="82"/>
      <c r="R181" s="81" t="str">
        <f t="shared" si="4"/>
        <v>90　</v>
      </c>
      <c r="AG181" s="67"/>
      <c r="AH181" s="67"/>
    </row>
    <row r="182" spans="7:34" s="81" customFormat="1" ht="14.25" hidden="1">
      <c r="G182" s="81">
        <v>91</v>
      </c>
      <c r="H182" s="68"/>
      <c r="Q182" s="82"/>
      <c r="R182" s="81" t="str">
        <f t="shared" si="4"/>
        <v>91　</v>
      </c>
      <c r="AG182" s="67"/>
      <c r="AH182" s="67"/>
    </row>
    <row r="183" spans="7:34" s="81" customFormat="1" ht="14.25" hidden="1">
      <c r="G183" s="81">
        <v>92</v>
      </c>
      <c r="H183" s="68"/>
      <c r="Q183" s="82"/>
      <c r="R183" s="81" t="str">
        <f t="shared" si="4"/>
        <v>92　</v>
      </c>
      <c r="AG183" s="67"/>
      <c r="AH183" s="67"/>
    </row>
    <row r="184" spans="7:34" s="81" customFormat="1" ht="14.25" hidden="1">
      <c r="G184" s="81">
        <v>93</v>
      </c>
      <c r="H184" s="68"/>
      <c r="Q184" s="82"/>
      <c r="R184" s="81" t="str">
        <f t="shared" si="4"/>
        <v>93　</v>
      </c>
      <c r="AG184" s="67"/>
      <c r="AH184" s="67"/>
    </row>
    <row r="185" spans="7:34" s="81" customFormat="1" ht="14.25" hidden="1">
      <c r="G185" s="81">
        <v>94</v>
      </c>
      <c r="H185" s="68"/>
      <c r="Q185" s="82"/>
      <c r="R185" s="81" t="str">
        <f t="shared" si="4"/>
        <v>94　</v>
      </c>
      <c r="AG185" s="67"/>
      <c r="AH185" s="67"/>
    </row>
    <row r="186" spans="7:34" s="81" customFormat="1" ht="14.25" hidden="1">
      <c r="G186" s="81">
        <v>95</v>
      </c>
      <c r="Q186" s="82"/>
      <c r="R186" s="81" t="str">
        <f t="shared" si="4"/>
        <v>95　</v>
      </c>
    </row>
    <row r="187" spans="7:34" s="81" customFormat="1" ht="14.25" hidden="1">
      <c r="G187" s="81">
        <v>96</v>
      </c>
      <c r="Q187" s="82"/>
      <c r="R187" s="81" t="str">
        <f t="shared" si="4"/>
        <v>96　</v>
      </c>
    </row>
    <row r="188" spans="7:34" s="81" customFormat="1" ht="14.25" hidden="1">
      <c r="G188" s="81">
        <v>97</v>
      </c>
      <c r="Q188" s="82"/>
      <c r="R188" s="81" t="str">
        <f t="shared" si="4"/>
        <v>97　</v>
      </c>
    </row>
    <row r="189" spans="7:34" s="81" customFormat="1" ht="14.25" hidden="1">
      <c r="G189" s="81">
        <v>98</v>
      </c>
      <c r="Q189" s="82"/>
      <c r="R189" s="81" t="str">
        <f t="shared" si="4"/>
        <v>98　</v>
      </c>
    </row>
    <row r="190" spans="7:34" s="81" customFormat="1" ht="14.25" hidden="1">
      <c r="G190" s="81">
        <v>99</v>
      </c>
      <c r="Q190" s="82"/>
      <c r="R190" s="81" t="str">
        <f t="shared" si="4"/>
        <v>99　</v>
      </c>
    </row>
    <row r="191" spans="7:34" s="81" customFormat="1" ht="14.25" hidden="1">
      <c r="G191" s="81">
        <v>100</v>
      </c>
      <c r="Q191" s="82"/>
      <c r="R191" s="81" t="str">
        <f t="shared" si="4"/>
        <v>100　</v>
      </c>
    </row>
    <row r="192" spans="7:34" s="81" customFormat="1" ht="14.25" hidden="1">
      <c r="G192" s="81">
        <v>101</v>
      </c>
      <c r="Q192" s="82"/>
      <c r="R192" s="81" t="str">
        <f t="shared" si="4"/>
        <v>101　</v>
      </c>
    </row>
    <row r="193" spans="7:18" s="81" customFormat="1" ht="14.25" hidden="1">
      <c r="G193" s="81">
        <v>102</v>
      </c>
      <c r="Q193" s="82"/>
      <c r="R193" s="81" t="str">
        <f t="shared" si="4"/>
        <v>102　</v>
      </c>
    </row>
    <row r="194" spans="7:18" s="81" customFormat="1" ht="14.25" hidden="1">
      <c r="G194" s="81">
        <v>103</v>
      </c>
      <c r="Q194" s="82"/>
      <c r="R194" s="81" t="str">
        <f t="shared" si="4"/>
        <v>103　</v>
      </c>
    </row>
    <row r="195" spans="7:18" s="81" customFormat="1" ht="14.25" hidden="1">
      <c r="G195" s="81">
        <v>104</v>
      </c>
      <c r="Q195" s="82"/>
      <c r="R195" s="81" t="str">
        <f t="shared" si="4"/>
        <v>104　</v>
      </c>
    </row>
    <row r="196" spans="7:18" s="81" customFormat="1" ht="14.25" hidden="1">
      <c r="G196" s="81">
        <v>105</v>
      </c>
      <c r="Q196" s="82"/>
      <c r="R196" s="81" t="str">
        <f t="shared" si="4"/>
        <v>105　</v>
      </c>
    </row>
    <row r="197" spans="7:18" s="81" customFormat="1" ht="14.25" hidden="1">
      <c r="G197" s="81">
        <v>106</v>
      </c>
      <c r="Q197" s="82"/>
      <c r="R197" s="81" t="str">
        <f t="shared" si="4"/>
        <v>106　</v>
      </c>
    </row>
    <row r="198" spans="7:18" s="81" customFormat="1" ht="14.25" hidden="1">
      <c r="G198" s="81">
        <v>107</v>
      </c>
      <c r="Q198" s="82"/>
      <c r="R198" s="81" t="str">
        <f t="shared" si="4"/>
        <v>107　</v>
      </c>
    </row>
    <row r="199" spans="7:18" s="81" customFormat="1" ht="14.25" hidden="1">
      <c r="G199" s="81">
        <v>108</v>
      </c>
      <c r="Q199" s="82"/>
      <c r="R199" s="81" t="str">
        <f t="shared" si="4"/>
        <v>108　</v>
      </c>
    </row>
    <row r="200" spans="7:18" s="81" customFormat="1" ht="14.25" hidden="1">
      <c r="G200" s="81">
        <v>109</v>
      </c>
      <c r="Q200" s="82"/>
      <c r="R200" s="81" t="str">
        <f t="shared" si="4"/>
        <v>109　</v>
      </c>
    </row>
    <row r="201" spans="7:18" s="81" customFormat="1" ht="14.25" hidden="1">
      <c r="G201" s="81">
        <v>110</v>
      </c>
      <c r="Q201" s="82"/>
      <c r="R201" s="81" t="str">
        <f t="shared" si="4"/>
        <v>110　</v>
      </c>
    </row>
    <row r="202" spans="7:18" s="81" customFormat="1" ht="14.25" hidden="1">
      <c r="G202" s="81">
        <v>111</v>
      </c>
      <c r="Q202" s="82"/>
      <c r="R202" s="81" t="str">
        <f t="shared" si="4"/>
        <v>111　</v>
      </c>
    </row>
    <row r="203" spans="7:18" s="81" customFormat="1" ht="14.25" hidden="1">
      <c r="G203" s="81">
        <v>112</v>
      </c>
      <c r="Q203" s="82"/>
      <c r="R203" s="81" t="str">
        <f t="shared" si="4"/>
        <v>112　</v>
      </c>
    </row>
    <row r="204" spans="7:18" s="81" customFormat="1" ht="14.25" hidden="1">
      <c r="G204" s="81">
        <v>113</v>
      </c>
      <c r="Q204" s="82"/>
      <c r="R204" s="81" t="str">
        <f t="shared" si="4"/>
        <v>113　</v>
      </c>
    </row>
    <row r="205" spans="7:18" s="81" customFormat="1" ht="14.25" hidden="1">
      <c r="G205" s="81">
        <v>114</v>
      </c>
      <c r="Q205" s="82"/>
      <c r="R205" s="81" t="str">
        <f t="shared" si="4"/>
        <v>114　</v>
      </c>
    </row>
    <row r="206" spans="7:18" s="81" customFormat="1" ht="14.25" hidden="1">
      <c r="G206" s="81">
        <v>115</v>
      </c>
      <c r="Q206" s="82"/>
      <c r="R206" s="81" t="str">
        <f t="shared" si="4"/>
        <v>115　</v>
      </c>
    </row>
    <row r="207" spans="7:18" s="81" customFormat="1" ht="14.25" hidden="1">
      <c r="G207" s="81">
        <v>116</v>
      </c>
      <c r="Q207" s="82"/>
      <c r="R207" s="81" t="str">
        <f t="shared" si="4"/>
        <v>116　</v>
      </c>
    </row>
    <row r="208" spans="7:18" s="81" customFormat="1" ht="14.25" hidden="1">
      <c r="G208" s="81">
        <v>117</v>
      </c>
      <c r="Q208" s="82"/>
      <c r="R208" s="81" t="str">
        <f t="shared" si="4"/>
        <v>117　</v>
      </c>
    </row>
    <row r="209" spans="7:18" s="81" customFormat="1" ht="14.25" hidden="1">
      <c r="G209" s="81">
        <v>118</v>
      </c>
      <c r="Q209" s="82"/>
      <c r="R209" s="81" t="str">
        <f t="shared" si="4"/>
        <v>118　</v>
      </c>
    </row>
    <row r="210" spans="7:18" s="81" customFormat="1" ht="14.25" hidden="1">
      <c r="G210" s="81">
        <v>119</v>
      </c>
      <c r="Q210" s="82"/>
      <c r="R210" s="81" t="str">
        <f t="shared" si="4"/>
        <v>119　</v>
      </c>
    </row>
    <row r="211" spans="7:18" s="81" customFormat="1" ht="14.25" hidden="1">
      <c r="G211" s="81">
        <v>120</v>
      </c>
      <c r="Q211" s="82"/>
      <c r="R211" s="81" t="str">
        <f t="shared" si="4"/>
        <v>120　</v>
      </c>
    </row>
    <row r="212" spans="7:18" s="81" customFormat="1" ht="14.25" hidden="1">
      <c r="G212" s="81">
        <v>121</v>
      </c>
      <c r="Q212" s="82"/>
      <c r="R212" s="81" t="str">
        <f t="shared" si="4"/>
        <v>121　</v>
      </c>
    </row>
    <row r="213" spans="7:18" s="81" customFormat="1" ht="14.25" hidden="1">
      <c r="G213" s="81">
        <v>122</v>
      </c>
      <c r="Q213" s="82"/>
      <c r="R213" s="81" t="str">
        <f t="shared" si="4"/>
        <v>122　</v>
      </c>
    </row>
    <row r="214" spans="7:18" s="81" customFormat="1" ht="14.25" hidden="1">
      <c r="G214" s="81">
        <v>123</v>
      </c>
      <c r="Q214" s="82"/>
      <c r="R214" s="81" t="str">
        <f t="shared" si="4"/>
        <v>123　</v>
      </c>
    </row>
    <row r="215" spans="7:18" s="81" customFormat="1" ht="14.25" hidden="1">
      <c r="G215" s="81">
        <v>124</v>
      </c>
      <c r="Q215" s="82"/>
      <c r="R215" s="81" t="str">
        <f t="shared" si="4"/>
        <v>124　</v>
      </c>
    </row>
    <row r="216" spans="7:18" s="81" customFormat="1" ht="14.25" hidden="1">
      <c r="G216" s="81">
        <v>125</v>
      </c>
      <c r="Q216" s="82"/>
      <c r="R216" s="81" t="str">
        <f t="shared" si="4"/>
        <v>125　</v>
      </c>
    </row>
    <row r="217" spans="7:18" s="81" customFormat="1" ht="14.25" hidden="1">
      <c r="G217" s="81">
        <v>126</v>
      </c>
      <c r="Q217" s="82"/>
      <c r="R217" s="81" t="str">
        <f t="shared" si="4"/>
        <v>126　</v>
      </c>
    </row>
    <row r="218" spans="7:18" s="81" customFormat="1" ht="14.25" hidden="1">
      <c r="G218" s="81">
        <v>127</v>
      </c>
      <c r="Q218" s="82"/>
      <c r="R218" s="81" t="str">
        <f t="shared" si="4"/>
        <v>127　</v>
      </c>
    </row>
    <row r="219" spans="7:18" s="81" customFormat="1" ht="14.25" hidden="1">
      <c r="G219" s="81">
        <v>128</v>
      </c>
      <c r="Q219" s="82"/>
      <c r="R219" s="81" t="str">
        <f t="shared" si="4"/>
        <v>128　</v>
      </c>
    </row>
    <row r="220" spans="7:18" s="81" customFormat="1" ht="14.25" hidden="1">
      <c r="G220" s="81">
        <v>129</v>
      </c>
      <c r="Q220" s="82"/>
      <c r="R220" s="81" t="str">
        <f t="shared" si="4"/>
        <v>129　</v>
      </c>
    </row>
    <row r="221" spans="7:18" s="81" customFormat="1" ht="14.25" hidden="1">
      <c r="G221" s="81">
        <v>130</v>
      </c>
      <c r="Q221" s="82"/>
      <c r="R221" s="81" t="str">
        <f t="shared" si="4"/>
        <v>130　</v>
      </c>
    </row>
    <row r="222" spans="7:18" s="81" customFormat="1" ht="14.25" hidden="1">
      <c r="G222" s="81">
        <v>131</v>
      </c>
      <c r="Q222" s="82"/>
      <c r="R222" s="81" t="str">
        <f t="shared" si="4"/>
        <v>131　</v>
      </c>
    </row>
    <row r="223" spans="7:18" s="81" customFormat="1" ht="14.25" hidden="1">
      <c r="G223" s="81">
        <v>132</v>
      </c>
      <c r="Q223" s="82"/>
      <c r="R223" s="81" t="str">
        <f t="shared" si="4"/>
        <v>132　</v>
      </c>
    </row>
    <row r="224" spans="7:18" s="81" customFormat="1" ht="14.25" hidden="1">
      <c r="G224" s="81">
        <v>133</v>
      </c>
      <c r="Q224" s="82"/>
      <c r="R224" s="81" t="str">
        <f t="shared" si="4"/>
        <v>133　</v>
      </c>
    </row>
    <row r="225" spans="7:18" s="81" customFormat="1" ht="14.25" hidden="1">
      <c r="G225" s="81">
        <v>134</v>
      </c>
      <c r="Q225" s="82"/>
      <c r="R225" s="81" t="str">
        <f t="shared" si="4"/>
        <v>134　</v>
      </c>
    </row>
    <row r="226" spans="7:18" s="81" customFormat="1" ht="14.25" hidden="1">
      <c r="G226" s="81">
        <v>135</v>
      </c>
      <c r="Q226" s="82"/>
      <c r="R226" s="81" t="str">
        <f t="shared" si="4"/>
        <v>135　</v>
      </c>
    </row>
    <row r="227" spans="7:18" s="81" customFormat="1" ht="14.25" hidden="1">
      <c r="G227" s="81">
        <v>136</v>
      </c>
      <c r="Q227" s="82"/>
      <c r="R227" s="81" t="str">
        <f t="shared" si="4"/>
        <v>136　</v>
      </c>
    </row>
    <row r="228" spans="7:18" s="81" customFormat="1" ht="14.25" hidden="1">
      <c r="G228" s="81">
        <v>137</v>
      </c>
      <c r="Q228" s="82"/>
      <c r="R228" s="81" t="str">
        <f t="shared" si="4"/>
        <v>137　</v>
      </c>
    </row>
    <row r="229" spans="7:18" s="81" customFormat="1" ht="14.25" hidden="1">
      <c r="G229" s="81">
        <v>138</v>
      </c>
      <c r="Q229" s="82"/>
      <c r="R229" s="81" t="str">
        <f t="shared" si="4"/>
        <v>138　</v>
      </c>
    </row>
    <row r="230" spans="7:18" s="81" customFormat="1" ht="14.25" hidden="1">
      <c r="G230" s="81">
        <v>139</v>
      </c>
      <c r="Q230" s="82"/>
      <c r="R230" s="81" t="str">
        <f t="shared" si="4"/>
        <v>139　</v>
      </c>
    </row>
    <row r="231" spans="7:18" s="81" customFormat="1" ht="14.25" hidden="1">
      <c r="G231" s="81">
        <v>140</v>
      </c>
      <c r="Q231" s="82"/>
      <c r="R231" s="81" t="str">
        <f t="shared" si="4"/>
        <v>140　</v>
      </c>
    </row>
    <row r="232" spans="7:18" s="81" customFormat="1" ht="14.25" hidden="1">
      <c r="G232" s="81">
        <v>141</v>
      </c>
      <c r="Q232" s="82"/>
      <c r="R232" s="81" t="str">
        <f t="shared" si="4"/>
        <v>141　</v>
      </c>
    </row>
    <row r="233" spans="7:18" s="81" customFormat="1" ht="14.25" hidden="1">
      <c r="G233" s="81">
        <v>142</v>
      </c>
      <c r="Q233" s="82"/>
      <c r="R233" s="81" t="str">
        <f t="shared" si="4"/>
        <v>142　</v>
      </c>
    </row>
    <row r="234" spans="7:18" s="81" customFormat="1" ht="14.25" hidden="1">
      <c r="G234" s="81">
        <v>143</v>
      </c>
      <c r="Q234" s="82"/>
      <c r="R234" s="81" t="str">
        <f t="shared" si="4"/>
        <v>143　</v>
      </c>
    </row>
    <row r="235" spans="7:18" s="81" customFormat="1" ht="14.25" hidden="1">
      <c r="G235" s="81">
        <v>144</v>
      </c>
      <c r="Q235" s="82"/>
      <c r="R235" s="81" t="str">
        <f t="shared" si="4"/>
        <v>144　</v>
      </c>
    </row>
    <row r="236" spans="7:18" s="81" customFormat="1" ht="14.25" hidden="1">
      <c r="G236" s="81">
        <v>145</v>
      </c>
      <c r="Q236" s="82"/>
      <c r="R236" s="81" t="str">
        <f t="shared" si="4"/>
        <v>145　</v>
      </c>
    </row>
    <row r="237" spans="7:18" s="81" customFormat="1" ht="14.25" hidden="1">
      <c r="G237" s="81">
        <v>146</v>
      </c>
      <c r="Q237" s="82"/>
      <c r="R237" s="81" t="str">
        <f t="shared" si="4"/>
        <v>146　</v>
      </c>
    </row>
    <row r="238" spans="7:18" s="81" customFormat="1" ht="14.25" hidden="1">
      <c r="G238" s="81">
        <v>147</v>
      </c>
      <c r="Q238" s="82"/>
      <c r="R238" s="81" t="str">
        <f t="shared" si="4"/>
        <v>147　</v>
      </c>
    </row>
    <row r="239" spans="7:18" s="81" customFormat="1" ht="14.25" hidden="1">
      <c r="G239" s="81">
        <v>148</v>
      </c>
      <c r="Q239" s="82"/>
      <c r="R239" s="81" t="str">
        <f t="shared" si="4"/>
        <v>148　</v>
      </c>
    </row>
    <row r="240" spans="7:18" s="81" customFormat="1" ht="14.25" hidden="1">
      <c r="G240" s="81">
        <v>149</v>
      </c>
      <c r="Q240" s="82"/>
      <c r="R240" s="81" t="str">
        <f t="shared" si="4"/>
        <v>149　</v>
      </c>
    </row>
    <row r="241" spans="7:34" s="81" customFormat="1" ht="14.25" hidden="1">
      <c r="G241" s="81">
        <v>150</v>
      </c>
      <c r="Q241" s="82"/>
      <c r="R241" s="81" t="str">
        <f t="shared" si="4"/>
        <v>150　</v>
      </c>
    </row>
    <row r="242" spans="7:34" hidden="1">
      <c r="AG242">
        <f>COUNTIF(AG92:AG241,TRUE)</f>
        <v>73</v>
      </c>
      <c r="AH242">
        <f>COUNTIF(AH92:AH241,TRUE)</f>
        <v>32</v>
      </c>
    </row>
  </sheetData>
  <sheetProtection algorithmName="SHA-512" hashValue="2Wb6YJYmqhzBw+Jxo1uq4TkmeBJ1XxKXgipnoB3kaPBFckOhV7Yyfrny14TSmOeUMF27aiJ5CACXzWflXaXV8Q==" saltValue="5KxCz46uTLRuqWXaO+JO6g==" spinCount="100000" sheet="1" selectLockedCells="1"/>
  <dataConsolidate/>
  <mergeCells count="166">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J72:W72"/>
    <mergeCell ref="AG72:AS72"/>
    <mergeCell ref="J73:W73"/>
    <mergeCell ref="AG73:AS73"/>
    <mergeCell ref="J74:W74"/>
    <mergeCell ref="AG74:AS74"/>
    <mergeCell ref="J68:W68"/>
    <mergeCell ref="J69:W69"/>
    <mergeCell ref="AG69:AS69"/>
    <mergeCell ref="J70:W70"/>
    <mergeCell ref="AG70:AS70"/>
    <mergeCell ref="J71:W71"/>
    <mergeCell ref="AG71:AS71"/>
    <mergeCell ref="J75:W75"/>
    <mergeCell ref="AG75:AS75"/>
    <mergeCell ref="J76:W76"/>
    <mergeCell ref="AG76:AS76"/>
    <mergeCell ref="C78:J78"/>
    <mergeCell ref="C79:J79"/>
    <mergeCell ref="K79:L79"/>
    <mergeCell ref="M79:Q79"/>
    <mergeCell ref="R79:S79"/>
    <mergeCell ref="T79:Y79"/>
    <mergeCell ref="B82:AA82"/>
    <mergeCell ref="B84:AB84"/>
    <mergeCell ref="C85:D85"/>
    <mergeCell ref="C87:D87"/>
    <mergeCell ref="L87:M87"/>
    <mergeCell ref="AG79:AS79"/>
    <mergeCell ref="C80:J80"/>
    <mergeCell ref="L80:M80"/>
    <mergeCell ref="O80:P80"/>
    <mergeCell ref="R80:S80"/>
    <mergeCell ref="U80:V80"/>
    <mergeCell ref="W80:Y80"/>
  </mergeCells>
  <phoneticPr fontId="20"/>
  <conditionalFormatting sqref="C85">
    <cfRule type="containsText" dxfId="20" priority="13" operator="containsText" text="FALSE">
      <formula>NOT(ISERROR(SEARCH("FALSE",C85)))</formula>
    </cfRule>
    <cfRule type="containsBlanks" dxfId="19" priority="14">
      <formula>LEN(TRIM(C85))=0</formula>
    </cfRule>
  </conditionalFormatting>
  <conditionalFormatting sqref="C87:D87">
    <cfRule type="containsText" dxfId="18" priority="9" operator="containsText" text="FALSE">
      <formula>NOT(ISERROR(SEARCH("FALSE",C87)))</formula>
    </cfRule>
    <cfRule type="containsBlanks" dxfId="17" priority="10">
      <formula>LEN(TRIM(C87))=0</formula>
    </cfRule>
  </conditionalFormatting>
  <conditionalFormatting sqref="F7:R10 U7:AC10 G11 Z11:Z12 F12:F13 T16 F17 F19 F21 F23 K27 L28 V28 U29 C32:V46 I52:S54 W52:AC54 I55 N56 J69:J76">
    <cfRule type="containsBlanks" dxfId="16" priority="18">
      <formula>LEN(TRIM(C7))=0</formula>
    </cfRule>
  </conditionalFormatting>
  <conditionalFormatting sqref="H87">
    <cfRule type="containsText" dxfId="15" priority="7" operator="containsText" text="FALSE">
      <formula>NOT(ISERROR(SEARCH("FALSE",H87)))</formula>
    </cfRule>
    <cfRule type="containsBlanks" dxfId="14" priority="8">
      <formula>LEN(TRIM(H87))=0</formula>
    </cfRule>
  </conditionalFormatting>
  <conditionalFormatting sqref="K80 N80 Q80 T80">
    <cfRule type="expression" dxfId="13" priority="20">
      <formula>$R$79=FALSE</formula>
    </cfRule>
    <cfRule type="containsText" dxfId="12" priority="21" operator="containsText" text="FALSE">
      <formula>NOT(ISERROR(SEARCH("FALSE",K80)))</formula>
    </cfRule>
  </conditionalFormatting>
  <conditionalFormatting sqref="K85">
    <cfRule type="containsText" dxfId="11" priority="11" operator="containsText" text="FALSE">
      <formula>NOT(ISERROR(SEARCH("FALSE",K85)))</formula>
    </cfRule>
    <cfRule type="containsBlanks" dxfId="10" priority="12">
      <formula>LEN(TRIM(K85))=0</formula>
    </cfRule>
  </conditionalFormatting>
  <conditionalFormatting sqref="K79:L79 R79:S79">
    <cfRule type="containsText" dxfId="9" priority="19" operator="containsText" text="FALSE">
      <formula>NOT(ISERROR(SEARCH("FALSE",K79)))</formula>
    </cfRule>
  </conditionalFormatting>
  <conditionalFormatting sqref="L87">
    <cfRule type="containsText" dxfId="8" priority="5" operator="containsText" text="FALSE">
      <formula>NOT(ISERROR(SEARCH("FALSE",L87)))</formula>
    </cfRule>
    <cfRule type="containsBlanks" dxfId="7" priority="6">
      <formula>LEN(TRIM(L87))=0</formula>
    </cfRule>
  </conditionalFormatting>
  <conditionalFormatting sqref="S87">
    <cfRule type="containsText" dxfId="6" priority="3" operator="containsText" text="FALSE">
      <formula>NOT(ISERROR(SEARCH("FALSE",S87)))</formula>
    </cfRule>
    <cfRule type="containsBlanks" dxfId="5" priority="4">
      <formula>LEN(TRIM(S87))=0</formula>
    </cfRule>
  </conditionalFormatting>
  <conditionalFormatting sqref="V87">
    <cfRule type="containsText" dxfId="4" priority="1" operator="containsText" text="FALSE">
      <formula>NOT(ISERROR(SEARCH("FALSE",V87)))</formula>
    </cfRule>
    <cfRule type="containsBlanks" dxfId="3" priority="2">
      <formula>LEN(TRIM(V87))=0</formula>
    </cfRule>
  </conditionalFormatting>
  <conditionalFormatting sqref="Z14 S14:S15 V14:V15 F14:F16 I14:I16 P14:P16">
    <cfRule type="containsText" dxfId="2" priority="17" operator="containsText" text="FALSE">
      <formula>NOT(ISERROR(SEARCH("FALSE",F14)))</formula>
    </cfRule>
  </conditionalFormatting>
  <conditionalFormatting sqref="AB82">
    <cfRule type="containsText" dxfId="1" priority="15" operator="containsText" text="FALSE">
      <formula>NOT(ISERROR(SEARCH("FALSE",AB82)))</formula>
    </cfRule>
    <cfRule type="containsBlanks" dxfId="0" priority="16">
      <formula>LEN(TRIM(AB82))=0</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6" xr:uid="{9BE21728-9EF8-4D7B-B16B-ED8B09091B74}">
      <formula1>$R$92:$R$177</formula1>
    </dataValidation>
  </dataValidations>
  <hyperlinks>
    <hyperlink ref="E66:Z66" r:id="rId1" display="令和7年度　地域商談会（三河・知多会場）　参加発注企業一覧【※クリックするとブラウザにて開きます】" xr:uid="{5CB1E751-E0EC-4B73-B1E2-99AA099AB947}"/>
  </hyperlinks>
  <printOptions horizontalCentered="1" verticalCentered="1"/>
  <pageMargins left="0.78740157480314965" right="0.19685039370078741" top="0.55118110236220474" bottom="0.11811023622047245" header="0.19685039370078741" footer="0.19685039370078741"/>
  <pageSetup paperSize="9" scale="86" fitToHeight="2" orientation="portrait" r:id="rId2"/>
  <rowBreaks count="1" manualBreakCount="1">
    <brk id="57"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38100</xdr:colOff>
                    <xdr:row>12</xdr:row>
                    <xdr:rowOff>219075</xdr:rowOff>
                  </from>
                  <to>
                    <xdr:col>6</xdr:col>
                    <xdr:colOff>19050</xdr:colOff>
                    <xdr:row>14</xdr:row>
                    <xdr:rowOff>28575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15</xdr:col>
                    <xdr:colOff>38100</xdr:colOff>
                    <xdr:row>12</xdr:row>
                    <xdr:rowOff>219075</xdr:rowOff>
                  </from>
                  <to>
                    <xdr:col>15</xdr:col>
                    <xdr:colOff>257175</xdr:colOff>
                    <xdr:row>14</xdr:row>
                    <xdr:rowOff>19050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18</xdr:col>
                    <xdr:colOff>28575</xdr:colOff>
                    <xdr:row>12</xdr:row>
                    <xdr:rowOff>209550</xdr:rowOff>
                  </from>
                  <to>
                    <xdr:col>18</xdr:col>
                    <xdr:colOff>209550</xdr:colOff>
                    <xdr:row>14</xdr:row>
                    <xdr:rowOff>19050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25</xdr:col>
                    <xdr:colOff>28575</xdr:colOff>
                    <xdr:row>12</xdr:row>
                    <xdr:rowOff>219075</xdr:rowOff>
                  </from>
                  <to>
                    <xdr:col>25</xdr:col>
                    <xdr:colOff>257175</xdr:colOff>
                    <xdr:row>14</xdr:row>
                    <xdr:rowOff>19050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5</xdr:col>
                    <xdr:colOff>38100</xdr:colOff>
                    <xdr:row>13</xdr:row>
                    <xdr:rowOff>152400</xdr:rowOff>
                  </from>
                  <to>
                    <xdr:col>6</xdr:col>
                    <xdr:colOff>28575</xdr:colOff>
                    <xdr:row>15</xdr:row>
                    <xdr:rowOff>28575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15</xdr:col>
                    <xdr:colOff>38100</xdr:colOff>
                    <xdr:row>13</xdr:row>
                    <xdr:rowOff>152400</xdr:rowOff>
                  </from>
                  <to>
                    <xdr:col>15</xdr:col>
                    <xdr:colOff>266700</xdr:colOff>
                    <xdr:row>15</xdr:row>
                    <xdr:rowOff>28575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21</xdr:col>
                    <xdr:colOff>28575</xdr:colOff>
                    <xdr:row>13</xdr:row>
                    <xdr:rowOff>142875</xdr:rowOff>
                  </from>
                  <to>
                    <xdr:col>22</xdr:col>
                    <xdr:colOff>9525</xdr:colOff>
                    <xdr:row>15</xdr:row>
                    <xdr:rowOff>19050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5</xdr:col>
                    <xdr:colOff>38100</xdr:colOff>
                    <xdr:row>14</xdr:row>
                    <xdr:rowOff>152400</xdr:rowOff>
                  </from>
                  <to>
                    <xdr:col>5</xdr:col>
                    <xdr:colOff>257175</xdr:colOff>
                    <xdr:row>16</xdr:row>
                    <xdr:rowOff>28575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from>
                    <xdr:col>15</xdr:col>
                    <xdr:colOff>38100</xdr:colOff>
                    <xdr:row>14</xdr:row>
                    <xdr:rowOff>152400</xdr:rowOff>
                  </from>
                  <to>
                    <xdr:col>16</xdr:col>
                    <xdr:colOff>19050</xdr:colOff>
                    <xdr:row>16</xdr:row>
                    <xdr:rowOff>28575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from>
                    <xdr:col>10</xdr:col>
                    <xdr:colOff>133350</xdr:colOff>
                    <xdr:row>78</xdr:row>
                    <xdr:rowOff>266700</xdr:rowOff>
                  </from>
                  <to>
                    <xdr:col>11</xdr:col>
                    <xdr:colOff>57150</xdr:colOff>
                    <xdr:row>78</xdr:row>
                    <xdr:rowOff>485775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from>
                    <xdr:col>17</xdr:col>
                    <xdr:colOff>180975</xdr:colOff>
                    <xdr:row>78</xdr:row>
                    <xdr:rowOff>257175</xdr:rowOff>
                  </from>
                  <to>
                    <xdr:col>18</xdr:col>
                    <xdr:colOff>85725</xdr:colOff>
                    <xdr:row>78</xdr:row>
                    <xdr:rowOff>476250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from>
                    <xdr:col>10</xdr:col>
                    <xdr:colOff>28575</xdr:colOff>
                    <xdr:row>79</xdr:row>
                    <xdr:rowOff>152400</xdr:rowOff>
                  </from>
                  <to>
                    <xdr:col>10</xdr:col>
                    <xdr:colOff>257175</xdr:colOff>
                    <xdr:row>79</xdr:row>
                    <xdr:rowOff>371475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from>
                    <xdr:col>13</xdr:col>
                    <xdr:colOff>28575</xdr:colOff>
                    <xdr:row>79</xdr:row>
                    <xdr:rowOff>152400</xdr:rowOff>
                  </from>
                  <to>
                    <xdr:col>13</xdr:col>
                    <xdr:colOff>257175</xdr:colOff>
                    <xdr:row>79</xdr:row>
                    <xdr:rowOff>371475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from>
                    <xdr:col>16</xdr:col>
                    <xdr:colOff>9525</xdr:colOff>
                    <xdr:row>79</xdr:row>
                    <xdr:rowOff>152400</xdr:rowOff>
                  </from>
                  <to>
                    <xdr:col>16</xdr:col>
                    <xdr:colOff>257175</xdr:colOff>
                    <xdr:row>79</xdr:row>
                    <xdr:rowOff>371475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from>
                    <xdr:col>19</xdr:col>
                    <xdr:colOff>28575</xdr:colOff>
                    <xdr:row>79</xdr:row>
                    <xdr:rowOff>152400</xdr:rowOff>
                  </from>
                  <to>
                    <xdr:col>19</xdr:col>
                    <xdr:colOff>257175</xdr:colOff>
                    <xdr:row>79</xdr:row>
                    <xdr:rowOff>371475</xdr:rowOff>
                  </to>
                </anchor>
              </controlPr>
            </control>
          </mc:Choice>
        </mc:AlternateContent>
        <mc:AlternateContent xmlns:mc="http://schemas.openxmlformats.org/markup-compatibility/2006">
          <mc:Choice Requires="x14">
            <control shapeId="14366" r:id="rId25" name="Check Box 30">
              <controlPr defaultSize="0" autoFill="0" autoLine="0" autoPict="0">
                <anchor moveWithCells="1">
                  <from>
                    <xdr:col>27</xdr:col>
                    <xdr:colOff>38100</xdr:colOff>
                    <xdr:row>80</xdr:row>
                    <xdr:rowOff>142875</xdr:rowOff>
                  </from>
                  <to>
                    <xdr:col>28</xdr:col>
                    <xdr:colOff>9525</xdr:colOff>
                    <xdr:row>82</xdr:row>
                    <xdr:rowOff>19050</xdr:rowOff>
                  </to>
                </anchor>
              </controlPr>
            </control>
          </mc:Choice>
        </mc:AlternateContent>
        <mc:AlternateContent xmlns:mc="http://schemas.openxmlformats.org/markup-compatibility/2006">
          <mc:Choice Requires="x14">
            <control shapeId="14368" r:id="rId26" name="Check Box 32">
              <controlPr defaultSize="0" autoFill="0" autoLine="0" autoPict="0">
                <anchor moveWithCells="1">
                  <from>
                    <xdr:col>2</xdr:col>
                    <xdr:colOff>57150</xdr:colOff>
                    <xdr:row>83</xdr:row>
                    <xdr:rowOff>161925</xdr:rowOff>
                  </from>
                  <to>
                    <xdr:col>4</xdr:col>
                    <xdr:colOff>0</xdr:colOff>
                    <xdr:row>85</xdr:row>
                    <xdr:rowOff>0</xdr:rowOff>
                  </to>
                </anchor>
              </controlPr>
            </control>
          </mc:Choice>
        </mc:AlternateContent>
        <mc:AlternateContent xmlns:mc="http://schemas.openxmlformats.org/markup-compatibility/2006">
          <mc:Choice Requires="x14">
            <control shapeId="14369" r:id="rId27" name="Check Box 33">
              <controlPr defaultSize="0" autoFill="0" autoLine="0" autoPict="0">
                <anchor moveWithCells="1">
                  <from>
                    <xdr:col>10</xdr:col>
                    <xdr:colOff>47625</xdr:colOff>
                    <xdr:row>83</xdr:row>
                    <xdr:rowOff>161925</xdr:rowOff>
                  </from>
                  <to>
                    <xdr:col>11</xdr:col>
                    <xdr:colOff>9525</xdr:colOff>
                    <xdr:row>85</xdr:row>
                    <xdr:rowOff>0</xdr:rowOff>
                  </to>
                </anchor>
              </controlPr>
            </control>
          </mc:Choice>
        </mc:AlternateContent>
        <mc:AlternateContent xmlns:mc="http://schemas.openxmlformats.org/markup-compatibility/2006">
          <mc:Choice Requires="x14">
            <control shapeId="14370" r:id="rId28" name="Check Box 34">
              <controlPr defaultSize="0" autoFill="0" autoLine="0" autoPict="0">
                <anchor moveWithCells="1">
                  <from>
                    <xdr:col>2</xdr:col>
                    <xdr:colOff>57150</xdr:colOff>
                    <xdr:row>85</xdr:row>
                    <xdr:rowOff>47625</xdr:rowOff>
                  </from>
                  <to>
                    <xdr:col>4</xdr:col>
                    <xdr:colOff>38100</xdr:colOff>
                    <xdr:row>87</xdr:row>
                    <xdr:rowOff>9525</xdr:rowOff>
                  </to>
                </anchor>
              </controlPr>
            </control>
          </mc:Choice>
        </mc:AlternateContent>
        <mc:AlternateContent xmlns:mc="http://schemas.openxmlformats.org/markup-compatibility/2006">
          <mc:Choice Requires="x14">
            <control shapeId="14371" r:id="rId29" name="Check Box 35">
              <controlPr defaultSize="0" autoFill="0" autoLine="0" autoPict="0">
                <anchor moveWithCells="1">
                  <from>
                    <xdr:col>7</xdr:col>
                    <xdr:colOff>85725</xdr:colOff>
                    <xdr:row>85</xdr:row>
                    <xdr:rowOff>47625</xdr:rowOff>
                  </from>
                  <to>
                    <xdr:col>8</xdr:col>
                    <xdr:colOff>19050</xdr:colOff>
                    <xdr:row>87</xdr:row>
                    <xdr:rowOff>0</xdr:rowOff>
                  </to>
                </anchor>
              </controlPr>
            </control>
          </mc:Choice>
        </mc:AlternateContent>
        <mc:AlternateContent xmlns:mc="http://schemas.openxmlformats.org/markup-compatibility/2006">
          <mc:Choice Requires="x14">
            <control shapeId="14372" r:id="rId30" name="Check Box 36">
              <controlPr defaultSize="0" autoFill="0" autoLine="0" autoPict="0">
                <anchor moveWithCells="1">
                  <from>
                    <xdr:col>11</xdr:col>
                    <xdr:colOff>95250</xdr:colOff>
                    <xdr:row>85</xdr:row>
                    <xdr:rowOff>47625</xdr:rowOff>
                  </from>
                  <to>
                    <xdr:col>12</xdr:col>
                    <xdr:colOff>133350</xdr:colOff>
                    <xdr:row>87</xdr:row>
                    <xdr:rowOff>0</xdr:rowOff>
                  </to>
                </anchor>
              </controlPr>
            </control>
          </mc:Choice>
        </mc:AlternateContent>
        <mc:AlternateContent xmlns:mc="http://schemas.openxmlformats.org/markup-compatibility/2006">
          <mc:Choice Requires="x14">
            <control shapeId="14373" r:id="rId31" name="Check Box 37">
              <controlPr defaultSize="0" autoFill="0" autoLine="0" autoPict="0">
                <anchor moveWithCells="1">
                  <from>
                    <xdr:col>18</xdr:col>
                    <xdr:colOff>38100</xdr:colOff>
                    <xdr:row>85</xdr:row>
                    <xdr:rowOff>38100</xdr:rowOff>
                  </from>
                  <to>
                    <xdr:col>19</xdr:col>
                    <xdr:colOff>57150</xdr:colOff>
                    <xdr:row>86</xdr:row>
                    <xdr:rowOff>219075</xdr:rowOff>
                  </to>
                </anchor>
              </controlPr>
            </control>
          </mc:Choice>
        </mc:AlternateContent>
        <mc:AlternateContent xmlns:mc="http://schemas.openxmlformats.org/markup-compatibility/2006">
          <mc:Choice Requires="x14">
            <control shapeId="14374" r:id="rId32" name="Check Box 38">
              <controlPr defaultSize="0" autoFill="0" autoLine="0" autoPict="0">
                <anchor moveWithCells="1">
                  <from>
                    <xdr:col>21</xdr:col>
                    <xdr:colOff>47625</xdr:colOff>
                    <xdr:row>85</xdr:row>
                    <xdr:rowOff>38100</xdr:rowOff>
                  </from>
                  <to>
                    <xdr:col>22</xdr:col>
                    <xdr:colOff>28575</xdr:colOff>
                    <xdr:row>86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記入方法(必ずお読みください。)</vt:lpstr>
      <vt:lpstr>sheet</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平野　拓</cp:lastModifiedBy>
  <cp:lastPrinted>2025-08-27T05:25:31Z</cp:lastPrinted>
  <dcterms:created xsi:type="dcterms:W3CDTF">2008-05-13T05:47:08Z</dcterms:created>
  <dcterms:modified xsi:type="dcterms:W3CDTF">2025-10-21T00:40:27Z</dcterms:modified>
</cp:coreProperties>
</file>